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5251" windowWidth="16635" windowHeight="8205" tabRatio="961" activeTab="0"/>
  </bookViews>
  <sheets>
    <sheet name="Omslag" sheetId="1" r:id="rId1"/>
    <sheet name="Innehåll" sheetId="2" r:id="rId2"/>
    <sheet name="Tabell 1a" sheetId="3" r:id="rId3"/>
    <sheet name="Tabell 1b-c" sheetId="4" r:id="rId4"/>
    <sheet name="Tabell 2" sheetId="5" r:id="rId5"/>
    <sheet name="Tabell 3a" sheetId="6" r:id="rId6"/>
    <sheet name="Tabell 3b" sheetId="7" r:id="rId7"/>
    <sheet name="Tabell 4a" sheetId="8" r:id="rId8"/>
    <sheet name="Tabell 4b-c" sheetId="9" r:id="rId9"/>
    <sheet name="Tabell 5" sheetId="10" r:id="rId10"/>
    <sheet name="Tabell 6a" sheetId="11" r:id="rId11"/>
    <sheet name="Info1" sheetId="12" r:id="rId12"/>
    <sheet name="Tabell 6b" sheetId="13" r:id="rId13"/>
    <sheet name="Tabell 7" sheetId="14" r:id="rId14"/>
    <sheet name="Tabell 8" sheetId="15" r:id="rId15"/>
    <sheet name="Tabell 9a-b" sheetId="16" r:id="rId16"/>
    <sheet name="Tabell 9c-d" sheetId="17" r:id="rId17"/>
    <sheet name="Tabell 10a-b" sheetId="18" r:id="rId18"/>
    <sheet name="Tabell 10c-d" sheetId="19" r:id="rId19"/>
    <sheet name="Tabell 11-13" sheetId="20" r:id="rId20"/>
    <sheet name="Tabell 14" sheetId="21" r:id="rId21"/>
    <sheet name="Tabell 15a" sheetId="22" r:id="rId22"/>
    <sheet name="Tabell 15b" sheetId="23" r:id="rId23"/>
    <sheet name="Tabell 16" sheetId="24" r:id="rId24"/>
    <sheet name="Tabell 17a" sheetId="25" r:id="rId25"/>
    <sheet name="Tabell 17b" sheetId="26" r:id="rId26"/>
    <sheet name="Tabell 18" sheetId="27" r:id="rId27"/>
    <sheet name="Tabell 19" sheetId="28" r:id="rId28"/>
    <sheet name="Tabell 20a-b" sheetId="29" r:id="rId29"/>
    <sheet name="Tabell 20c-d" sheetId="30" r:id="rId30"/>
    <sheet name="Tabell 21" sheetId="31" r:id="rId31"/>
    <sheet name="Tabell 22a-b" sheetId="32" r:id="rId32"/>
    <sheet name="Tabell 23" sheetId="33" r:id="rId33"/>
    <sheet name="Tabell 24a" sheetId="34" r:id="rId34"/>
    <sheet name="Tabell 24b" sheetId="35" r:id="rId35"/>
    <sheet name="Tabell 25" sheetId="36" r:id="rId36"/>
    <sheet name="Tabell 26-27" sheetId="37" r:id="rId37"/>
    <sheet name="Tabell 28-29" sheetId="38" r:id="rId38"/>
  </sheets>
  <definedNames>
    <definedName name="_xlnm.Print_Titles" localSheetId="5">'Tabell 3a'!$A:$A</definedName>
    <definedName name="_xlnm.Print_Titles" localSheetId="6">'Tabell 3b'!$A:$A</definedName>
    <definedName name="_xlnm.Print_Titles" localSheetId="7">'Tabell 4a'!$A:$A</definedName>
    <definedName name="_xlnm.Print_Titles" localSheetId="8">'Tabell 4b-c'!$A:$A</definedName>
    <definedName name="_xlnm.Print_Titles" localSheetId="9">'Tabell 5'!$A:$A</definedName>
  </definedNames>
  <calcPr fullCalcOnLoad="1" refMode="R1C1"/>
</workbook>
</file>

<file path=xl/sharedStrings.xml><?xml version="1.0" encoding="utf-8"?>
<sst xmlns="http://schemas.openxmlformats.org/spreadsheetml/2006/main" count="2191" uniqueCount="521">
  <si>
    <t>Bolag</t>
  </si>
  <si>
    <t>Företag och fastighet</t>
  </si>
  <si>
    <t>Försäkringsgren</t>
  </si>
  <si>
    <t>Hem o villa</t>
  </si>
  <si>
    <t>Annan motor</t>
  </si>
  <si>
    <t>Trafik</t>
  </si>
  <si>
    <t>Sjuk och olycksfall</t>
  </si>
  <si>
    <t>Sjö, flyg och transport</t>
  </si>
  <si>
    <t>Trygghetsförsäkring</t>
  </si>
  <si>
    <t>Avgångsbidrag</t>
  </si>
  <si>
    <t>Djur</t>
  </si>
  <si>
    <t>Kredit</t>
  </si>
  <si>
    <t>Individuell sjuk- och olycksfallsförsäkring</t>
  </si>
  <si>
    <t>Företags- o fastighet</t>
  </si>
  <si>
    <t>Hem- och villaförsäkring</t>
  </si>
  <si>
    <t>Trafikförsäkring</t>
  </si>
  <si>
    <t>Motorfordonsförsäkring</t>
  </si>
  <si>
    <t>Transportförsäkring</t>
  </si>
  <si>
    <t>Sjöförsäkring</t>
  </si>
  <si>
    <t>Djurförsäkring</t>
  </si>
  <si>
    <t>Kreditförsäkring</t>
  </si>
  <si>
    <t>Återförsäkrares andel av försäkr.-tekn avsättn  (Reinsurers' share of technical provisions)</t>
  </si>
  <si>
    <t>Placerings- tillgångar (Investment assets)</t>
  </si>
  <si>
    <t>Fordringar o-andra tillgångar (Other assets and debtors)</t>
  </si>
  <si>
    <t>Bolag (Company)</t>
  </si>
  <si>
    <t>Interims-fordringar (Prepayments and accrued income)</t>
  </si>
  <si>
    <t>Summa   tillgångar (Total assets)</t>
  </si>
  <si>
    <t>Eget kapital o obesk. res. (Shareholders' equity and untaxed reserves)</t>
  </si>
  <si>
    <t>Försäkrings-tekniska avsättningar (Technical provisions)</t>
  </si>
  <si>
    <t>Övriga skulder o avs (Provisions for  other risks and expenses, creditors)</t>
  </si>
  <si>
    <t>Övriga tillgångar (Other assets and debtors)</t>
  </si>
  <si>
    <t>Premie-inkomst f.e.r. (Net premium income)</t>
  </si>
  <si>
    <t>Kapital-avkastning int. (Investment income)</t>
  </si>
  <si>
    <t>Orealiserade vinster/förluster på plac.tillg. (Unrealised gains/profits on investm.)</t>
  </si>
  <si>
    <t>Försäkringser-sättning (Claims incurred)</t>
  </si>
  <si>
    <t>Förändring i förs.tekn avs. o återbäring (Change in technical provisions &amp; bonus)</t>
  </si>
  <si>
    <t>Driftskostnad (Operating expenses)</t>
  </si>
  <si>
    <t>Övriga tekniska kostn/int. (Other income or expenses)</t>
  </si>
  <si>
    <t>Kapitalavk.-kostnader (Investment expenses)</t>
  </si>
  <si>
    <t>Livförs-rörelens tekn.res. (Technical result)</t>
  </si>
  <si>
    <t>Kapitalavk.netto o övriga intäkter och kostnader  (Net capital return &amp; other income/expenses)</t>
  </si>
  <si>
    <t>Boksluts-dispositioner och skatt (Appropriations &amp; taxes)</t>
  </si>
  <si>
    <t>Årets resultat (Net income for the year)</t>
  </si>
  <si>
    <t>Premie inkomst f.e.r. (Net premium income)</t>
  </si>
  <si>
    <t>Kap.avkastn
inkl oreal.
vinster o förl (Investment income)</t>
  </si>
  <si>
    <t>Försäkr-
ingser-
sättning (Claims incurred)</t>
  </si>
  <si>
    <t>Förändr i liv
försäkr avs
o återbäring (Change in techn. prov. &amp; bonus)</t>
  </si>
  <si>
    <t>Drifts-
kostnad (Operating expenses)</t>
  </si>
  <si>
    <t>Kapital-
avkastn.
kostn. (Investment expenses)</t>
  </si>
  <si>
    <t>Livförs
tekniska
resultat (Technical result)</t>
  </si>
  <si>
    <t>Återförsäkrares andel av försäkr.-tekn avsättn (Reinsurers' share of technical provisions)</t>
  </si>
  <si>
    <t>Eget kapital  (Shareholders' equity)</t>
  </si>
  <si>
    <t>Obeskattade reserver (Untaxed reserves)</t>
  </si>
  <si>
    <t>Försäkrings-tekniska avsättningar före avg.återf. (Technical provisions)</t>
  </si>
  <si>
    <t>Övriga avsättningar och skulder (Other risks and expenses, creditors)</t>
  </si>
  <si>
    <t>Balans- omslutning (Total equity and liabilities)</t>
  </si>
  <si>
    <t>Premie-intäkt brutto (Gross earned premiums)</t>
  </si>
  <si>
    <t>Premieintäkt f.e.r. (Earned premiums for own account)</t>
  </si>
  <si>
    <t>Kapitalavk. överförd fr. finansrörelsen (Allocated investment return)</t>
  </si>
  <si>
    <t>Försäkringser-sättning f.e.r. (Claims inc. own   account)</t>
  </si>
  <si>
    <t>Driftskostnader f.e.r. (Operating expenses)</t>
  </si>
  <si>
    <t>Övriga tekn. intäkter/ kostn. återbäring (Other techn. income/costs)</t>
  </si>
  <si>
    <t>Skadeförs. tekniska resultat (Technical profit/loss)</t>
  </si>
  <si>
    <t>Kapitalavkastn. intäkter (Investment income)</t>
  </si>
  <si>
    <t>Kapitalavkastn. kostnader  (Investment expenses)</t>
  </si>
  <si>
    <t>Orealiserade vinster / försluster (Unrealised investm. loss/gain)</t>
  </si>
  <si>
    <t>Övriga intäkter / kostnader (Other income or expenses)</t>
  </si>
  <si>
    <t>Resultat före boksl. disp./skatt (Result before appr. and taxes)</t>
  </si>
  <si>
    <t>Boksluts-dispositioner / skatt (Appropriations and taxes)</t>
  </si>
  <si>
    <t>(Individual accident and health)</t>
  </si>
  <si>
    <t>(Business &amp; houseowner)</t>
  </si>
  <si>
    <t>(Householder &amp; homeowner)</t>
  </si>
  <si>
    <t>(Motor third party)</t>
  </si>
  <si>
    <t>(Other Motor vehicle)</t>
  </si>
  <si>
    <t>(Transport)</t>
  </si>
  <si>
    <t>(Marine)</t>
  </si>
  <si>
    <t>(Animal)</t>
  </si>
  <si>
    <t>(Credit)</t>
  </si>
  <si>
    <t>(Total)</t>
  </si>
  <si>
    <t>Inbetalda premier (Gross premium income)</t>
  </si>
  <si>
    <t>Försäkr.ersättn. (Claims paid)</t>
  </si>
  <si>
    <t>Driftsutgift (Operating expenses)</t>
  </si>
  <si>
    <t>Premie-intäkt f.e.r. (Earned premiums for own account)</t>
  </si>
  <si>
    <t>Kapital-avkastning (Allocated investment income)</t>
  </si>
  <si>
    <t>Försäkrings-ersättn. f.e.r. (Claims incurred for own account)</t>
  </si>
  <si>
    <t>Återbäring (Rebates)</t>
  </si>
  <si>
    <t>Driftskostnad f.e.r. (Operating expenses)</t>
  </si>
  <si>
    <t>Övriga tekniska kostn/intäkt (Other techn-ical costs /income)</t>
  </si>
  <si>
    <t>Skadeförs. tekniska  resultat (Technical profit/loss)</t>
  </si>
  <si>
    <t>Placerings-tillgångar för förs.tagare (Invesment assets on  policyholders' account)</t>
  </si>
  <si>
    <t>Försäkrings-tekniska avsättningar för förs.tagare (Technical provisions)</t>
  </si>
  <si>
    <t>Summa skulder och eget kapital   (Total shareholders' equity and liabilities)</t>
  </si>
  <si>
    <t>Orealiserade vinster/förluster på plac.tillg. för vilka förs.tagaren bär placeringsrisk</t>
  </si>
  <si>
    <t>(Table 4a. Income statement. Swedish Lifeinsurance Companies.)</t>
  </si>
  <si>
    <t>(Table 4b. Income statement. Swedish Pension Funds.)</t>
  </si>
  <si>
    <t>(Table 4c. Income statement. Authorities.)</t>
  </si>
  <si>
    <t xml:space="preserve">(Table 28.  Direct insurance of foreign risks. Swedish companies. Direct insurance in Sweden.) </t>
  </si>
  <si>
    <t>(Table 29.  Assumed life reinsurance. Swedish companies.)</t>
  </si>
  <si>
    <t xml:space="preserve">(Table 9a. Occupational pension. Defined-benefit insurance.) </t>
  </si>
  <si>
    <t>(Table 9b. Occupational pension. Defined-contribution insurance.)</t>
  </si>
  <si>
    <t>(Table 2. Balance Sheet. Swedish companies, non-life, nationwide.)</t>
  </si>
  <si>
    <t>(Table 5. Income statement. Sw. companies, non-life, nationwide.)</t>
  </si>
  <si>
    <t>(Table 7. Foreign companies non-life operations in Sweden.)</t>
  </si>
  <si>
    <t>(Table 8. Accident and health. Swedish non-life companies. Direct insurance in Sweden.)</t>
  </si>
  <si>
    <t xml:space="preserve">(Table 27. Direct insurance in Sweden as % of earned net premiums. Swedish non-life companies.) </t>
  </si>
  <si>
    <t xml:space="preserve">(Table 26. Direct insurance in Sweden in total. Swedish non-life companies.) </t>
  </si>
  <si>
    <t xml:space="preserve">(Table 25. Direct insurance of foreign riska. Swedish companies.) </t>
  </si>
  <si>
    <t xml:space="preserve">(Table 23. Assumed non-life reinsurance. Swedish companies.) </t>
  </si>
  <si>
    <t xml:space="preserve">(Table 21. Credit. Swedish companies. Direct insurance in Sweden.) </t>
  </si>
  <si>
    <t xml:space="preserve">(Table 20a. Marine. Swedish companies. Direct insurance in Sweden.) </t>
  </si>
  <si>
    <t xml:space="preserve">(Table 19. Other Motor vehicle. Swedish companies. Direct insurance in Sweden.) </t>
  </si>
  <si>
    <t xml:space="preserve">(Table 18. Motor third party. Swedish companies. Direct insurance in Sweden.) </t>
  </si>
  <si>
    <t xml:space="preserve">(Table 16. Householder &amp; homeowner. Nationwide companies. Direct insurance in Sweden.) </t>
  </si>
  <si>
    <t xml:space="preserve">(Table 14. Business &amp; houseowner. Nationwide companies. Direct insurance in Sweden.) </t>
  </si>
  <si>
    <t xml:space="preserve">(Table 13. Employers no fault. Swedish companies. Direct insurance in Sweden.) </t>
  </si>
  <si>
    <t xml:space="preserve">(Table 12. Discharge. Swedish companies. Direct insurance in Sweden.) </t>
  </si>
  <si>
    <t xml:space="preserve">(Table 9c. Occupational pension. Unit linked insurance.) </t>
  </si>
  <si>
    <t xml:space="preserve">(Table 9d. Occupational pension. Health and waiver of premium insurance.) </t>
  </si>
  <si>
    <t xml:space="preserve">(Table 10a. Life and private pension insurance. Individual “traditional” life insurance.) </t>
  </si>
  <si>
    <t xml:space="preserve">(Table 10b. Life and private pension insurance. Unit linked insurance.) </t>
  </si>
  <si>
    <t xml:space="preserve">(Table 10c. Life and private pension insurance. Health and accident insurance.) </t>
  </si>
  <si>
    <t xml:space="preserve">(Table 10d. Life and private pension insurance. Group life and occupational group life.) </t>
  </si>
  <si>
    <t xml:space="preserve">(Table 11. Non-life insurance within Life insurance. Health and accident insurance.) </t>
  </si>
  <si>
    <t>(Table 1a. Balance Sheet. Swedish companies, nationwide.)</t>
  </si>
  <si>
    <t>(Table 1b. Balance Sheet. Swedish companies, nationwide.)</t>
  </si>
  <si>
    <t>(Table 1c. Balance Sheet. Swedish companies, nationwide.)</t>
  </si>
  <si>
    <t>(Table 6a. Income statement. Sw. companies, non-life, nationwide.)</t>
  </si>
  <si>
    <t xml:space="preserve">(Table 15a. Business &amp; houseowner. Major local companies. Direct insurance in Sweden.) </t>
  </si>
  <si>
    <t xml:space="preserve">(Table 17a. Householder &amp; homeowner. Major local companies. Direct insurance in Sweden.) </t>
  </si>
  <si>
    <t xml:space="preserve">(Table 20d. Transport. Swedish companies. Direct insurance in Sweden.) </t>
  </si>
  <si>
    <t xml:space="preserve">(Table 20c. Aviation. Swedish companies. Direct insurance in Sweden.) </t>
  </si>
  <si>
    <t xml:space="preserve">(Table 22a. Animal. Swedish companies. Direct insurance in Sweden.) </t>
  </si>
  <si>
    <t xml:space="preserve">(Table 24a. Assumed non-life reinsurance. Major local companies.) </t>
  </si>
  <si>
    <t>(Table 3a. Balance Sheet. Major local companies, non-life.)</t>
  </si>
  <si>
    <t xml:space="preserve">(Table 20b. Marine. Minor local companies. Direct insurance in Sweden.) </t>
  </si>
  <si>
    <t xml:space="preserve">(Table 17b. Householder &amp; homeowner. Minor local companies. Direct insurance in Sweden.) </t>
  </si>
  <si>
    <t>(Table 6b. Income statement. Minor local companies.)</t>
  </si>
  <si>
    <t>(Table 3b. Balance Sheet. Minor local companies, non-life.)</t>
  </si>
  <si>
    <t xml:space="preserve">(Table 15b. Business &amp; houseowner. Minor local companies. Direct insurance in Sweden.) </t>
  </si>
  <si>
    <t xml:space="preserve">(Table 22b. Animal. Minor local companies. Direct insurance in Sweden.) </t>
  </si>
  <si>
    <t xml:space="preserve">(Table 24b. Assumed non-life reinsurance. Minor local companies.) </t>
  </si>
  <si>
    <t>Försäkringsförbundets</t>
  </si>
  <si>
    <t>Innehållsförteckning</t>
  </si>
  <si>
    <t>årsstatistik</t>
  </si>
  <si>
    <t>www.forsakringsforbundet.com</t>
  </si>
  <si>
    <t>Totalt</t>
  </si>
  <si>
    <t>Tabell 1a.    Balansräkning. Svenska livförsäkringsbolag</t>
  </si>
  <si>
    <t>Tabell 1b.    Balansräkning. Pensionskassa</t>
  </si>
  <si>
    <t>Tabell 1c.    Balansräkning. Myndigheter</t>
  </si>
  <si>
    <t>Tabell 3a.    Balansräkning. Större lokala försäkringsbolag. (belopp i kkr)</t>
  </si>
  <si>
    <t>Tabell 4a.    Resultaträkning. Svenska livförsäkringsbolag</t>
  </si>
  <si>
    <t>Tabell 4b.    Resultaträkning. Pensionskassa</t>
  </si>
  <si>
    <t>Tabell 4c.    Resultaträkning. Myndigheter</t>
  </si>
  <si>
    <t>Tabell 5.    Resultaträkning. Svenska riksbolag för skadeförsäkring.</t>
  </si>
  <si>
    <t>Tabell 6a.    Resultaträkning. Större lokala försäkringsbolag.</t>
  </si>
  <si>
    <t>Tabell 6b.    Resultaträkning. Mindre lokala bolag.</t>
  </si>
  <si>
    <t>Tabell 7.    Utländska bolags direkta skadeförsäkringsrörelse i Sverige.</t>
  </si>
  <si>
    <t>Tabell 23.    Mottagen skadeåterförsäkring. Svenska bolag.</t>
  </si>
  <si>
    <t>Tabell 24a.    Mottagen skadeåterförsäkring. Större lokala försäkringsbolag.</t>
  </si>
  <si>
    <t>Tabell 25.    Direktförsäkring av utländska risker. Svenska riksbolag.</t>
  </si>
  <si>
    <t>Tabell 26.    Direktförsäkring i Sverige totalt. Svenska skadeförsäkringsbolag.</t>
  </si>
  <si>
    <t>Tabell 27.    Direktförsäkring i Sverige totalt. Svenska skadeförsäkringsbolag. (i % av nettopremieintäkten)</t>
  </si>
  <si>
    <t>Tabell 29.    Mottagen livåterförsäkring. Svenska bolag.</t>
  </si>
  <si>
    <t>Tabell 2.    Balansräkning. Svenska riksbolag för skadeförsäkring.</t>
  </si>
  <si>
    <t>Tabell 3b.    Balansräkning. Mindre lokala bolag.</t>
  </si>
  <si>
    <t>Sid</t>
  </si>
  <si>
    <t xml:space="preserve">Tabell 8.    Sjuk- och olycksfallsförsäkring. Svenska skadeförsäkringsbolag. </t>
  </si>
  <si>
    <t xml:space="preserve">Tabell 9a.    Tjänstepensionsförsäkring. Förmånsbestämd försäkring. Svenska livförsäkringsbolag. </t>
  </si>
  <si>
    <t xml:space="preserve">Tabell 9b.    Tjänstepensionsförsäkring. Avgiftsbestämd traditionell försäkring. Svenska livförsäkringsbolag. </t>
  </si>
  <si>
    <t xml:space="preserve">Tabell 9c.    Tjänstepensionsförsäkring. Fondförsäkring. Svenska livförsäkringsbolag. </t>
  </si>
  <si>
    <t xml:space="preserve">Tabell 9d.    Tjänstepensionsförsäkring. Sjukförsäkring och premiebefrielse. Svenska livförsäkringsbolag. </t>
  </si>
  <si>
    <t xml:space="preserve">Tabell 10a.    Övrig livförsäkring. Individuell traditionell livförsäkring. Svenska livförsäkringsbolag. </t>
  </si>
  <si>
    <t xml:space="preserve">Tabell 10b.    Övrig livförsäkring. Fondförsäkring. Svenska livförsäkringsbolag. </t>
  </si>
  <si>
    <t xml:space="preserve">Tabell 10c.    Övrig livförsäkring. Ouppsägbar sjuk- o olycksfall, premiebefrielse. Svenska livförsäkringsbolag. </t>
  </si>
  <si>
    <t xml:space="preserve">Tabell 10d.    Övrig livförsäkring. Gruppliv- och tjänstegrupp-livförsäkring. Svenska livförsäkringsbolag. </t>
  </si>
  <si>
    <t xml:space="preserve">Tabell 11.    Skadeförsäkring. Sjuk- och olycksfalls-försäkring m.m.. Svenska livförsäkringsbolag. </t>
  </si>
  <si>
    <t xml:space="preserve">Tabell 12.    Avgångsbidragsförsäkring. Svenska bolag. </t>
  </si>
  <si>
    <t xml:space="preserve">Tabell 13.    Trygghetsförsäkring vid arbetsskada. Svenska bolag. </t>
  </si>
  <si>
    <t xml:space="preserve">Tabell 14.    Företags- och fastighetsförsäkring. Svenska riksbolag. </t>
  </si>
  <si>
    <t xml:space="preserve">Tabell 15a.    Företags- och fastighetsförsäkring. Större lokala bolag. </t>
  </si>
  <si>
    <t xml:space="preserve">Tabell 15b.    Företags- och fastighetsförsäkring. Mindre lokala bolag. </t>
  </si>
  <si>
    <t xml:space="preserve">Tabell 16.    Hem- och villaförsäkring. Svenska riksbolag. </t>
  </si>
  <si>
    <t xml:space="preserve">Tabell 17a.    Hem- och villaförsäkring. Större lokala bolag. </t>
  </si>
  <si>
    <t xml:space="preserve">Tabell 17b.    Hem- och villaförsäkring. Mindre lokala bolag. </t>
  </si>
  <si>
    <t xml:space="preserve">Tabell 18.    Trafikförsäkring. Svenska bolag. </t>
  </si>
  <si>
    <t xml:space="preserve">Tabell 19.    Annan motorfordonsförsäkring. Svenska bolag. </t>
  </si>
  <si>
    <t xml:space="preserve">Tabell 20a.    Sjöfartförsäkring. Svenska riksbolag. </t>
  </si>
  <si>
    <t xml:space="preserve">Tabell 20b.    Sjöfartförsäkring. Mindre lokala bolag. </t>
  </si>
  <si>
    <t xml:space="preserve">Tabell 20c.    Luftfartförsäkring. Svenska bolag. </t>
  </si>
  <si>
    <t xml:space="preserve">Tabell 20d.    Transportförsäkring. Svenska bolag. </t>
  </si>
  <si>
    <t xml:space="preserve">Tabell 21.    Kredit- och borgensförsäkring. Svenska riksbolag. </t>
  </si>
  <si>
    <t xml:space="preserve">Tabell 22a.    Husdjursförsäkring. Svenska riksbolag. </t>
  </si>
  <si>
    <t xml:space="preserve">Tabell 22b.    Husdjursförsäkring. Mindre lokala bolag. </t>
  </si>
  <si>
    <t xml:space="preserve">Tabell 24b.    Mottagen skadeåterförsäkring. Mindre lokala bolag. </t>
  </si>
  <si>
    <t xml:space="preserve">Tabell 28.    Direkt försäkring av utländska risker. Svenska livförsäkringsbolag. </t>
  </si>
  <si>
    <t>Tabell 15a.    Företags- och fastighetsförsäkring 2007. Större lokala bolag. Direkt försäkring i Sverige. (belopp i kSEK)</t>
  </si>
  <si>
    <t>Samtliga bolag 2007</t>
  </si>
  <si>
    <t>Samtliga bolag 2006</t>
  </si>
  <si>
    <t>Relativa tal 2007</t>
  </si>
  <si>
    <t>Relativa tal 2006</t>
  </si>
  <si>
    <t>LF Stockholm</t>
  </si>
  <si>
    <t>LF Skåne</t>
  </si>
  <si>
    <t>LF Göteborg</t>
  </si>
  <si>
    <t>LF Jönköping</t>
  </si>
  <si>
    <t>LF ÖstgötaB</t>
  </si>
  <si>
    <t>LF Dalarna</t>
  </si>
  <si>
    <t>LF Bergslag</t>
  </si>
  <si>
    <t>LF Älvsborg</t>
  </si>
  <si>
    <t>LF Skaraborg</t>
  </si>
  <si>
    <t>LF Kalmar</t>
  </si>
  <si>
    <t>LF Halland</t>
  </si>
  <si>
    <t>LF Uppsala</t>
  </si>
  <si>
    <t>LF Värmland</t>
  </si>
  <si>
    <t>LF Söderman</t>
  </si>
  <si>
    <t>LF Västerbo</t>
  </si>
  <si>
    <t>LF Kronoberg</t>
  </si>
  <si>
    <t>LF Jämtland</t>
  </si>
  <si>
    <t>LF Västerno</t>
  </si>
  <si>
    <t>LF Gävleborg</t>
  </si>
  <si>
    <t>LF Norrbott</t>
  </si>
  <si>
    <t>LF Blekinge</t>
  </si>
  <si>
    <t>LF Gotland</t>
  </si>
  <si>
    <t>LF Göinge</t>
  </si>
  <si>
    <t>LF Kristians</t>
  </si>
  <si>
    <t>Ölandsfö</t>
  </si>
  <si>
    <t>Lidköping</t>
  </si>
  <si>
    <t>Habo</t>
  </si>
  <si>
    <t>MellerstaVäs</t>
  </si>
  <si>
    <t>Falkenbe</t>
  </si>
  <si>
    <t>Bohus</t>
  </si>
  <si>
    <t>Varabygd</t>
  </si>
  <si>
    <t>SkyddBollnäs</t>
  </si>
  <si>
    <t>Ätradale</t>
  </si>
  <si>
    <t>Särestad</t>
  </si>
  <si>
    <t>Sydö.Hälsingland</t>
  </si>
  <si>
    <t>Piteorten</t>
  </si>
  <si>
    <t>Alfta</t>
  </si>
  <si>
    <t>Umeå</t>
  </si>
  <si>
    <t>Viskadal</t>
  </si>
  <si>
    <t>Åkerbo</t>
  </si>
  <si>
    <t>Nordmark</t>
  </si>
  <si>
    <t>BohuslStr</t>
  </si>
  <si>
    <t>Anundsjö</t>
  </si>
  <si>
    <t>Tabell 15b.    Företags- och fastighetsförsäkring 2007. Mindre lokala bolag. Direkt försäkring i Sverige. (belopp i kSEK)</t>
  </si>
  <si>
    <t>Skatelöv</t>
  </si>
  <si>
    <t>Högs</t>
  </si>
  <si>
    <t>Oskarsha</t>
  </si>
  <si>
    <t>Ålems</t>
  </si>
  <si>
    <t>Öst-Gränna</t>
  </si>
  <si>
    <t>Tibro</t>
  </si>
  <si>
    <t>Lagadalen</t>
  </si>
  <si>
    <t>Västernä</t>
  </si>
  <si>
    <t>Mellanljusna</t>
  </si>
  <si>
    <t>Tunhems</t>
  </si>
  <si>
    <t>Höga Kusten</t>
  </si>
  <si>
    <t>Väckelså</t>
  </si>
  <si>
    <t>Valbodal</t>
  </si>
  <si>
    <t>Knallebygden</t>
  </si>
  <si>
    <t>Brunskog</t>
  </si>
  <si>
    <t>Mellansjö</t>
  </si>
  <si>
    <t>Berg-Åre</t>
  </si>
  <si>
    <t>Gävlesan</t>
  </si>
  <si>
    <t>Moheda</t>
  </si>
  <si>
    <t>Tolg</t>
  </si>
  <si>
    <t>Mittförsäkr.</t>
  </si>
  <si>
    <t>Nolaskogen</t>
  </si>
  <si>
    <t>Stavnäs</t>
  </si>
  <si>
    <t>Kungsbacka</t>
  </si>
  <si>
    <t>Varbergs</t>
  </si>
  <si>
    <t>Stångenäs</t>
  </si>
  <si>
    <t>Snöstorp</t>
  </si>
  <si>
    <t>Inlands</t>
  </si>
  <si>
    <t>Töreboda</t>
  </si>
  <si>
    <t>Strömsun</t>
  </si>
  <si>
    <t>Härnösand</t>
  </si>
  <si>
    <t>Ockelbo</t>
  </si>
  <si>
    <t>Stöde</t>
  </si>
  <si>
    <t>TjörnsHärad</t>
  </si>
  <si>
    <t>Torps</t>
  </si>
  <si>
    <t>Orusts</t>
  </si>
  <si>
    <t>Borgsjö</t>
  </si>
  <si>
    <t>Långseru</t>
  </si>
  <si>
    <t>Värö</t>
  </si>
  <si>
    <t>N Dalälven</t>
  </si>
  <si>
    <t>Uppvidinge</t>
  </si>
  <si>
    <t>Ramseleb</t>
  </si>
  <si>
    <t>Timrå</t>
  </si>
  <si>
    <t>Torsåker</t>
  </si>
  <si>
    <t>Visingsö</t>
  </si>
  <si>
    <t>Österfärnebo Brand</t>
  </si>
  <si>
    <t>Vättle</t>
  </si>
  <si>
    <t>Älvsåker</t>
  </si>
  <si>
    <t>Rännslövs Brand</t>
  </si>
  <si>
    <t>Tabell 17b.    Hem- och villaförsäkring 2007. Mindre lokala bolag. Direkt försäkring i Sverige. (belopp i kSEK)</t>
  </si>
  <si>
    <t>Lysviks</t>
  </si>
  <si>
    <t>Tabell 20b.    Sjöfartförsäkring 2007. Mindre lokala bolag. Direkt försäkring i Sverige. (belopp i kSEK)</t>
  </si>
  <si>
    <t>Öckerö Båt</t>
  </si>
  <si>
    <t>Bohus Sjö</t>
  </si>
  <si>
    <t>Donsö-Vrångö</t>
  </si>
  <si>
    <t>Hallands Fisk</t>
  </si>
  <si>
    <t>Blekinge Sjö</t>
  </si>
  <si>
    <t>Kalmar Fisk</t>
  </si>
  <si>
    <t>Östergötlands Fisk</t>
  </si>
  <si>
    <t>Södermanlands Fisk</t>
  </si>
  <si>
    <t>Stockholms Fisk</t>
  </si>
  <si>
    <t>Tabell 22b.    Husdjursförsäkring 2007. Mindre lokala bolag. Direkt försäkring i Sverige. (belopp i kSEK)</t>
  </si>
  <si>
    <t>Gotlands Kreatur</t>
  </si>
  <si>
    <t>Skåne ladugård</t>
  </si>
  <si>
    <t>Norra Oland Kreatur</t>
  </si>
  <si>
    <t>Åse Viste Häst</t>
  </si>
  <si>
    <t>Tabell 24b.    Mottagen skadeåterförsäkring 2007. Mindre lokala bolag. Direkt försäkring i Sverige. (belopp i kSEK)</t>
  </si>
  <si>
    <t>Tabell 8.    Sjuk- och olycksfallsförsäkring 2007. Svenska skadeförsäkringsbolag. Direkt försäkring i Sverige. (belopp i kSEK)</t>
  </si>
  <si>
    <t>AFA Sjuk</t>
  </si>
  <si>
    <t>Trygg-Hansa</t>
  </si>
  <si>
    <t>Folksam Sak</t>
  </si>
  <si>
    <t>LF Sak</t>
  </si>
  <si>
    <t>If Skade</t>
  </si>
  <si>
    <t>LRF Skade</t>
  </si>
  <si>
    <t>Solid</t>
  </si>
  <si>
    <t>Prakt Tj</t>
  </si>
  <si>
    <t>SOFAB</t>
  </si>
  <si>
    <t>Accept</t>
  </si>
  <si>
    <t>SafeInt</t>
  </si>
  <si>
    <t>Lansen</t>
  </si>
  <si>
    <t>SJ Försäk.</t>
  </si>
  <si>
    <t>SveLand Sak</t>
  </si>
  <si>
    <t>Järnvägsmän</t>
  </si>
  <si>
    <t>ModernaSak</t>
  </si>
  <si>
    <t>Holmen</t>
  </si>
  <si>
    <t>Moderna</t>
  </si>
  <si>
    <t>Tabell 13.    Trygghetsförsäkring vid arbetsskada 2007. Svenska bolag. Direkt försäkring i Sverige. (belopp i kSEK)</t>
  </si>
  <si>
    <t>AFA Trygg</t>
  </si>
  <si>
    <t>Tabell 14.    Företags- och fastighetsförsäkring 2007. Svenska riksbolag. Direkt försäkring i Sverige. (belopp i kSEK)</t>
  </si>
  <si>
    <t>Landstingen</t>
  </si>
  <si>
    <t>E.ON</t>
  </si>
  <si>
    <t>Vattenfall</t>
  </si>
  <si>
    <t>SvKonsument</t>
  </si>
  <si>
    <t>St Erik</t>
  </si>
  <si>
    <t>Anticimex</t>
  </si>
  <si>
    <t>Brandkont.</t>
  </si>
  <si>
    <t>Sparia</t>
  </si>
  <si>
    <t>Läkemedel</t>
  </si>
  <si>
    <t>Göta-Lejon</t>
  </si>
  <si>
    <t>Sv. Kommun</t>
  </si>
  <si>
    <t>Sandvik</t>
  </si>
  <si>
    <t>VolvoGro</t>
  </si>
  <si>
    <t>SCA</t>
  </si>
  <si>
    <t>Kommun Syd</t>
  </si>
  <si>
    <t>GAR-BO</t>
  </si>
  <si>
    <t>Vabis</t>
  </si>
  <si>
    <t>NCC</t>
  </si>
  <si>
    <t>SE Captive</t>
  </si>
  <si>
    <t>Bohlin</t>
  </si>
  <si>
    <t>HSB</t>
  </si>
  <si>
    <t>TeliaSonera</t>
  </si>
  <si>
    <t>SABO</t>
  </si>
  <si>
    <t>BostadsGar</t>
  </si>
  <si>
    <t>LKAB</t>
  </si>
  <si>
    <t>AGRIA</t>
  </si>
  <si>
    <t>Industria</t>
  </si>
  <si>
    <t>Visenta</t>
  </si>
  <si>
    <t>SveaSkog</t>
  </si>
  <si>
    <t>Portea</t>
  </si>
  <si>
    <t>Skanska</t>
  </si>
  <si>
    <t>Posten</t>
  </si>
  <si>
    <t>SödraSkogs</t>
  </si>
  <si>
    <t>Boliden</t>
  </si>
  <si>
    <t>Electrolux</t>
  </si>
  <si>
    <t>SHB Skade</t>
  </si>
  <si>
    <t>SKF</t>
  </si>
  <si>
    <t>Tennant</t>
  </si>
  <si>
    <t>Sirius Inter</t>
  </si>
  <si>
    <t>BrandfVerket</t>
  </si>
  <si>
    <t>Cosa</t>
  </si>
  <si>
    <t>Re Cere</t>
  </si>
  <si>
    <t>SveLand</t>
  </si>
  <si>
    <t>WASA Inter</t>
  </si>
  <si>
    <t>Tabell 16.    Hem- och villaförsäkring 2007. Svenska riksbolag. Direkt försäkring i Sverige. (belopp i kSEK)</t>
  </si>
  <si>
    <t>Europeiska</t>
  </si>
  <si>
    <t>Aktsam</t>
  </si>
  <si>
    <t>Tre Kronor</t>
  </si>
  <si>
    <t>Viator</t>
  </si>
  <si>
    <t>Erika</t>
  </si>
  <si>
    <t>Tabell 17a.    Hem- och villaförsäkring 2007. Större lokala bolag. Direkt försäkring i Sverige. (belopp i kSEK)</t>
  </si>
  <si>
    <t>Tabell 18.    Trafikförsäkring 2007. Svenska bolag. Direkt försäkring i Sverige. (belopp i kSEK)</t>
  </si>
  <si>
    <t>Tabell 19.    Annan motorfordonsförsäkring 2007. Svenska bolag. Direkt försäkring i Sverige. (belopp i kSEK)</t>
  </si>
  <si>
    <t>Falck</t>
  </si>
  <si>
    <t>Tabell 20a.    Sjöfartförsäkring 2007. Svenska riksbolag. Direkt försäkring i Sverige. (belopp i kSEK)</t>
  </si>
  <si>
    <t>SvÅngAss</t>
  </si>
  <si>
    <t>Tabell 20c.    Luftfartförsäkring 2007. Svenska bolag. Direkt försäkring i Sverige. (belopp i kSEK)</t>
  </si>
  <si>
    <t>Tabell 20d.    Transportförsäkring 2007. Svenska bolag. Direkt försäkring i Sverige. (belopp i kSEK)</t>
  </si>
  <si>
    <t>Tabell 21.    Kredit- och borgensförsäkring 2007. Svenska riksbolag. Direkt försäkring i Sverige. (belopp i kSEK)</t>
  </si>
  <si>
    <t>FPG</t>
  </si>
  <si>
    <t>Hermes</t>
  </si>
  <si>
    <t>Riksbygg</t>
  </si>
  <si>
    <t>Nord.Garanti</t>
  </si>
  <si>
    <t>AMFK</t>
  </si>
  <si>
    <t>Tabell 22a.    Husdjursförsäkring 2007. Svenska riksbolag. Direkt försäkring i Sverige. (belopp i kSEK)</t>
  </si>
  <si>
    <t>Tabell 23.    Mottagen skadeåterförsäkring 2007. Svenska bolag (belopp i kSEK).</t>
  </si>
  <si>
    <t>Större lokala bolag</t>
  </si>
  <si>
    <t>Dial</t>
  </si>
  <si>
    <t>Stora Enso</t>
  </si>
  <si>
    <t>KF</t>
  </si>
  <si>
    <t>Tensa</t>
  </si>
  <si>
    <t>Suecia</t>
  </si>
  <si>
    <t>Husqvarna</t>
  </si>
  <si>
    <t>RiverStone</t>
  </si>
  <si>
    <t>SEB Suecia</t>
  </si>
  <si>
    <t>Sthlm Re</t>
  </si>
  <si>
    <t>BPA</t>
  </si>
  <si>
    <t>Tabell 24a.    Mottagen skadeåterförsäkring 2007. Större lokala försäkringsbolag.</t>
  </si>
  <si>
    <t>Tabell 25.    Direktförsäkring av utländska risker 2007. Svenska riksbolag. (belopp i kSEK)</t>
  </si>
  <si>
    <t>Medicov</t>
  </si>
  <si>
    <t>Prosec</t>
  </si>
  <si>
    <t>Tabell 1a.    Balansräkning 2007. Svenska livförsäkringsbolag (belopp i kSEK)</t>
  </si>
  <si>
    <t>Alecta</t>
  </si>
  <si>
    <t>AMF Pension</t>
  </si>
  <si>
    <t>Skandia Liv</t>
  </si>
  <si>
    <t>SEB TL Gla</t>
  </si>
  <si>
    <t>LF  Liv</t>
  </si>
  <si>
    <t>SPP Liv</t>
  </si>
  <si>
    <t>Folksam Liv</t>
  </si>
  <si>
    <t>KPA Pensionförs</t>
  </si>
  <si>
    <t>Handelsbanken Liv</t>
  </si>
  <si>
    <t>Skandia</t>
  </si>
  <si>
    <t>SEB TL Fond</t>
  </si>
  <si>
    <t>Nordea Liv I</t>
  </si>
  <si>
    <t>AFA Liv</t>
  </si>
  <si>
    <t>KPA Livförs</t>
  </si>
  <si>
    <t>Revios</t>
  </si>
  <si>
    <t>Nordea L &amp; P</t>
  </si>
  <si>
    <t>FL Gruppförs</t>
  </si>
  <si>
    <t>SalusAn Liv</t>
  </si>
  <si>
    <t>Swedbank Försäkring</t>
  </si>
  <si>
    <t>Bliwa</t>
  </si>
  <si>
    <t>St Erik Liv</t>
  </si>
  <si>
    <t>SalusAn Gr</t>
  </si>
  <si>
    <t>Aspis Liv</t>
  </si>
  <si>
    <t>LRF Liv</t>
  </si>
  <si>
    <t>Allm Änke- &amp; Pupillk</t>
  </si>
  <si>
    <t>Holmia Liv</t>
  </si>
  <si>
    <t>Folksam LO Fondförs</t>
  </si>
  <si>
    <t>SPP Liv Fond</t>
  </si>
  <si>
    <t>Moderna Liv</t>
  </si>
  <si>
    <t>Folksam Fondförs</t>
  </si>
  <si>
    <t>LF  Fondliv</t>
  </si>
  <si>
    <t>Danica Pension</t>
  </si>
  <si>
    <t>If Liv</t>
  </si>
  <si>
    <t>SvBr Liv</t>
  </si>
  <si>
    <t>Sv Handel Fond</t>
  </si>
  <si>
    <t>SAFE Liv</t>
  </si>
  <si>
    <t>PP Pension Fond</t>
  </si>
  <si>
    <t>KPA Fondförs</t>
  </si>
  <si>
    <t>Nordnet Pension</t>
  </si>
  <si>
    <t>Avanza Pension</t>
  </si>
  <si>
    <t>FL Livförs</t>
  </si>
  <si>
    <t>GMAC</t>
  </si>
  <si>
    <t>KP Fondförsäkring</t>
  </si>
  <si>
    <t>Tabell 1b.    Balansräkning 2007. Pensionskassa (belopp i kSEK)</t>
  </si>
  <si>
    <t>PK FSO</t>
  </si>
  <si>
    <t>PK KP</t>
  </si>
  <si>
    <t>PK SPK</t>
  </si>
  <si>
    <t>PK FPK</t>
  </si>
  <si>
    <t>PK PP Pens.</t>
  </si>
  <si>
    <t>PK SHB</t>
  </si>
  <si>
    <t>PK Kyrkan</t>
  </si>
  <si>
    <t>PK APK</t>
  </si>
  <si>
    <t>PK Volvo</t>
  </si>
  <si>
    <t>PK KPK</t>
  </si>
  <si>
    <t>PK PSF</t>
  </si>
  <si>
    <t>PK Posten</t>
  </si>
  <si>
    <t>PK Optimalia</t>
  </si>
  <si>
    <t>PK PSA</t>
  </si>
  <si>
    <t>PK Promethus</t>
  </si>
  <si>
    <t>Tabell 1c.    Balansräkning 2007. Myndigheter (belopp i kSEK)</t>
  </si>
  <si>
    <t>PPM</t>
  </si>
  <si>
    <t>Tabell 3a.    Balansräkning 2007. Större lokala försäkringsbolag. (belopp i kkr)</t>
  </si>
  <si>
    <t>Tabell 3b.    Balansräkning 2007. Mindre lokala bolag. (belopp i kkr)</t>
  </si>
  <si>
    <t>Tabell 2.    Balansräkning 2007. Svenska riksbolag för skadeförsäkring. (belopp i kkr)</t>
  </si>
  <si>
    <t>SIF Medlem</t>
  </si>
  <si>
    <t>SACO</t>
  </si>
  <si>
    <t>Bliwa Sak</t>
  </si>
  <si>
    <t>Tabell 4a.    Resultaträkning 2007. Svenska livförsäkringsbolag (belopp i kSEK)</t>
  </si>
  <si>
    <t>Teknisk redovisning av livförsäkringsrörelse (Technical account for insurance operations)</t>
  </si>
  <si>
    <t>Icke-teknisk redovisning (Non-technical account)</t>
  </si>
  <si>
    <t>Tabell 4b.    Resultaträkning 2007. Pensionskassa (belopp i kSEK)</t>
  </si>
  <si>
    <t>Tabell 4c.    Resultaträkning 2007. Myndigheter (belopp i kSEK)</t>
  </si>
  <si>
    <t>Tabell 5.    Resultaträkning 2007. Svenska riksbolag för skadeförsäkring. (belopp i kSEK)</t>
  </si>
  <si>
    <t>Teknisk redovisning av skadeförsäkringsrörelse (Technical account for insurance operations)</t>
  </si>
  <si>
    <t>Tabell 6a.    Resultaträkning 2007. Större lokala försäkringsbolag. (belopp i kSEK)</t>
  </si>
  <si>
    <t>Tabell 6b.    Resultaträkning 2007. Mindre lokala bolag. (belopp i kSEK)</t>
  </si>
  <si>
    <t>Tabell 9a.    Tjänstepensionsförsäkring. Förmånsbestämd försäkring 2007. Svenska livförsäkringsbolag. Direkt försäkring i Sverige. (belopp i kSEK)</t>
  </si>
  <si>
    <t>Tabell 9b.    Tjänstepensionsförsäkring. Avgiftsbestämd traditionell försäkring 2007. Svenska livförsäkringsbolag. Direkt försäkring i Sverige. (belopp i kSEK)</t>
  </si>
  <si>
    <t>Tabell 9c.    Tjänstepensionsförsäkring. Fondförsäkring 2007. Svenska livförsäkringsbolag. Direkt försäkring i Sverige. (belopp i kSEK)</t>
  </si>
  <si>
    <t>Tabell 9d.    Tjänstepensionsförsäkring. Sjukförsäkring och premiebefrielse 2007. Svenska livförsäkringsbolag. Direkt försäkring i Sverige. (belopp i kSEK)</t>
  </si>
  <si>
    <t>Tabell 10a.    Övrig livförsäkring. Individuell traditionell livförsäkring 2007. Svenska livförsäkringsbolag. Direkt försäkring i Sverige. (belopp i kSEK)</t>
  </si>
  <si>
    <t>Tabell 10b.    Övrig livförsäkring. Fondförsäkring 2007. Svenska livförsäkringsbolag. Direkt försäkring i Sverige. (belopp i kSEK)</t>
  </si>
  <si>
    <t>Tabell 10c.    Övrig livförsäkring. Ouppsägbar sjuk- o olycksfall, premiebefrielse 2007. Svenska livförsäkringsbolag. Direkt försäkring i Sverige. (belopp i kSEK)</t>
  </si>
  <si>
    <t>Tabell 10d.    Övrig livförsäkring. Gruppliv- och tjänstegrupp-livförsäkring 2007. Svenska livförsäkringsbolag. Direkt försäkring i Sverige. (belopp i kSEK)</t>
  </si>
  <si>
    <t>Tabell 11.    Skadeförsäkring. Sjuk- och olycksfalls-försäkring m.m. 2007. Svenska livförsäkringsbolag. Direkt försäkring i Sverige. (belopp i kSEK)</t>
  </si>
  <si>
    <t>Tabell 12.    Avgångsbidragsförsäkring 2007. Svenska bolag. Direkt försäkring i Sverige. (belopp i kSEK)</t>
  </si>
  <si>
    <t>Tabell 28.    Direkt försäkring av utländska risker 2007. Svenska livförsäkringsbolag. Direkt försäkring i Sverige. (belopp i kSEK)</t>
  </si>
  <si>
    <t>Tabell 29.    Mottagen livåterförsäkring 2007. Svenska bolag. (belopp i kSEK)</t>
  </si>
  <si>
    <t>Tabell 26.    Direktförsäkring i Sverige totalt 2007. Svenska skadeförsäkringsbolag. (belopp i kSEK)</t>
  </si>
  <si>
    <t>(Företag och fastighet 2006)</t>
  </si>
  <si>
    <t>(Hem o villa 2006)</t>
  </si>
  <si>
    <t>(Annan motor 2006)</t>
  </si>
  <si>
    <t>(Trafik 2006)</t>
  </si>
  <si>
    <t>(Sjuk och olycksfall 2006)</t>
  </si>
  <si>
    <t>(Sjö, flyg och transport 2006)</t>
  </si>
  <si>
    <t>(Trygghetsförsäkring 2006)</t>
  </si>
  <si>
    <t>(Avgångsbidrag 2006)</t>
  </si>
  <si>
    <t>(Djur 2006)</t>
  </si>
  <si>
    <t>(Kredit 2006)</t>
  </si>
  <si>
    <t>Samtliga grenar 2007</t>
  </si>
  <si>
    <t>Samtliga grenar 2006</t>
  </si>
  <si>
    <t>Tabell 27.    Direktförsäkring i Sverige totalt 2007. Svenska skadeförsäkringsbolag. (i % av nettopremieintäkten)</t>
  </si>
  <si>
    <t>Tabell 7.    Utländska bolags direkta skadeförsäkringsrörelse i Sverige 2007. (belopp i kSEK)</t>
  </si>
  <si>
    <t>Zürich IIL</t>
  </si>
  <si>
    <t>ACE Ins.</t>
  </si>
  <si>
    <t>2007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</si>
</sst>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%&quot;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15">
    <font>
      <sz val="10"/>
      <name val="Arial"/>
      <family val="0"/>
    </font>
    <font>
      <sz val="8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i/>
      <sz val="8"/>
      <name val="Book Antiqua"/>
      <family val="1"/>
    </font>
    <font>
      <b/>
      <i/>
      <sz val="10"/>
      <name val="Book Antiqua"/>
      <family val="1"/>
    </font>
    <font>
      <i/>
      <sz val="10"/>
      <name val="Arial"/>
      <family val="0"/>
    </font>
    <font>
      <i/>
      <sz val="10"/>
      <name val="Book Antiqua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20"/>
      <color indexed="12"/>
      <name val="Arial"/>
      <family val="0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 quotePrefix="1">
      <alignment/>
    </xf>
    <xf numFmtId="0" fontId="2" fillId="0" borderId="0" xfId="0" applyFont="1" applyAlignment="1" quotePrefix="1">
      <alignment wrapText="1"/>
    </xf>
    <xf numFmtId="164" fontId="1" fillId="0" borderId="0" xfId="0" applyNumberFormat="1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 quotePrefix="1">
      <alignment wrapTex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16" applyFont="1" applyAlignment="1">
      <alignment/>
    </xf>
    <xf numFmtId="3" fontId="1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5</xdr:col>
      <xdr:colOff>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400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0</xdr:rowOff>
    </xdr:from>
    <xdr:to>
      <xdr:col>9</xdr:col>
      <xdr:colOff>942975</xdr:colOff>
      <xdr:row>46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353175"/>
          <a:ext cx="6086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885825</xdr:colOff>
      <xdr:row>0</xdr:row>
      <xdr:rowOff>38100</xdr:rowOff>
    </xdr:from>
    <xdr:to>
      <xdr:col>9</xdr:col>
      <xdr:colOff>876300</xdr:colOff>
      <xdr:row>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38100"/>
          <a:ext cx="962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57</xdr:row>
      <xdr:rowOff>142875</xdr:rowOff>
    </xdr:from>
    <xdr:to>
      <xdr:col>9</xdr:col>
      <xdr:colOff>933450</xdr:colOff>
      <xdr:row>59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10058400"/>
          <a:ext cx="1762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sakringsforbundet.com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2:C1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00390625" style="0" customWidth="1"/>
    <col min="3" max="3" width="3.7109375" style="0" customWidth="1"/>
    <col min="4" max="4" width="5.28125" style="0" customWidth="1"/>
    <col min="5" max="5" width="3.28125" style="0" customWidth="1"/>
    <col min="6" max="6" width="29.28125" style="0" customWidth="1"/>
    <col min="7" max="7" width="3.140625" style="0" customWidth="1"/>
    <col min="9" max="9" width="14.57421875" style="0" customWidth="1"/>
    <col min="10" max="10" width="14.28125" style="0" customWidth="1"/>
  </cols>
  <sheetData>
    <row r="12" ht="27">
      <c r="C12" s="24" t="s">
        <v>141</v>
      </c>
    </row>
    <row r="13" ht="27">
      <c r="C13" s="24" t="s">
        <v>143</v>
      </c>
    </row>
    <row r="14" ht="38.25" customHeight="1">
      <c r="C14" s="28" t="s">
        <v>520</v>
      </c>
    </row>
  </sheetData>
  <printOptions horizontalCentered="1"/>
  <pageMargins left="0" right="0" top="0.31496062992125984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O100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41" t="s">
        <v>487</v>
      </c>
      <c r="B1" s="32"/>
      <c r="C1" s="32"/>
      <c r="D1" s="32"/>
      <c r="E1" s="32"/>
      <c r="F1" s="7"/>
      <c r="G1" s="9"/>
      <c r="H1" s="9"/>
      <c r="I1" s="9"/>
      <c r="J1" s="9"/>
      <c r="K1" s="9"/>
      <c r="L1" s="9"/>
      <c r="M1" s="9"/>
      <c r="N1" s="9"/>
      <c r="O1" s="9"/>
    </row>
    <row r="2" spans="1:11" s="20" customFormat="1" ht="17.25" customHeight="1">
      <c r="A2" s="36" t="s">
        <v>101</v>
      </c>
      <c r="B2" s="37"/>
      <c r="C2" s="37"/>
      <c r="D2" s="37"/>
      <c r="E2" s="37"/>
      <c r="F2" s="21"/>
      <c r="G2" s="19"/>
      <c r="H2" s="19"/>
      <c r="I2" s="19"/>
      <c r="J2" s="19"/>
      <c r="K2" s="19"/>
    </row>
    <row r="3" spans="2:15" ht="14.25" customHeight="1" thickBot="1">
      <c r="B3" s="12" t="s">
        <v>488</v>
      </c>
      <c r="C3" s="9"/>
      <c r="D3" s="9"/>
      <c r="E3" s="9"/>
      <c r="F3" s="7"/>
      <c r="G3" s="9"/>
      <c r="H3" s="9"/>
      <c r="I3" s="12" t="s">
        <v>484</v>
      </c>
      <c r="K3" s="9"/>
      <c r="L3" s="9"/>
      <c r="M3" s="9"/>
      <c r="N3" s="9"/>
      <c r="O3" s="9"/>
    </row>
    <row r="4" spans="1:15" ht="81" customHeight="1" thickTop="1">
      <c r="A4" s="5" t="s">
        <v>24</v>
      </c>
      <c r="B4" s="4" t="s">
        <v>56</v>
      </c>
      <c r="C4" s="4" t="s">
        <v>57</v>
      </c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4" t="s">
        <v>66</v>
      </c>
      <c r="M4" s="4" t="s">
        <v>67</v>
      </c>
      <c r="N4" s="4" t="s">
        <v>68</v>
      </c>
      <c r="O4" s="4" t="s">
        <v>42</v>
      </c>
    </row>
    <row r="5" spans="1:15" s="3" customFormat="1" ht="12" customHeight="1">
      <c r="A5" s="3" t="s">
        <v>316</v>
      </c>
      <c r="B5" s="10">
        <v>27855320</v>
      </c>
      <c r="C5" s="10">
        <v>26489572</v>
      </c>
      <c r="D5" s="10">
        <v>1595702</v>
      </c>
      <c r="E5" s="10">
        <v>-19680740</v>
      </c>
      <c r="F5" s="10">
        <v>-4362252</v>
      </c>
      <c r="G5" s="10">
        <v>3661</v>
      </c>
      <c r="H5" s="10">
        <v>4045943</v>
      </c>
      <c r="I5" s="10">
        <v>6086146</v>
      </c>
      <c r="J5" s="10">
        <v>-3302117</v>
      </c>
      <c r="K5" s="10">
        <v>-1395280</v>
      </c>
      <c r="L5" s="10">
        <v>-708245</v>
      </c>
      <c r="M5" s="10">
        <v>3130745</v>
      </c>
      <c r="N5" s="10">
        <v>-898354</v>
      </c>
      <c r="O5" s="10">
        <v>2232391</v>
      </c>
    </row>
    <row r="6" spans="1:15" s="3" customFormat="1" ht="12" customHeight="1">
      <c r="A6" s="3" t="s">
        <v>313</v>
      </c>
      <c r="B6" s="10">
        <v>9856995</v>
      </c>
      <c r="C6" s="10">
        <v>9612697</v>
      </c>
      <c r="D6" s="10">
        <v>857403</v>
      </c>
      <c r="E6" s="10">
        <v>-7369577</v>
      </c>
      <c r="F6" s="10">
        <v>-1432181</v>
      </c>
      <c r="G6" s="10">
        <v>-16860</v>
      </c>
      <c r="H6" s="10">
        <v>1651482</v>
      </c>
      <c r="I6" s="10">
        <v>1139399</v>
      </c>
      <c r="J6" s="10">
        <v>-147941</v>
      </c>
      <c r="K6" s="10">
        <v>-91884</v>
      </c>
      <c r="L6" s="10">
        <v>-53084</v>
      </c>
      <c r="M6" s="10">
        <v>1640569</v>
      </c>
      <c r="N6" s="10">
        <v>-1201236</v>
      </c>
      <c r="O6" s="10">
        <v>439333</v>
      </c>
    </row>
    <row r="7" spans="1:15" s="3" customFormat="1" ht="12" customHeight="1">
      <c r="A7" s="3" t="s">
        <v>312</v>
      </c>
      <c r="B7" s="10">
        <v>8995703</v>
      </c>
      <c r="C7" s="10">
        <v>8995703</v>
      </c>
      <c r="D7" s="10">
        <v>4445438</v>
      </c>
      <c r="E7" s="10">
        <v>-15897420</v>
      </c>
      <c r="F7" s="10">
        <v>-150661</v>
      </c>
      <c r="G7" s="10">
        <v>-138836</v>
      </c>
      <c r="H7" s="10">
        <v>-2745776</v>
      </c>
      <c r="I7" s="10">
        <v>14604010</v>
      </c>
      <c r="J7" s="10">
        <v>-920769</v>
      </c>
      <c r="K7" s="10">
        <v>-8769940</v>
      </c>
      <c r="L7" s="10">
        <v>0</v>
      </c>
      <c r="M7" s="10">
        <v>-2277913</v>
      </c>
      <c r="N7" s="10">
        <v>-1714555</v>
      </c>
      <c r="O7" s="10">
        <v>-3992468</v>
      </c>
    </row>
    <row r="8" spans="1:15" s="3" customFormat="1" ht="12" customHeight="1">
      <c r="A8" s="3" t="s">
        <v>314</v>
      </c>
      <c r="B8" s="10">
        <v>7459194</v>
      </c>
      <c r="C8" s="10">
        <v>7409734</v>
      </c>
      <c r="D8" s="10">
        <v>736738</v>
      </c>
      <c r="E8" s="10">
        <v>-5566596</v>
      </c>
      <c r="F8" s="10">
        <v>-1350157</v>
      </c>
      <c r="G8" s="10">
        <v>44537</v>
      </c>
      <c r="H8" s="10">
        <v>1274256</v>
      </c>
      <c r="I8" s="10">
        <v>1048465</v>
      </c>
      <c r="J8" s="10">
        <v>-342995</v>
      </c>
      <c r="K8" s="10">
        <v>-188304</v>
      </c>
      <c r="L8" s="10">
        <v>-1537</v>
      </c>
      <c r="M8" s="10">
        <v>1053147</v>
      </c>
      <c r="N8" s="10">
        <v>-955455</v>
      </c>
      <c r="O8" s="10">
        <v>97692</v>
      </c>
    </row>
    <row r="9" spans="1:15" s="3" customFormat="1" ht="12" customHeight="1">
      <c r="A9" s="3" t="s">
        <v>371</v>
      </c>
      <c r="B9" s="10">
        <v>6856396</v>
      </c>
      <c r="C9" s="10">
        <v>6018691</v>
      </c>
      <c r="D9" s="10">
        <v>258016</v>
      </c>
      <c r="E9" s="10">
        <v>-3418150</v>
      </c>
      <c r="F9" s="10">
        <v>-1860948</v>
      </c>
      <c r="G9" s="10">
        <v>0</v>
      </c>
      <c r="H9" s="10">
        <v>997609</v>
      </c>
      <c r="I9" s="10">
        <v>1014349</v>
      </c>
      <c r="J9" s="10">
        <v>-612269</v>
      </c>
      <c r="K9" s="10">
        <v>9228</v>
      </c>
      <c r="L9" s="10">
        <v>-17158</v>
      </c>
      <c r="M9" s="10">
        <v>1133743</v>
      </c>
      <c r="N9" s="10">
        <v>-704096</v>
      </c>
      <c r="O9" s="10">
        <v>429647</v>
      </c>
    </row>
    <row r="10" spans="1:15" s="3" customFormat="1" ht="12" customHeight="1">
      <c r="A10" s="3" t="s">
        <v>315</v>
      </c>
      <c r="B10" s="10">
        <v>3330436</v>
      </c>
      <c r="C10" s="10">
        <v>1340366</v>
      </c>
      <c r="D10" s="10">
        <v>383204</v>
      </c>
      <c r="E10" s="10">
        <v>-1093805</v>
      </c>
      <c r="F10" s="10">
        <v>-406288</v>
      </c>
      <c r="G10" s="10">
        <v>7417</v>
      </c>
      <c r="H10" s="10">
        <v>230894</v>
      </c>
      <c r="I10" s="10">
        <v>2525404</v>
      </c>
      <c r="J10" s="10">
        <v>-418995</v>
      </c>
      <c r="K10" s="10">
        <v>-909417</v>
      </c>
      <c r="L10" s="10">
        <v>0</v>
      </c>
      <c r="M10" s="10">
        <v>1044682</v>
      </c>
      <c r="N10" s="10">
        <v>-467641</v>
      </c>
      <c r="O10" s="10">
        <v>577041</v>
      </c>
    </row>
    <row r="11" spans="1:15" s="3" customFormat="1" ht="12" customHeight="1">
      <c r="A11" s="3" t="s">
        <v>327</v>
      </c>
      <c r="B11" s="10">
        <v>1377367</v>
      </c>
      <c r="C11" s="10">
        <v>802018</v>
      </c>
      <c r="D11" s="10">
        <v>47747</v>
      </c>
      <c r="E11" s="10">
        <v>-580559</v>
      </c>
      <c r="F11" s="10">
        <v>-235500</v>
      </c>
      <c r="G11" s="10">
        <v>0</v>
      </c>
      <c r="H11" s="10">
        <v>33706</v>
      </c>
      <c r="I11" s="10">
        <v>89955</v>
      </c>
      <c r="J11" s="10">
        <v>-2301</v>
      </c>
      <c r="K11" s="10">
        <v>-55706</v>
      </c>
      <c r="L11" s="10">
        <v>0</v>
      </c>
      <c r="M11" s="10">
        <v>17907</v>
      </c>
      <c r="N11" s="10">
        <v>-49688</v>
      </c>
      <c r="O11" s="10">
        <v>-31781</v>
      </c>
    </row>
    <row r="12" spans="1:15" s="3" customFormat="1" ht="12" customHeight="1">
      <c r="A12" s="3" t="s">
        <v>358</v>
      </c>
      <c r="B12" s="10">
        <v>1097069</v>
      </c>
      <c r="C12" s="10">
        <v>1088626</v>
      </c>
      <c r="D12" s="10">
        <v>12997</v>
      </c>
      <c r="E12" s="10">
        <v>-745412</v>
      </c>
      <c r="F12" s="10">
        <v>-294383</v>
      </c>
      <c r="G12" s="10">
        <v>37041</v>
      </c>
      <c r="H12" s="10">
        <v>98869</v>
      </c>
      <c r="I12" s="10">
        <v>126210</v>
      </c>
      <c r="J12" s="10">
        <v>-22559</v>
      </c>
      <c r="K12" s="10">
        <v>-45375</v>
      </c>
      <c r="L12" s="10">
        <v>-5124</v>
      </c>
      <c r="M12" s="10">
        <v>139024</v>
      </c>
      <c r="N12" s="10">
        <v>-28496</v>
      </c>
      <c r="O12" s="10">
        <v>110528</v>
      </c>
    </row>
    <row r="13" spans="1:15" s="3" customFormat="1" ht="12" customHeight="1">
      <c r="A13" s="3" t="s">
        <v>388</v>
      </c>
      <c r="B13" s="10">
        <v>917102</v>
      </c>
      <c r="C13" s="10">
        <v>579939</v>
      </c>
      <c r="D13" s="10">
        <v>42146</v>
      </c>
      <c r="E13" s="10">
        <v>-639213</v>
      </c>
      <c r="F13" s="10">
        <v>-118947</v>
      </c>
      <c r="G13" s="10">
        <v>0</v>
      </c>
      <c r="H13" s="10">
        <v>-136075</v>
      </c>
      <c r="I13" s="10">
        <v>138418</v>
      </c>
      <c r="J13" s="10">
        <v>-34149</v>
      </c>
      <c r="K13" s="10">
        <v>17595</v>
      </c>
      <c r="L13" s="10">
        <v>0</v>
      </c>
      <c r="M13" s="10">
        <v>-56357</v>
      </c>
      <c r="N13" s="10">
        <v>59263</v>
      </c>
      <c r="O13" s="10">
        <v>2906</v>
      </c>
    </row>
    <row r="14" spans="1:15" s="3" customFormat="1" ht="12" customHeight="1">
      <c r="A14" s="3" t="s">
        <v>318</v>
      </c>
      <c r="B14" s="10">
        <v>888112</v>
      </c>
      <c r="C14" s="10">
        <v>488389</v>
      </c>
      <c r="D14" s="10">
        <v>8936</v>
      </c>
      <c r="E14" s="10">
        <v>-128767</v>
      </c>
      <c r="F14" s="10">
        <v>-337016</v>
      </c>
      <c r="G14" s="10">
        <v>2</v>
      </c>
      <c r="H14" s="10">
        <v>31544</v>
      </c>
      <c r="I14" s="10">
        <v>31901</v>
      </c>
      <c r="J14" s="10">
        <v>-3804</v>
      </c>
      <c r="K14" s="10">
        <v>-161</v>
      </c>
      <c r="L14" s="10">
        <v>-1</v>
      </c>
      <c r="M14" s="10">
        <v>50543</v>
      </c>
      <c r="N14" s="10">
        <v>-50516</v>
      </c>
      <c r="O14" s="10">
        <v>27</v>
      </c>
    </row>
    <row r="15" spans="1:15" s="3" customFormat="1" ht="12" customHeight="1">
      <c r="A15" s="3" t="s">
        <v>381</v>
      </c>
      <c r="B15" s="10">
        <v>844896</v>
      </c>
      <c r="C15" s="10">
        <v>809526</v>
      </c>
      <c r="D15" s="10">
        <v>9566</v>
      </c>
      <c r="E15" s="10">
        <v>-275023</v>
      </c>
      <c r="F15" s="10">
        <v>-375286</v>
      </c>
      <c r="G15" s="10">
        <v>0</v>
      </c>
      <c r="H15" s="10">
        <v>168783</v>
      </c>
      <c r="I15" s="10">
        <v>26617</v>
      </c>
      <c r="J15" s="10">
        <v>-89</v>
      </c>
      <c r="K15" s="10">
        <v>0</v>
      </c>
      <c r="L15" s="10">
        <v>5257</v>
      </c>
      <c r="M15" s="10">
        <v>191002</v>
      </c>
      <c r="N15" s="10">
        <v>-53522</v>
      </c>
      <c r="O15" s="10">
        <v>137480</v>
      </c>
    </row>
    <row r="16" spans="1:15" s="3" customFormat="1" ht="12" customHeight="1">
      <c r="A16" s="3" t="s">
        <v>333</v>
      </c>
      <c r="B16" s="10">
        <v>810000</v>
      </c>
      <c r="C16" s="10">
        <v>810000</v>
      </c>
      <c r="D16" s="10">
        <v>7959</v>
      </c>
      <c r="E16" s="10">
        <v>-800582</v>
      </c>
      <c r="F16" s="10">
        <v>-13108</v>
      </c>
      <c r="G16" s="10">
        <v>0</v>
      </c>
      <c r="H16" s="10">
        <v>4269</v>
      </c>
      <c r="I16" s="10">
        <v>18632</v>
      </c>
      <c r="J16" s="10">
        <v>-629</v>
      </c>
      <c r="K16" s="10">
        <v>0</v>
      </c>
      <c r="L16" s="10">
        <v>0</v>
      </c>
      <c r="M16" s="10">
        <v>14313</v>
      </c>
      <c r="N16" s="10">
        <v>-14313</v>
      </c>
      <c r="O16" s="10">
        <v>0</v>
      </c>
    </row>
    <row r="17" spans="1:15" s="3" customFormat="1" ht="12" customHeight="1">
      <c r="A17" s="3" t="s">
        <v>336</v>
      </c>
      <c r="B17" s="10">
        <v>790152</v>
      </c>
      <c r="C17" s="10">
        <v>779519</v>
      </c>
      <c r="D17" s="10">
        <v>35199</v>
      </c>
      <c r="E17" s="10">
        <v>-541620</v>
      </c>
      <c r="F17" s="10">
        <v>-176252</v>
      </c>
      <c r="G17" s="10">
        <v>0</v>
      </c>
      <c r="H17" s="10">
        <v>96846</v>
      </c>
      <c r="I17" s="10">
        <v>50281</v>
      </c>
      <c r="J17" s="10">
        <v>-4113</v>
      </c>
      <c r="K17" s="10">
        <v>-4688</v>
      </c>
      <c r="L17" s="10">
        <v>0</v>
      </c>
      <c r="M17" s="10">
        <v>103127</v>
      </c>
      <c r="N17" s="10">
        <v>-26310</v>
      </c>
      <c r="O17" s="10">
        <v>76817</v>
      </c>
    </row>
    <row r="18" spans="1:15" s="3" customFormat="1" ht="12" customHeight="1">
      <c r="A18" s="3" t="s">
        <v>400</v>
      </c>
      <c r="B18" s="10">
        <v>697068</v>
      </c>
      <c r="C18" s="10">
        <v>675560</v>
      </c>
      <c r="D18" s="10">
        <v>28640</v>
      </c>
      <c r="E18" s="10">
        <v>-430375</v>
      </c>
      <c r="F18" s="10">
        <v>-197545</v>
      </c>
      <c r="G18" s="10">
        <v>101739</v>
      </c>
      <c r="H18" s="10">
        <v>178019</v>
      </c>
      <c r="I18" s="10">
        <v>62010</v>
      </c>
      <c r="J18" s="10">
        <v>-78573</v>
      </c>
      <c r="K18" s="10">
        <v>0</v>
      </c>
      <c r="L18" s="10">
        <v>0</v>
      </c>
      <c r="M18" s="10">
        <v>132816</v>
      </c>
      <c r="N18" s="10">
        <v>-40072</v>
      </c>
      <c r="O18" s="10">
        <v>92744</v>
      </c>
    </row>
    <row r="19" spans="1:15" s="3" customFormat="1" ht="12" customHeight="1">
      <c r="A19" s="3" t="s">
        <v>379</v>
      </c>
      <c r="B19" s="10">
        <v>688979</v>
      </c>
      <c r="C19" s="10">
        <v>655903</v>
      </c>
      <c r="D19" s="10">
        <v>42904</v>
      </c>
      <c r="E19" s="10">
        <v>-520960</v>
      </c>
      <c r="F19" s="10">
        <v>-63926</v>
      </c>
      <c r="G19" s="10">
        <v>0</v>
      </c>
      <c r="H19" s="10">
        <v>113921</v>
      </c>
      <c r="I19" s="10">
        <v>107695</v>
      </c>
      <c r="J19" s="10">
        <v>-11394</v>
      </c>
      <c r="K19" s="10">
        <v>-46268</v>
      </c>
      <c r="L19" s="10">
        <v>0</v>
      </c>
      <c r="M19" s="10">
        <v>121050</v>
      </c>
      <c r="N19" s="10">
        <v>-34196</v>
      </c>
      <c r="O19" s="10">
        <v>86854</v>
      </c>
    </row>
    <row r="20" spans="1:15" s="3" customFormat="1" ht="12" customHeight="1">
      <c r="A20" s="3" t="s">
        <v>320</v>
      </c>
      <c r="B20" s="10">
        <v>680896</v>
      </c>
      <c r="C20" s="10">
        <v>277462</v>
      </c>
      <c r="D20" s="10">
        <v>33855</v>
      </c>
      <c r="E20" s="10">
        <v>-200831</v>
      </c>
      <c r="F20" s="10">
        <v>-78577</v>
      </c>
      <c r="G20" s="10">
        <v>0</v>
      </c>
      <c r="H20" s="10">
        <v>31909</v>
      </c>
      <c r="I20" s="10">
        <v>93849</v>
      </c>
      <c r="J20" s="10">
        <v>-3150</v>
      </c>
      <c r="K20" s="10">
        <v>-36560</v>
      </c>
      <c r="L20" s="10">
        <v>0</v>
      </c>
      <c r="M20" s="10">
        <v>52193</v>
      </c>
      <c r="N20" s="10">
        <v>-79115</v>
      </c>
      <c r="O20" s="10">
        <v>-26922</v>
      </c>
    </row>
    <row r="21" spans="1:15" s="3" customFormat="1" ht="12" customHeight="1">
      <c r="A21" s="3" t="s">
        <v>331</v>
      </c>
      <c r="B21" s="10">
        <v>649940</v>
      </c>
      <c r="C21" s="10">
        <v>649940</v>
      </c>
      <c r="D21" s="10">
        <v>710618</v>
      </c>
      <c r="E21" s="10">
        <v>-867178</v>
      </c>
      <c r="F21" s="10">
        <v>-89333</v>
      </c>
      <c r="G21" s="10">
        <v>-78910</v>
      </c>
      <c r="H21" s="10">
        <v>325137</v>
      </c>
      <c r="I21" s="10">
        <v>3669089</v>
      </c>
      <c r="J21" s="10">
        <v>-258399</v>
      </c>
      <c r="K21" s="10">
        <v>-2520753</v>
      </c>
      <c r="L21" s="10">
        <v>0</v>
      </c>
      <c r="M21" s="10">
        <v>504456</v>
      </c>
      <c r="N21" s="10">
        <v>-2191238</v>
      </c>
      <c r="O21" s="10">
        <v>-1686782</v>
      </c>
    </row>
    <row r="22" spans="1:15" s="3" customFormat="1" ht="12" customHeight="1">
      <c r="A22" s="3" t="s">
        <v>338</v>
      </c>
      <c r="B22" s="10">
        <v>480871</v>
      </c>
      <c r="C22" s="10">
        <v>154735</v>
      </c>
      <c r="D22" s="10">
        <v>1184</v>
      </c>
      <c r="E22" s="10">
        <v>-3787</v>
      </c>
      <c r="F22" s="10">
        <v>-180684</v>
      </c>
      <c r="G22" s="10">
        <v>85200</v>
      </c>
      <c r="H22" s="10">
        <v>56648</v>
      </c>
      <c r="I22" s="10">
        <v>8133</v>
      </c>
      <c r="J22" s="10">
        <v>-3289</v>
      </c>
      <c r="K22" s="10">
        <v>0</v>
      </c>
      <c r="L22" s="10">
        <v>0</v>
      </c>
      <c r="M22" s="10">
        <v>60308</v>
      </c>
      <c r="N22" s="10">
        <v>-28835</v>
      </c>
      <c r="O22" s="10">
        <v>31473</v>
      </c>
    </row>
    <row r="23" spans="1:15" s="3" customFormat="1" ht="12" customHeight="1">
      <c r="A23" s="3" t="s">
        <v>325</v>
      </c>
      <c r="B23" s="10">
        <v>449438</v>
      </c>
      <c r="C23" s="10">
        <v>368081</v>
      </c>
      <c r="D23" s="10">
        <v>14777</v>
      </c>
      <c r="E23" s="10">
        <v>-336890</v>
      </c>
      <c r="F23" s="10">
        <v>-95257</v>
      </c>
      <c r="G23" s="10">
        <v>0</v>
      </c>
      <c r="H23" s="10">
        <v>-49289</v>
      </c>
      <c r="I23" s="10">
        <v>19524</v>
      </c>
      <c r="J23" s="10">
        <v>-2014</v>
      </c>
      <c r="K23" s="10">
        <v>-23397</v>
      </c>
      <c r="L23" s="10">
        <v>0</v>
      </c>
      <c r="M23" s="10">
        <v>-69953</v>
      </c>
      <c r="N23" s="10">
        <v>24981</v>
      </c>
      <c r="O23" s="10">
        <v>-44972</v>
      </c>
    </row>
    <row r="24" spans="1:15" s="3" customFormat="1" ht="12" customHeight="1">
      <c r="A24" s="3" t="s">
        <v>378</v>
      </c>
      <c r="B24" s="10">
        <v>448807</v>
      </c>
      <c r="C24" s="10">
        <v>358786</v>
      </c>
      <c r="D24" s="10">
        <v>4481</v>
      </c>
      <c r="E24" s="10">
        <v>-204240</v>
      </c>
      <c r="F24" s="10">
        <v>-143433</v>
      </c>
      <c r="G24" s="10">
        <v>596</v>
      </c>
      <c r="H24" s="10">
        <v>16190</v>
      </c>
      <c r="I24" s="10">
        <v>10027</v>
      </c>
      <c r="J24" s="10">
        <v>-1286</v>
      </c>
      <c r="K24" s="10">
        <v>0</v>
      </c>
      <c r="L24" s="10">
        <v>968</v>
      </c>
      <c r="M24" s="10">
        <v>21418</v>
      </c>
      <c r="N24" s="10">
        <v>-21418</v>
      </c>
      <c r="O24" s="10">
        <v>0</v>
      </c>
    </row>
    <row r="25" spans="1:15" s="3" customFormat="1" ht="12" customHeight="1">
      <c r="A25" s="3" t="s">
        <v>370</v>
      </c>
      <c r="B25" s="10">
        <v>443862</v>
      </c>
      <c r="C25" s="10">
        <v>376425</v>
      </c>
      <c r="D25" s="10">
        <v>9282</v>
      </c>
      <c r="E25" s="10">
        <v>-316386</v>
      </c>
      <c r="F25" s="10">
        <v>-77156</v>
      </c>
      <c r="G25" s="10">
        <v>0</v>
      </c>
      <c r="H25" s="10">
        <v>-7835</v>
      </c>
      <c r="I25" s="10">
        <v>14312</v>
      </c>
      <c r="J25" s="10">
        <v>-830</v>
      </c>
      <c r="K25" s="10">
        <v>2548</v>
      </c>
      <c r="L25" s="10">
        <v>0</v>
      </c>
      <c r="M25" s="10">
        <v>-1087</v>
      </c>
      <c r="N25" s="10">
        <v>-5053</v>
      </c>
      <c r="O25" s="10">
        <v>-6140</v>
      </c>
    </row>
    <row r="26" spans="1:15" s="3" customFormat="1" ht="12" customHeight="1">
      <c r="A26" s="3" t="s">
        <v>335</v>
      </c>
      <c r="B26" s="10">
        <v>420682</v>
      </c>
      <c r="C26" s="10">
        <v>111484</v>
      </c>
      <c r="D26" s="10">
        <v>10230</v>
      </c>
      <c r="E26" s="10">
        <v>-155829</v>
      </c>
      <c r="F26" s="10">
        <v>-17157</v>
      </c>
      <c r="G26" s="10">
        <v>0</v>
      </c>
      <c r="H26" s="10">
        <v>-51272</v>
      </c>
      <c r="I26" s="10">
        <v>17896</v>
      </c>
      <c r="J26" s="10">
        <v>0</v>
      </c>
      <c r="K26" s="10">
        <v>0</v>
      </c>
      <c r="L26" s="10">
        <v>0</v>
      </c>
      <c r="M26" s="10">
        <v>-43606</v>
      </c>
      <c r="N26" s="10">
        <v>-47383</v>
      </c>
      <c r="O26" s="10">
        <v>-90989</v>
      </c>
    </row>
    <row r="27" spans="1:15" s="3" customFormat="1" ht="12" customHeight="1">
      <c r="A27" s="3" t="s">
        <v>393</v>
      </c>
      <c r="B27" s="10">
        <v>360424</v>
      </c>
      <c r="C27" s="10">
        <v>90200</v>
      </c>
      <c r="D27" s="10">
        <v>648</v>
      </c>
      <c r="E27" s="10">
        <v>-45112</v>
      </c>
      <c r="F27" s="10">
        <v>-66864</v>
      </c>
      <c r="G27" s="10">
        <v>83768</v>
      </c>
      <c r="H27" s="10">
        <v>62640</v>
      </c>
      <c r="I27" s="10">
        <v>11947</v>
      </c>
      <c r="J27" s="10">
        <v>-84</v>
      </c>
      <c r="K27" s="10">
        <v>0</v>
      </c>
      <c r="L27" s="10">
        <v>0</v>
      </c>
      <c r="M27" s="10">
        <v>73855</v>
      </c>
      <c r="N27" s="10">
        <v>-21301</v>
      </c>
      <c r="O27" s="10">
        <v>52554</v>
      </c>
    </row>
    <row r="28" spans="1:15" s="3" customFormat="1" ht="12" customHeight="1">
      <c r="A28" s="3" t="s">
        <v>345</v>
      </c>
      <c r="B28" s="10">
        <v>279417</v>
      </c>
      <c r="C28" s="10">
        <v>229219</v>
      </c>
      <c r="D28" s="10">
        <v>16583</v>
      </c>
      <c r="E28" s="10">
        <v>-136941</v>
      </c>
      <c r="F28" s="10">
        <v>-15497</v>
      </c>
      <c r="G28" s="10">
        <v>-19143</v>
      </c>
      <c r="H28" s="10">
        <v>74221</v>
      </c>
      <c r="I28" s="10">
        <v>218900</v>
      </c>
      <c r="J28" s="10">
        <v>-192374</v>
      </c>
      <c r="K28" s="10">
        <v>0</v>
      </c>
      <c r="L28" s="10">
        <v>2</v>
      </c>
      <c r="M28" s="10">
        <v>84166</v>
      </c>
      <c r="N28" s="10">
        <v>-84166</v>
      </c>
      <c r="O28" s="10">
        <v>0</v>
      </c>
    </row>
    <row r="29" spans="1:15" s="3" customFormat="1" ht="12" customHeight="1">
      <c r="A29" s="3" t="s">
        <v>392</v>
      </c>
      <c r="B29" s="10">
        <v>246310</v>
      </c>
      <c r="C29" s="10">
        <v>218470</v>
      </c>
      <c r="D29" s="10">
        <v>29000</v>
      </c>
      <c r="E29" s="10">
        <v>-40304</v>
      </c>
      <c r="F29" s="10">
        <v>-41098</v>
      </c>
      <c r="G29" s="10">
        <v>-442867</v>
      </c>
      <c r="H29" s="10">
        <v>-276799</v>
      </c>
      <c r="I29" s="10">
        <v>1279022</v>
      </c>
      <c r="J29" s="10">
        <v>-208704</v>
      </c>
      <c r="K29" s="10">
        <v>-760589</v>
      </c>
      <c r="L29" s="10">
        <v>0</v>
      </c>
      <c r="M29" s="10">
        <v>3930</v>
      </c>
      <c r="N29" s="10">
        <v>-539680</v>
      </c>
      <c r="O29" s="10">
        <v>-535750</v>
      </c>
    </row>
    <row r="30" spans="1:15" s="3" customFormat="1" ht="12" customHeight="1">
      <c r="A30" s="3" t="s">
        <v>346</v>
      </c>
      <c r="B30" s="10">
        <v>203082</v>
      </c>
      <c r="C30" s="10">
        <v>48326</v>
      </c>
      <c r="D30" s="10">
        <v>322</v>
      </c>
      <c r="E30" s="10">
        <v>-33452</v>
      </c>
      <c r="F30" s="10">
        <v>8157</v>
      </c>
      <c r="G30" s="10">
        <v>-2623</v>
      </c>
      <c r="H30" s="10">
        <v>20730</v>
      </c>
      <c r="I30" s="10">
        <v>9976</v>
      </c>
      <c r="J30" s="10">
        <v>-1515</v>
      </c>
      <c r="K30" s="10">
        <v>-1</v>
      </c>
      <c r="L30" s="10">
        <v>0</v>
      </c>
      <c r="M30" s="10">
        <v>28868</v>
      </c>
      <c r="N30" s="10">
        <v>-4428</v>
      </c>
      <c r="O30" s="10">
        <v>24440</v>
      </c>
    </row>
    <row r="31" spans="1:15" s="3" customFormat="1" ht="12" customHeight="1">
      <c r="A31" s="3" t="s">
        <v>334</v>
      </c>
      <c r="B31" s="10">
        <v>197576</v>
      </c>
      <c r="C31" s="10">
        <v>152965</v>
      </c>
      <c r="D31" s="10">
        <v>5215</v>
      </c>
      <c r="E31" s="10">
        <v>-27669</v>
      </c>
      <c r="F31" s="10">
        <v>-5983</v>
      </c>
      <c r="G31" s="10">
        <v>0</v>
      </c>
      <c r="H31" s="10">
        <v>124528</v>
      </c>
      <c r="I31" s="10">
        <v>31596</v>
      </c>
      <c r="J31" s="10">
        <v>-173</v>
      </c>
      <c r="K31" s="10">
        <v>0</v>
      </c>
      <c r="L31" s="10">
        <v>73011</v>
      </c>
      <c r="M31" s="10">
        <v>223747</v>
      </c>
      <c r="N31" s="10">
        <v>-223750</v>
      </c>
      <c r="O31" s="10">
        <v>-3</v>
      </c>
    </row>
    <row r="32" spans="1:15" s="3" customFormat="1" ht="12" customHeight="1">
      <c r="A32" s="3" t="s">
        <v>359</v>
      </c>
      <c r="B32" s="10">
        <v>193853</v>
      </c>
      <c r="C32" s="10">
        <v>108565</v>
      </c>
      <c r="D32" s="10">
        <v>4537</v>
      </c>
      <c r="E32" s="10">
        <v>-39857</v>
      </c>
      <c r="F32" s="10">
        <v>-13152</v>
      </c>
      <c r="G32" s="10">
        <v>0</v>
      </c>
      <c r="H32" s="10">
        <v>60093</v>
      </c>
      <c r="I32" s="10">
        <v>19332</v>
      </c>
      <c r="J32" s="10">
        <v>-1247</v>
      </c>
      <c r="K32" s="10">
        <v>0</v>
      </c>
      <c r="L32" s="10">
        <v>0</v>
      </c>
      <c r="M32" s="10">
        <v>73641</v>
      </c>
      <c r="N32" s="10">
        <v>-2781</v>
      </c>
      <c r="O32" s="10">
        <v>70860</v>
      </c>
    </row>
    <row r="33" spans="1:15" s="3" customFormat="1" ht="12" customHeight="1">
      <c r="A33" s="3" t="s">
        <v>401</v>
      </c>
      <c r="B33" s="10">
        <v>179586</v>
      </c>
      <c r="C33" s="10">
        <v>130463</v>
      </c>
      <c r="D33" s="10">
        <v>8506</v>
      </c>
      <c r="E33" s="10">
        <v>-19314</v>
      </c>
      <c r="F33" s="10">
        <v>-26097</v>
      </c>
      <c r="G33" s="10">
        <v>0</v>
      </c>
      <c r="H33" s="10">
        <v>93558</v>
      </c>
      <c r="I33" s="10">
        <v>35778</v>
      </c>
      <c r="J33" s="10">
        <v>0</v>
      </c>
      <c r="K33" s="10">
        <v>0</v>
      </c>
      <c r="L33" s="10">
        <v>0</v>
      </c>
      <c r="M33" s="10">
        <v>120830</v>
      </c>
      <c r="N33" s="10">
        <v>-120830</v>
      </c>
      <c r="O33" s="10">
        <v>0</v>
      </c>
    </row>
    <row r="34" spans="1:15" s="3" customFormat="1" ht="12" customHeight="1">
      <c r="A34" s="3" t="s">
        <v>317</v>
      </c>
      <c r="B34" s="10">
        <v>175289</v>
      </c>
      <c r="C34" s="10">
        <v>114579</v>
      </c>
      <c r="D34" s="10">
        <v>12469</v>
      </c>
      <c r="E34" s="10">
        <v>-84482</v>
      </c>
      <c r="F34" s="10">
        <v>-81740</v>
      </c>
      <c r="G34" s="10">
        <v>36177</v>
      </c>
      <c r="H34" s="10">
        <v>-2997</v>
      </c>
      <c r="I34" s="10">
        <v>50335</v>
      </c>
      <c r="J34" s="10">
        <v>-12907</v>
      </c>
      <c r="K34" s="10">
        <v>-39607</v>
      </c>
      <c r="L34" s="10">
        <v>-110</v>
      </c>
      <c r="M34" s="10">
        <v>-17755</v>
      </c>
      <c r="N34" s="10">
        <v>4916</v>
      </c>
      <c r="O34" s="10">
        <v>-12839</v>
      </c>
    </row>
    <row r="35" spans="1:15" s="3" customFormat="1" ht="12" customHeight="1">
      <c r="A35" s="3" t="s">
        <v>382</v>
      </c>
      <c r="B35" s="10">
        <v>163023</v>
      </c>
      <c r="C35" s="10">
        <v>69917</v>
      </c>
      <c r="D35" s="10">
        <v>587</v>
      </c>
      <c r="E35" s="10">
        <v>-20794</v>
      </c>
      <c r="F35" s="10">
        <v>-36578</v>
      </c>
      <c r="G35" s="10">
        <v>0</v>
      </c>
      <c r="H35" s="10">
        <v>13132</v>
      </c>
      <c r="I35" s="10">
        <v>2140</v>
      </c>
      <c r="J35" s="10">
        <v>-71</v>
      </c>
      <c r="K35" s="10">
        <v>0</v>
      </c>
      <c r="L35" s="10">
        <v>0</v>
      </c>
      <c r="M35" s="10">
        <v>14614</v>
      </c>
      <c r="N35" s="10">
        <v>-2702</v>
      </c>
      <c r="O35" s="10">
        <v>11912</v>
      </c>
    </row>
    <row r="36" spans="1:15" s="3" customFormat="1" ht="12" customHeight="1">
      <c r="A36" s="3" t="s">
        <v>375</v>
      </c>
      <c r="B36" s="10">
        <v>151542</v>
      </c>
      <c r="C36" s="10">
        <v>151036</v>
      </c>
      <c r="D36" s="10">
        <v>2862</v>
      </c>
      <c r="E36" s="10">
        <v>-112932</v>
      </c>
      <c r="F36" s="10">
        <v>-39491</v>
      </c>
      <c r="G36" s="10">
        <v>2744</v>
      </c>
      <c r="H36" s="10">
        <v>4219</v>
      </c>
      <c r="I36" s="10">
        <v>5972</v>
      </c>
      <c r="J36" s="10">
        <v>-1723</v>
      </c>
      <c r="K36" s="10">
        <v>-4235</v>
      </c>
      <c r="L36" s="10">
        <v>0</v>
      </c>
      <c r="M36" s="10">
        <v>1371</v>
      </c>
      <c r="N36" s="10">
        <v>-1605</v>
      </c>
      <c r="O36" s="10">
        <v>-234</v>
      </c>
    </row>
    <row r="37" spans="1:15" s="3" customFormat="1" ht="12" customHeight="1">
      <c r="A37" s="3" t="s">
        <v>479</v>
      </c>
      <c r="B37" s="10">
        <v>128435</v>
      </c>
      <c r="C37" s="10">
        <v>128435</v>
      </c>
      <c r="D37" s="10">
        <v>558</v>
      </c>
      <c r="E37" s="10">
        <v>-64681</v>
      </c>
      <c r="F37" s="10">
        <v>-3415</v>
      </c>
      <c r="G37" s="10">
        <v>0</v>
      </c>
      <c r="H37" s="10">
        <v>60897</v>
      </c>
      <c r="I37" s="10">
        <v>9140</v>
      </c>
      <c r="J37" s="10">
        <v>-1208</v>
      </c>
      <c r="K37" s="10">
        <v>0</v>
      </c>
      <c r="L37" s="10">
        <v>0</v>
      </c>
      <c r="M37" s="10">
        <v>68271</v>
      </c>
      <c r="N37" s="10">
        <v>-68271</v>
      </c>
      <c r="O37" s="10">
        <v>0</v>
      </c>
    </row>
    <row r="38" spans="1:15" s="3" customFormat="1" ht="12" customHeight="1">
      <c r="A38" s="3" t="s">
        <v>344</v>
      </c>
      <c r="B38" s="10">
        <v>113615</v>
      </c>
      <c r="C38" s="10">
        <v>42029</v>
      </c>
      <c r="D38" s="10">
        <v>3605</v>
      </c>
      <c r="E38" s="10">
        <v>-10606</v>
      </c>
      <c r="F38" s="10">
        <v>-1893</v>
      </c>
      <c r="G38" s="10">
        <v>0</v>
      </c>
      <c r="H38" s="10">
        <v>33135</v>
      </c>
      <c r="I38" s="10">
        <v>21954</v>
      </c>
      <c r="J38" s="10">
        <v>-13664</v>
      </c>
      <c r="K38" s="10">
        <v>0</v>
      </c>
      <c r="L38" s="10">
        <v>0</v>
      </c>
      <c r="M38" s="10">
        <v>37820</v>
      </c>
      <c r="N38" s="10">
        <v>-20480</v>
      </c>
      <c r="O38" s="10">
        <v>17340</v>
      </c>
    </row>
    <row r="39" spans="1:15" s="3" customFormat="1" ht="12" customHeight="1">
      <c r="A39" s="3" t="s">
        <v>480</v>
      </c>
      <c r="B39" s="10">
        <v>101444</v>
      </c>
      <c r="C39" s="10">
        <v>101444</v>
      </c>
      <c r="D39" s="10">
        <v>1511</v>
      </c>
      <c r="E39" s="10">
        <v>-60556</v>
      </c>
      <c r="F39" s="10">
        <v>-5936</v>
      </c>
      <c r="G39" s="10">
        <v>-10754</v>
      </c>
      <c r="H39" s="10">
        <v>25709</v>
      </c>
      <c r="I39" s="10">
        <v>5866</v>
      </c>
      <c r="J39" s="10">
        <v>-180</v>
      </c>
      <c r="K39" s="10">
        <v>-2383</v>
      </c>
      <c r="L39" s="10">
        <v>0</v>
      </c>
      <c r="M39" s="10">
        <v>27501</v>
      </c>
      <c r="N39" s="10">
        <v>-27501</v>
      </c>
      <c r="O39" s="10">
        <v>0</v>
      </c>
    </row>
    <row r="40" spans="1:15" s="3" customFormat="1" ht="12" customHeight="1">
      <c r="A40" s="3" t="s">
        <v>337</v>
      </c>
      <c r="B40" s="10">
        <v>98281</v>
      </c>
      <c r="C40" s="10">
        <v>62280</v>
      </c>
      <c r="D40" s="10">
        <v>4026</v>
      </c>
      <c r="E40" s="10">
        <v>-57217</v>
      </c>
      <c r="F40" s="10">
        <v>-12272</v>
      </c>
      <c r="G40" s="10">
        <v>0</v>
      </c>
      <c r="H40" s="10">
        <v>-3183</v>
      </c>
      <c r="I40" s="10">
        <v>8486</v>
      </c>
      <c r="J40" s="10">
        <v>0</v>
      </c>
      <c r="K40" s="10">
        <v>0</v>
      </c>
      <c r="L40" s="10">
        <v>0</v>
      </c>
      <c r="M40" s="10">
        <v>1277</v>
      </c>
      <c r="N40" s="10">
        <v>-1277</v>
      </c>
      <c r="O40" s="10">
        <v>0</v>
      </c>
    </row>
    <row r="41" spans="1:15" s="3" customFormat="1" ht="12" customHeight="1">
      <c r="A41" s="3" t="s">
        <v>342</v>
      </c>
      <c r="B41" s="10">
        <v>86584</v>
      </c>
      <c r="C41" s="10">
        <v>24084</v>
      </c>
      <c r="D41" s="10">
        <v>824</v>
      </c>
      <c r="E41" s="10">
        <v>-13020</v>
      </c>
      <c r="F41" s="10">
        <v>-12536</v>
      </c>
      <c r="G41" s="10">
        <v>0</v>
      </c>
      <c r="H41" s="10">
        <v>-648</v>
      </c>
      <c r="I41" s="10">
        <v>1919</v>
      </c>
      <c r="J41" s="10">
        <v>0</v>
      </c>
      <c r="K41" s="10">
        <v>0</v>
      </c>
      <c r="L41" s="10">
        <v>-49</v>
      </c>
      <c r="M41" s="10">
        <v>398</v>
      </c>
      <c r="N41" s="10">
        <v>-620</v>
      </c>
      <c r="O41" s="10">
        <v>-222</v>
      </c>
    </row>
    <row r="42" spans="1:15" s="3" customFormat="1" ht="12" customHeight="1">
      <c r="A42" s="3" t="s">
        <v>343</v>
      </c>
      <c r="B42" s="10">
        <v>82900</v>
      </c>
      <c r="C42" s="10">
        <v>50469</v>
      </c>
      <c r="D42" s="10">
        <v>105</v>
      </c>
      <c r="E42" s="10">
        <v>-31192</v>
      </c>
      <c r="F42" s="10">
        <v>-15846</v>
      </c>
      <c r="G42" s="10">
        <v>0</v>
      </c>
      <c r="H42" s="10">
        <v>3536</v>
      </c>
      <c r="I42" s="10">
        <v>5201</v>
      </c>
      <c r="J42" s="10">
        <v>-376</v>
      </c>
      <c r="K42" s="10">
        <v>-1370</v>
      </c>
      <c r="L42" s="10">
        <v>0</v>
      </c>
      <c r="M42" s="10">
        <v>6886</v>
      </c>
      <c r="N42" s="10">
        <v>-6886</v>
      </c>
      <c r="O42" s="10">
        <v>0</v>
      </c>
    </row>
    <row r="43" spans="1:15" s="3" customFormat="1" ht="12" customHeight="1">
      <c r="A43" s="3" t="s">
        <v>339</v>
      </c>
      <c r="B43" s="10">
        <v>82035</v>
      </c>
      <c r="C43" s="10">
        <v>75931</v>
      </c>
      <c r="D43" s="10">
        <v>27202</v>
      </c>
      <c r="E43" s="10">
        <v>-63976</v>
      </c>
      <c r="F43" s="10">
        <v>-18143</v>
      </c>
      <c r="G43" s="10">
        <v>0</v>
      </c>
      <c r="H43" s="10">
        <v>21014</v>
      </c>
      <c r="I43" s="10">
        <v>174691</v>
      </c>
      <c r="J43" s="10">
        <v>-3835</v>
      </c>
      <c r="K43" s="10">
        <v>254743</v>
      </c>
      <c r="L43" s="10">
        <v>0</v>
      </c>
      <c r="M43" s="10">
        <v>419411</v>
      </c>
      <c r="N43" s="10">
        <v>-95126</v>
      </c>
      <c r="O43" s="10">
        <v>324285</v>
      </c>
    </row>
    <row r="44" spans="1:15" s="3" customFormat="1" ht="12" customHeight="1">
      <c r="A44" s="3" t="s">
        <v>394</v>
      </c>
      <c r="B44" s="10">
        <v>80250</v>
      </c>
      <c r="C44" s="10">
        <v>80250</v>
      </c>
      <c r="D44" s="10">
        <v>5662</v>
      </c>
      <c r="E44" s="10">
        <v>-4916</v>
      </c>
      <c r="F44" s="10">
        <v>-373</v>
      </c>
      <c r="G44" s="10">
        <v>0</v>
      </c>
      <c r="H44" s="10">
        <v>80623</v>
      </c>
      <c r="I44" s="10">
        <v>28298</v>
      </c>
      <c r="J44" s="10">
        <v>0</v>
      </c>
      <c r="K44" s="10">
        <v>0</v>
      </c>
      <c r="L44" s="10">
        <v>0</v>
      </c>
      <c r="M44" s="10">
        <v>103259</v>
      </c>
      <c r="N44" s="10">
        <v>120581</v>
      </c>
      <c r="O44" s="10">
        <v>223840</v>
      </c>
    </row>
    <row r="45" spans="1:15" s="3" customFormat="1" ht="12" customHeight="1">
      <c r="A45" s="3" t="s">
        <v>323</v>
      </c>
      <c r="B45" s="10">
        <v>75791</v>
      </c>
      <c r="C45" s="10">
        <v>22817</v>
      </c>
      <c r="D45" s="10">
        <v>2057</v>
      </c>
      <c r="E45" s="10">
        <v>-14615</v>
      </c>
      <c r="F45" s="10">
        <v>-6355</v>
      </c>
      <c r="G45" s="10">
        <v>0</v>
      </c>
      <c r="H45" s="10">
        <v>3904</v>
      </c>
      <c r="I45" s="10">
        <v>3806</v>
      </c>
      <c r="J45" s="10">
        <v>-19</v>
      </c>
      <c r="K45" s="10">
        <v>0</v>
      </c>
      <c r="L45" s="10">
        <v>7310</v>
      </c>
      <c r="M45" s="10">
        <v>12944</v>
      </c>
      <c r="N45" s="10">
        <v>-5277</v>
      </c>
      <c r="O45" s="10">
        <v>7667</v>
      </c>
    </row>
    <row r="46" spans="1:15" s="3" customFormat="1" ht="12" customHeight="1">
      <c r="A46" s="3" t="s">
        <v>349</v>
      </c>
      <c r="B46" s="10">
        <v>74536</v>
      </c>
      <c r="C46" s="10">
        <v>44812</v>
      </c>
      <c r="D46" s="10">
        <v>0</v>
      </c>
      <c r="E46" s="10">
        <v>-27987</v>
      </c>
      <c r="F46" s="10">
        <v>-11219</v>
      </c>
      <c r="G46" s="10">
        <v>0</v>
      </c>
      <c r="H46" s="10">
        <v>5606</v>
      </c>
      <c r="I46" s="10">
        <v>9016</v>
      </c>
      <c r="J46" s="10">
        <v>-16</v>
      </c>
      <c r="K46" s="10">
        <v>0</v>
      </c>
      <c r="L46" s="10">
        <v>0</v>
      </c>
      <c r="M46" s="10">
        <v>14606</v>
      </c>
      <c r="N46" s="10">
        <v>-11047</v>
      </c>
      <c r="O46" s="10">
        <v>3559</v>
      </c>
    </row>
    <row r="47" spans="1:15" s="3" customFormat="1" ht="12" customHeight="1">
      <c r="A47" s="3" t="s">
        <v>350</v>
      </c>
      <c r="B47" s="10">
        <v>73968</v>
      </c>
      <c r="C47" s="10">
        <v>39502</v>
      </c>
      <c r="D47" s="10">
        <v>2549</v>
      </c>
      <c r="E47" s="10">
        <v>-33337</v>
      </c>
      <c r="F47" s="10">
        <v>-5554</v>
      </c>
      <c r="G47" s="10">
        <v>0</v>
      </c>
      <c r="H47" s="10">
        <v>3160</v>
      </c>
      <c r="I47" s="10">
        <v>7100</v>
      </c>
      <c r="J47" s="10">
        <v>-176</v>
      </c>
      <c r="K47" s="10">
        <v>0</v>
      </c>
      <c r="L47" s="10">
        <v>0</v>
      </c>
      <c r="M47" s="10">
        <v>7535</v>
      </c>
      <c r="N47" s="10">
        <v>-6221</v>
      </c>
      <c r="O47" s="10">
        <v>1314</v>
      </c>
    </row>
    <row r="48" spans="1:15" s="3" customFormat="1" ht="12" customHeight="1">
      <c r="A48" s="3" t="s">
        <v>340</v>
      </c>
      <c r="B48" s="10">
        <v>73245</v>
      </c>
      <c r="C48" s="10">
        <v>11349</v>
      </c>
      <c r="D48" s="10">
        <v>1094</v>
      </c>
      <c r="E48" s="10">
        <v>15004</v>
      </c>
      <c r="F48" s="10">
        <v>-2483</v>
      </c>
      <c r="G48" s="10">
        <v>0</v>
      </c>
      <c r="H48" s="10">
        <v>24964</v>
      </c>
      <c r="I48" s="10">
        <v>7077</v>
      </c>
      <c r="J48" s="10">
        <v>-992</v>
      </c>
      <c r="K48" s="10">
        <v>677</v>
      </c>
      <c r="L48" s="10">
        <v>2539</v>
      </c>
      <c r="M48" s="10">
        <v>33171</v>
      </c>
      <c r="N48" s="10">
        <v>-33171</v>
      </c>
      <c r="O48" s="10">
        <v>0</v>
      </c>
    </row>
    <row r="49" spans="1:15" s="3" customFormat="1" ht="12" customHeight="1">
      <c r="A49" s="3" t="s">
        <v>367</v>
      </c>
      <c r="B49" s="10">
        <v>71630</v>
      </c>
      <c r="C49" s="10">
        <v>41411</v>
      </c>
      <c r="D49" s="10">
        <v>2276</v>
      </c>
      <c r="E49" s="10">
        <v>-13107</v>
      </c>
      <c r="F49" s="10">
        <v>-10218</v>
      </c>
      <c r="G49" s="10">
        <v>0</v>
      </c>
      <c r="H49" s="10">
        <v>20362</v>
      </c>
      <c r="I49" s="10">
        <v>5977</v>
      </c>
      <c r="J49" s="10">
        <v>0</v>
      </c>
      <c r="K49" s="10">
        <v>0</v>
      </c>
      <c r="L49" s="10">
        <v>0</v>
      </c>
      <c r="M49" s="10">
        <v>24063</v>
      </c>
      <c r="N49" s="10">
        <v>-24063</v>
      </c>
      <c r="O49" s="10">
        <v>0</v>
      </c>
    </row>
    <row r="50" spans="1:15" s="3" customFormat="1" ht="12" customHeight="1">
      <c r="A50" s="3" t="s">
        <v>395</v>
      </c>
      <c r="B50" s="10">
        <v>71391</v>
      </c>
      <c r="C50" s="10">
        <v>72308</v>
      </c>
      <c r="D50" s="10">
        <v>1565</v>
      </c>
      <c r="E50" s="10">
        <v>-9997</v>
      </c>
      <c r="F50" s="10">
        <v>-52093</v>
      </c>
      <c r="G50" s="10">
        <v>427</v>
      </c>
      <c r="H50" s="10">
        <v>12210</v>
      </c>
      <c r="I50" s="10">
        <v>7157</v>
      </c>
      <c r="J50" s="10">
        <v>-1952</v>
      </c>
      <c r="K50" s="10">
        <v>-212</v>
      </c>
      <c r="L50" s="10">
        <v>-2594</v>
      </c>
      <c r="M50" s="10">
        <v>13044</v>
      </c>
      <c r="N50" s="10">
        <v>-12070</v>
      </c>
      <c r="O50" s="10">
        <v>974</v>
      </c>
    </row>
    <row r="51" spans="1:15" s="3" customFormat="1" ht="12" customHeight="1">
      <c r="A51" s="3" t="s">
        <v>341</v>
      </c>
      <c r="B51" s="10">
        <v>68756</v>
      </c>
      <c r="C51" s="10">
        <v>59406</v>
      </c>
      <c r="D51" s="10">
        <v>1968</v>
      </c>
      <c r="E51" s="10">
        <v>-49333</v>
      </c>
      <c r="F51" s="10">
        <v>-5514</v>
      </c>
      <c r="G51" s="10">
        <v>0</v>
      </c>
      <c r="H51" s="10">
        <v>6527</v>
      </c>
      <c r="I51" s="10">
        <v>5515</v>
      </c>
      <c r="J51" s="10">
        <v>-458</v>
      </c>
      <c r="K51" s="10">
        <v>-935</v>
      </c>
      <c r="L51" s="10">
        <v>0</v>
      </c>
      <c r="M51" s="10">
        <v>8681</v>
      </c>
      <c r="N51" s="10">
        <v>-8681</v>
      </c>
      <c r="O51" s="10">
        <v>0</v>
      </c>
    </row>
    <row r="52" spans="1:15" s="3" customFormat="1" ht="12" customHeight="1">
      <c r="A52" s="3" t="s">
        <v>402</v>
      </c>
      <c r="B52" s="10">
        <v>67594</v>
      </c>
      <c r="C52" s="10">
        <v>66100</v>
      </c>
      <c r="D52" s="10">
        <v>610</v>
      </c>
      <c r="E52" s="10">
        <v>-19286</v>
      </c>
      <c r="F52" s="10">
        <v>-40776</v>
      </c>
      <c r="G52" s="10">
        <v>0</v>
      </c>
      <c r="H52" s="10">
        <v>6648</v>
      </c>
      <c r="I52" s="10">
        <v>3287</v>
      </c>
      <c r="J52" s="10">
        <v>0</v>
      </c>
      <c r="K52" s="10">
        <v>0</v>
      </c>
      <c r="L52" s="10">
        <v>0</v>
      </c>
      <c r="M52" s="10">
        <v>9325</v>
      </c>
      <c r="N52" s="10">
        <v>-9325</v>
      </c>
      <c r="O52" s="10">
        <v>0</v>
      </c>
    </row>
    <row r="53" spans="1:15" s="3" customFormat="1" ht="12" customHeight="1">
      <c r="A53" s="3" t="s">
        <v>348</v>
      </c>
      <c r="B53" s="10">
        <v>67072</v>
      </c>
      <c r="C53" s="10">
        <v>33935</v>
      </c>
      <c r="D53" s="10">
        <v>8888</v>
      </c>
      <c r="E53" s="10">
        <v>-19991</v>
      </c>
      <c r="F53" s="10">
        <v>-7209</v>
      </c>
      <c r="G53" s="10">
        <v>-3336</v>
      </c>
      <c r="H53" s="10">
        <v>12287</v>
      </c>
      <c r="I53" s="10">
        <v>11305</v>
      </c>
      <c r="J53" s="10">
        <v>-214</v>
      </c>
      <c r="K53" s="10">
        <v>-3927</v>
      </c>
      <c r="L53" s="10">
        <v>0</v>
      </c>
      <c r="M53" s="10">
        <v>10563</v>
      </c>
      <c r="N53" s="10">
        <v>-12098</v>
      </c>
      <c r="O53" s="10">
        <v>-1535</v>
      </c>
    </row>
    <row r="54" spans="1:15" s="3" customFormat="1" ht="12" customHeight="1">
      <c r="A54" s="3" t="s">
        <v>322</v>
      </c>
      <c r="B54" s="10">
        <v>65731</v>
      </c>
      <c r="C54" s="10">
        <v>49004</v>
      </c>
      <c r="D54" s="10">
        <v>5553</v>
      </c>
      <c r="E54" s="10">
        <v>-23852</v>
      </c>
      <c r="F54" s="10">
        <v>-42009</v>
      </c>
      <c r="G54" s="10">
        <v>0</v>
      </c>
      <c r="H54" s="10">
        <v>-11304</v>
      </c>
      <c r="I54" s="10">
        <v>15053</v>
      </c>
      <c r="J54" s="10">
        <v>-1614</v>
      </c>
      <c r="K54" s="10">
        <v>-4807</v>
      </c>
      <c r="L54" s="10">
        <v>0</v>
      </c>
      <c r="M54" s="10">
        <v>-8225</v>
      </c>
      <c r="N54" s="10">
        <v>1328</v>
      </c>
      <c r="O54" s="10">
        <v>-6897</v>
      </c>
    </row>
    <row r="55" spans="1:15" s="3" customFormat="1" ht="12" customHeight="1">
      <c r="A55" s="3" t="s">
        <v>386</v>
      </c>
      <c r="B55" s="10">
        <v>59963</v>
      </c>
      <c r="C55" s="10">
        <v>59963</v>
      </c>
      <c r="D55" s="10">
        <v>1038</v>
      </c>
      <c r="E55" s="10">
        <v>-32643</v>
      </c>
      <c r="F55" s="10">
        <v>-13035</v>
      </c>
      <c r="G55" s="10">
        <v>841</v>
      </c>
      <c r="H55" s="10">
        <v>16164</v>
      </c>
      <c r="I55" s="10">
        <v>2021</v>
      </c>
      <c r="J55" s="10">
        <v>-10</v>
      </c>
      <c r="K55" s="10">
        <v>0</v>
      </c>
      <c r="L55" s="10">
        <v>0</v>
      </c>
      <c r="M55" s="10">
        <v>17137</v>
      </c>
      <c r="N55" s="10">
        <v>-4802</v>
      </c>
      <c r="O55" s="10">
        <v>12335</v>
      </c>
    </row>
    <row r="56" spans="1:15" s="3" customFormat="1" ht="12" customHeight="1">
      <c r="A56" s="3" t="s">
        <v>354</v>
      </c>
      <c r="B56" s="10">
        <v>59018</v>
      </c>
      <c r="C56" s="10">
        <v>36719</v>
      </c>
      <c r="D56" s="10">
        <v>3395</v>
      </c>
      <c r="E56" s="10">
        <v>7045</v>
      </c>
      <c r="F56" s="10">
        <v>-8128</v>
      </c>
      <c r="G56" s="10">
        <v>-46067</v>
      </c>
      <c r="H56" s="10">
        <v>-7036</v>
      </c>
      <c r="I56" s="10">
        <v>18575</v>
      </c>
      <c r="J56" s="10">
        <v>-132</v>
      </c>
      <c r="K56" s="10">
        <v>0</v>
      </c>
      <c r="L56" s="10">
        <v>0</v>
      </c>
      <c r="M56" s="10">
        <v>8012</v>
      </c>
      <c r="N56" s="10">
        <v>-8012</v>
      </c>
      <c r="O56" s="10">
        <v>0</v>
      </c>
    </row>
    <row r="57" spans="1:15" s="3" customFormat="1" ht="12" customHeight="1">
      <c r="A57" s="3" t="s">
        <v>364</v>
      </c>
      <c r="B57" s="10">
        <v>58860</v>
      </c>
      <c r="C57" s="10">
        <v>48454</v>
      </c>
      <c r="D57" s="10">
        <v>2707</v>
      </c>
      <c r="E57" s="10">
        <v>-39021</v>
      </c>
      <c r="F57" s="10">
        <v>-2457</v>
      </c>
      <c r="G57" s="10">
        <v>48</v>
      </c>
      <c r="H57" s="10">
        <v>9731</v>
      </c>
      <c r="I57" s="10">
        <v>6349</v>
      </c>
      <c r="J57" s="10">
        <v>0</v>
      </c>
      <c r="K57" s="10">
        <v>0</v>
      </c>
      <c r="L57" s="10">
        <v>0</v>
      </c>
      <c r="M57" s="10">
        <v>13373</v>
      </c>
      <c r="N57" s="10">
        <v>5791</v>
      </c>
      <c r="O57" s="10">
        <v>19164</v>
      </c>
    </row>
    <row r="58" spans="1:15" s="3" customFormat="1" ht="12" customHeight="1">
      <c r="A58" s="3" t="s">
        <v>369</v>
      </c>
      <c r="B58" s="10">
        <v>55297</v>
      </c>
      <c r="C58" s="10">
        <v>54397</v>
      </c>
      <c r="D58" s="10">
        <v>14123</v>
      </c>
      <c r="E58" s="10">
        <v>-5038</v>
      </c>
      <c r="F58" s="10">
        <v>-12744</v>
      </c>
      <c r="G58" s="10">
        <v>2282</v>
      </c>
      <c r="H58" s="10">
        <v>53020</v>
      </c>
      <c r="I58" s="10">
        <v>27107</v>
      </c>
      <c r="J58" s="10">
        <v>722</v>
      </c>
      <c r="K58" s="10">
        <v>-1019</v>
      </c>
      <c r="L58" s="10">
        <v>2</v>
      </c>
      <c r="M58" s="10">
        <v>65709</v>
      </c>
      <c r="N58" s="10">
        <v>3411</v>
      </c>
      <c r="O58" s="10">
        <v>69120</v>
      </c>
    </row>
    <row r="59" spans="1:15" s="3" customFormat="1" ht="12" customHeight="1">
      <c r="A59" s="3" t="s">
        <v>360</v>
      </c>
      <c r="B59" s="10">
        <v>46886</v>
      </c>
      <c r="C59" s="10">
        <v>46886</v>
      </c>
      <c r="D59" s="10">
        <v>4589</v>
      </c>
      <c r="E59" s="10">
        <v>-24359</v>
      </c>
      <c r="F59" s="10">
        <v>-1758</v>
      </c>
      <c r="G59" s="10">
        <v>91</v>
      </c>
      <c r="H59" s="10">
        <v>25449</v>
      </c>
      <c r="I59" s="10">
        <v>13456</v>
      </c>
      <c r="J59" s="10">
        <v>-2671</v>
      </c>
      <c r="K59" s="10">
        <v>-94</v>
      </c>
      <c r="L59" s="10">
        <v>0</v>
      </c>
      <c r="M59" s="10">
        <v>31551</v>
      </c>
      <c r="N59" s="10">
        <v>3634</v>
      </c>
      <c r="O59" s="10">
        <v>35185</v>
      </c>
    </row>
    <row r="60" spans="1:15" s="3" customFormat="1" ht="12" customHeight="1">
      <c r="A60" s="3" t="s">
        <v>347</v>
      </c>
      <c r="B60" s="10">
        <v>46059</v>
      </c>
      <c r="C60" s="10">
        <v>28831</v>
      </c>
      <c r="D60" s="10">
        <v>1184</v>
      </c>
      <c r="E60" s="10">
        <v>-24430</v>
      </c>
      <c r="F60" s="10">
        <v>-5198</v>
      </c>
      <c r="G60" s="10">
        <v>0</v>
      </c>
      <c r="H60" s="10">
        <v>387</v>
      </c>
      <c r="I60" s="10">
        <v>3135</v>
      </c>
      <c r="J60" s="10">
        <v>0</v>
      </c>
      <c r="K60" s="10">
        <v>0</v>
      </c>
      <c r="L60" s="10">
        <v>0</v>
      </c>
      <c r="M60" s="10">
        <v>2338</v>
      </c>
      <c r="N60" s="10">
        <v>-1058</v>
      </c>
      <c r="O60" s="10">
        <v>1280</v>
      </c>
    </row>
    <row r="61" spans="1:15" s="3" customFormat="1" ht="12" customHeight="1">
      <c r="A61" s="3" t="s">
        <v>380</v>
      </c>
      <c r="B61" s="10">
        <v>44943</v>
      </c>
      <c r="C61" s="10">
        <v>41944</v>
      </c>
      <c r="D61" s="10">
        <v>1359</v>
      </c>
      <c r="E61" s="10">
        <v>-42058</v>
      </c>
      <c r="F61" s="10">
        <v>-38549</v>
      </c>
      <c r="G61" s="10">
        <v>0</v>
      </c>
      <c r="H61" s="10">
        <v>-37304</v>
      </c>
      <c r="I61" s="10">
        <v>2525</v>
      </c>
      <c r="J61" s="10">
        <v>-512</v>
      </c>
      <c r="K61" s="10">
        <v>-150</v>
      </c>
      <c r="L61" s="10">
        <v>0</v>
      </c>
      <c r="M61" s="10">
        <v>-36800</v>
      </c>
      <c r="N61" s="10">
        <v>0</v>
      </c>
      <c r="O61" s="10">
        <v>-36800</v>
      </c>
    </row>
    <row r="62" spans="1:15" s="3" customFormat="1" ht="12" customHeight="1">
      <c r="A62" s="3" t="s">
        <v>403</v>
      </c>
      <c r="B62" s="10">
        <v>44926</v>
      </c>
      <c r="C62" s="10">
        <v>44926</v>
      </c>
      <c r="D62" s="10">
        <v>465</v>
      </c>
      <c r="E62" s="10">
        <v>-1105</v>
      </c>
      <c r="F62" s="10">
        <v>-22400</v>
      </c>
      <c r="G62" s="10">
        <v>0</v>
      </c>
      <c r="H62" s="10">
        <v>21886</v>
      </c>
      <c r="I62" s="10">
        <v>1916</v>
      </c>
      <c r="J62" s="10">
        <v>0</v>
      </c>
      <c r="K62" s="10">
        <v>0</v>
      </c>
      <c r="L62" s="10">
        <v>0</v>
      </c>
      <c r="M62" s="10">
        <v>23337</v>
      </c>
      <c r="N62" s="10">
        <v>-23337</v>
      </c>
      <c r="O62" s="10">
        <v>0</v>
      </c>
    </row>
    <row r="63" spans="1:15" s="3" customFormat="1" ht="12" customHeight="1">
      <c r="A63" s="3" t="s">
        <v>351</v>
      </c>
      <c r="B63" s="10">
        <v>41209</v>
      </c>
      <c r="C63" s="10">
        <v>18716</v>
      </c>
      <c r="D63" s="10">
        <v>4947</v>
      </c>
      <c r="E63" s="10">
        <v>-10879</v>
      </c>
      <c r="F63" s="10">
        <v>307</v>
      </c>
      <c r="G63" s="10">
        <v>0</v>
      </c>
      <c r="H63" s="10">
        <v>13091</v>
      </c>
      <c r="I63" s="10">
        <v>21048</v>
      </c>
      <c r="J63" s="10">
        <v>-2749</v>
      </c>
      <c r="K63" s="10">
        <v>0</v>
      </c>
      <c r="L63" s="10">
        <v>26411</v>
      </c>
      <c r="M63" s="10">
        <v>52854</v>
      </c>
      <c r="N63" s="10">
        <v>-8495</v>
      </c>
      <c r="O63" s="10">
        <v>44359</v>
      </c>
    </row>
    <row r="64" spans="1:15" s="3" customFormat="1" ht="12" customHeight="1">
      <c r="A64" s="3" t="s">
        <v>374</v>
      </c>
      <c r="B64" s="10">
        <v>41026</v>
      </c>
      <c r="C64" s="10">
        <v>27695</v>
      </c>
      <c r="D64" s="10">
        <v>1198</v>
      </c>
      <c r="E64" s="10">
        <v>-26616</v>
      </c>
      <c r="F64" s="10">
        <v>-2939</v>
      </c>
      <c r="G64" s="10">
        <v>0</v>
      </c>
      <c r="H64" s="10">
        <v>-662</v>
      </c>
      <c r="I64" s="10">
        <v>3087</v>
      </c>
      <c r="J64" s="10">
        <v>-250</v>
      </c>
      <c r="K64" s="10">
        <v>0</v>
      </c>
      <c r="L64" s="10">
        <v>0</v>
      </c>
      <c r="M64" s="10">
        <v>977</v>
      </c>
      <c r="N64" s="10">
        <v>-2260</v>
      </c>
      <c r="O64" s="10">
        <v>-1283</v>
      </c>
    </row>
    <row r="65" spans="1:15" s="3" customFormat="1" ht="12" customHeight="1">
      <c r="A65" s="3" t="s">
        <v>356</v>
      </c>
      <c r="B65" s="10">
        <v>40965</v>
      </c>
      <c r="C65" s="10">
        <v>29061</v>
      </c>
      <c r="D65" s="10">
        <v>11067</v>
      </c>
      <c r="E65" s="10">
        <v>-13578</v>
      </c>
      <c r="F65" s="10">
        <v>-20650</v>
      </c>
      <c r="G65" s="10">
        <v>0</v>
      </c>
      <c r="H65" s="10">
        <v>5900</v>
      </c>
      <c r="I65" s="10">
        <v>14974</v>
      </c>
      <c r="J65" s="10">
        <v>-5261</v>
      </c>
      <c r="K65" s="10">
        <v>-4221</v>
      </c>
      <c r="L65" s="10">
        <v>0</v>
      </c>
      <c r="M65" s="10">
        <v>325</v>
      </c>
      <c r="N65" s="10">
        <v>-144</v>
      </c>
      <c r="O65" s="10">
        <v>181</v>
      </c>
    </row>
    <row r="66" spans="1:15" s="3" customFormat="1" ht="12" customHeight="1">
      <c r="A66" s="3" t="s">
        <v>321</v>
      </c>
      <c r="B66" s="10">
        <v>36878</v>
      </c>
      <c r="C66" s="10">
        <v>23179</v>
      </c>
      <c r="D66" s="10">
        <v>0</v>
      </c>
      <c r="E66" s="10">
        <v>-7876</v>
      </c>
      <c r="F66" s="10">
        <v>-7335</v>
      </c>
      <c r="G66" s="10">
        <v>0</v>
      </c>
      <c r="H66" s="10">
        <v>7968</v>
      </c>
      <c r="I66" s="10">
        <v>1304</v>
      </c>
      <c r="J66" s="10">
        <v>0</v>
      </c>
      <c r="K66" s="10">
        <v>-167</v>
      </c>
      <c r="L66" s="10">
        <v>0</v>
      </c>
      <c r="M66" s="10">
        <v>9105</v>
      </c>
      <c r="N66" s="10">
        <v>-8022</v>
      </c>
      <c r="O66" s="10">
        <v>1083</v>
      </c>
    </row>
    <row r="67" spans="1:15" s="3" customFormat="1" ht="12" customHeight="1">
      <c r="A67" s="3" t="s">
        <v>319</v>
      </c>
      <c r="B67" s="10">
        <v>35551</v>
      </c>
      <c r="C67" s="10">
        <v>32551</v>
      </c>
      <c r="D67" s="10">
        <v>95</v>
      </c>
      <c r="E67" s="10">
        <v>-16188</v>
      </c>
      <c r="F67" s="10">
        <v>-3384</v>
      </c>
      <c r="G67" s="10">
        <v>0</v>
      </c>
      <c r="H67" s="10">
        <v>13074</v>
      </c>
      <c r="I67" s="10">
        <v>1934</v>
      </c>
      <c r="J67" s="10">
        <v>-42</v>
      </c>
      <c r="K67" s="10">
        <v>0</v>
      </c>
      <c r="L67" s="10">
        <v>0</v>
      </c>
      <c r="M67" s="10">
        <v>14871</v>
      </c>
      <c r="N67" s="10">
        <v>-14871</v>
      </c>
      <c r="O67" s="10">
        <v>0</v>
      </c>
    </row>
    <row r="68" spans="1:15" s="3" customFormat="1" ht="12" customHeight="1">
      <c r="A68" s="3" t="s">
        <v>366</v>
      </c>
      <c r="B68" s="10">
        <v>34178</v>
      </c>
      <c r="C68" s="10">
        <v>29239</v>
      </c>
      <c r="D68" s="10">
        <v>977</v>
      </c>
      <c r="E68" s="10">
        <v>-22884</v>
      </c>
      <c r="F68" s="10">
        <v>-1519</v>
      </c>
      <c r="G68" s="10">
        <v>0</v>
      </c>
      <c r="H68" s="10">
        <v>5813</v>
      </c>
      <c r="I68" s="10">
        <v>3430</v>
      </c>
      <c r="J68" s="10">
        <v>-3569</v>
      </c>
      <c r="K68" s="10">
        <v>602</v>
      </c>
      <c r="L68" s="10">
        <v>0</v>
      </c>
      <c r="M68" s="10">
        <v>5299</v>
      </c>
      <c r="N68" s="10">
        <v>0</v>
      </c>
      <c r="O68" s="10">
        <v>5299</v>
      </c>
    </row>
    <row r="69" spans="1:15" s="3" customFormat="1" ht="12" customHeight="1">
      <c r="A69" s="3" t="s">
        <v>481</v>
      </c>
      <c r="B69" s="10">
        <v>33697</v>
      </c>
      <c r="C69" s="10">
        <v>33697</v>
      </c>
      <c r="D69" s="10">
        <v>426</v>
      </c>
      <c r="E69" s="10">
        <v>-11665</v>
      </c>
      <c r="F69" s="10">
        <v>-6590</v>
      </c>
      <c r="G69" s="10">
        <v>-23033</v>
      </c>
      <c r="H69" s="10">
        <v>-7165</v>
      </c>
      <c r="I69" s="10">
        <v>3414</v>
      </c>
      <c r="J69" s="10">
        <v>-713</v>
      </c>
      <c r="K69" s="10">
        <v>-3049</v>
      </c>
      <c r="L69" s="10">
        <v>0</v>
      </c>
      <c r="M69" s="10">
        <v>-7939</v>
      </c>
      <c r="N69" s="10">
        <v>2228</v>
      </c>
      <c r="O69" s="10">
        <v>-5711</v>
      </c>
    </row>
    <row r="70" spans="1:15" s="3" customFormat="1" ht="12" customHeight="1">
      <c r="A70" s="3" t="s">
        <v>324</v>
      </c>
      <c r="B70" s="10">
        <v>33225</v>
      </c>
      <c r="C70" s="10">
        <v>32571</v>
      </c>
      <c r="D70" s="10">
        <v>6986</v>
      </c>
      <c r="E70" s="10">
        <v>-37636</v>
      </c>
      <c r="F70" s="10">
        <v>-2407</v>
      </c>
      <c r="G70" s="10">
        <v>0</v>
      </c>
      <c r="H70" s="10">
        <v>-486</v>
      </c>
      <c r="I70" s="10">
        <v>7592</v>
      </c>
      <c r="J70" s="10">
        <v>0</v>
      </c>
      <c r="K70" s="10">
        <v>0</v>
      </c>
      <c r="L70" s="10">
        <v>0</v>
      </c>
      <c r="M70" s="10">
        <v>120</v>
      </c>
      <c r="N70" s="10">
        <v>-34</v>
      </c>
      <c r="O70" s="10">
        <v>86</v>
      </c>
    </row>
    <row r="71" spans="1:15" s="3" customFormat="1" ht="12" customHeight="1">
      <c r="A71" s="3" t="s">
        <v>352</v>
      </c>
      <c r="B71" s="10">
        <v>30000</v>
      </c>
      <c r="C71" s="10">
        <v>30000</v>
      </c>
      <c r="D71" s="10">
        <v>1207</v>
      </c>
      <c r="E71" s="10">
        <v>-1923</v>
      </c>
      <c r="F71" s="10">
        <v>-173</v>
      </c>
      <c r="G71" s="10">
        <v>0</v>
      </c>
      <c r="H71" s="10">
        <v>29111</v>
      </c>
      <c r="I71" s="10">
        <v>6502</v>
      </c>
      <c r="J71" s="10">
        <v>0</v>
      </c>
      <c r="K71" s="10">
        <v>0</v>
      </c>
      <c r="L71" s="10">
        <v>0</v>
      </c>
      <c r="M71" s="10">
        <v>34406</v>
      </c>
      <c r="N71" s="10">
        <v>-17379</v>
      </c>
      <c r="O71" s="10">
        <v>17027</v>
      </c>
    </row>
    <row r="72" spans="1:15" s="3" customFormat="1" ht="12" customHeight="1">
      <c r="A72" s="3" t="s">
        <v>353</v>
      </c>
      <c r="B72" s="10">
        <v>26970</v>
      </c>
      <c r="C72" s="10">
        <v>19149</v>
      </c>
      <c r="D72" s="10">
        <v>1315</v>
      </c>
      <c r="E72" s="10">
        <v>-27039</v>
      </c>
      <c r="F72" s="10">
        <v>-6441</v>
      </c>
      <c r="G72" s="10">
        <v>0</v>
      </c>
      <c r="H72" s="10">
        <v>-13016</v>
      </c>
      <c r="I72" s="10">
        <v>4603</v>
      </c>
      <c r="J72" s="10">
        <v>-1071</v>
      </c>
      <c r="K72" s="10">
        <v>-1234</v>
      </c>
      <c r="L72" s="10">
        <v>0</v>
      </c>
      <c r="M72" s="10">
        <v>-12033</v>
      </c>
      <c r="N72" s="10">
        <v>4910</v>
      </c>
      <c r="O72" s="10">
        <v>-7123</v>
      </c>
    </row>
    <row r="73" spans="1:15" s="3" customFormat="1" ht="12" customHeight="1">
      <c r="A73" s="3" t="s">
        <v>328</v>
      </c>
      <c r="B73" s="10">
        <v>25594</v>
      </c>
      <c r="C73" s="10">
        <v>15196</v>
      </c>
      <c r="D73" s="10">
        <v>277</v>
      </c>
      <c r="E73" s="10">
        <v>-4244</v>
      </c>
      <c r="F73" s="10">
        <v>-459</v>
      </c>
      <c r="G73" s="10">
        <v>-11385</v>
      </c>
      <c r="H73" s="10">
        <v>-615</v>
      </c>
      <c r="I73" s="10">
        <v>2170</v>
      </c>
      <c r="J73" s="10">
        <v>0</v>
      </c>
      <c r="K73" s="10">
        <v>0</v>
      </c>
      <c r="L73" s="10">
        <v>0</v>
      </c>
      <c r="M73" s="10">
        <v>1278</v>
      </c>
      <c r="N73" s="10">
        <v>-12088</v>
      </c>
      <c r="O73" s="10">
        <v>-10810</v>
      </c>
    </row>
    <row r="74" spans="1:15" s="3" customFormat="1" ht="12" customHeight="1">
      <c r="A74" s="3" t="s">
        <v>355</v>
      </c>
      <c r="B74" s="10">
        <v>24696</v>
      </c>
      <c r="C74" s="10">
        <v>2322</v>
      </c>
      <c r="D74" s="10">
        <v>209</v>
      </c>
      <c r="E74" s="10">
        <v>-331</v>
      </c>
      <c r="F74" s="10">
        <v>937</v>
      </c>
      <c r="G74" s="10">
        <v>0</v>
      </c>
      <c r="H74" s="10">
        <v>3137</v>
      </c>
      <c r="I74" s="10">
        <v>967</v>
      </c>
      <c r="J74" s="10">
        <v>-78</v>
      </c>
      <c r="K74" s="10">
        <v>121</v>
      </c>
      <c r="L74" s="10">
        <v>30</v>
      </c>
      <c r="M74" s="10">
        <v>3968</v>
      </c>
      <c r="N74" s="10">
        <v>-1609</v>
      </c>
      <c r="O74" s="10">
        <v>2359</v>
      </c>
    </row>
    <row r="75" spans="1:15" s="3" customFormat="1" ht="12" customHeight="1">
      <c r="A75" s="3" t="s">
        <v>357</v>
      </c>
      <c r="B75" s="10">
        <v>23276</v>
      </c>
      <c r="C75" s="10">
        <v>9535</v>
      </c>
      <c r="D75" s="10">
        <v>854</v>
      </c>
      <c r="E75" s="10">
        <v>-49987</v>
      </c>
      <c r="F75" s="10">
        <v>-1709</v>
      </c>
      <c r="G75" s="10">
        <v>0</v>
      </c>
      <c r="H75" s="10">
        <v>-41307</v>
      </c>
      <c r="I75" s="10">
        <v>14847</v>
      </c>
      <c r="J75" s="10">
        <v>-39</v>
      </c>
      <c r="K75" s="10">
        <v>0</v>
      </c>
      <c r="L75" s="10">
        <v>0</v>
      </c>
      <c r="M75" s="10">
        <v>-27353</v>
      </c>
      <c r="N75" s="10">
        <v>7659</v>
      </c>
      <c r="O75" s="10">
        <v>-19694</v>
      </c>
    </row>
    <row r="76" spans="1:15" s="3" customFormat="1" ht="12" customHeight="1">
      <c r="A76" s="3" t="s">
        <v>363</v>
      </c>
      <c r="B76" s="10">
        <v>19543</v>
      </c>
      <c r="C76" s="10">
        <v>2127</v>
      </c>
      <c r="D76" s="10">
        <v>515</v>
      </c>
      <c r="E76" s="10">
        <v>437</v>
      </c>
      <c r="F76" s="10">
        <v>-3667</v>
      </c>
      <c r="G76" s="10">
        <v>-1</v>
      </c>
      <c r="H76" s="10">
        <v>-589</v>
      </c>
      <c r="I76" s="10">
        <v>3223</v>
      </c>
      <c r="J76" s="10">
        <v>-515</v>
      </c>
      <c r="K76" s="10">
        <v>0</v>
      </c>
      <c r="L76" s="10">
        <v>0</v>
      </c>
      <c r="M76" s="10">
        <v>2119</v>
      </c>
      <c r="N76" s="10">
        <v>5425</v>
      </c>
      <c r="O76" s="10">
        <v>7544</v>
      </c>
    </row>
    <row r="77" spans="1:15" s="3" customFormat="1" ht="12" customHeight="1">
      <c r="A77" s="3" t="s">
        <v>368</v>
      </c>
      <c r="B77" s="10">
        <v>14554</v>
      </c>
      <c r="C77" s="10">
        <v>2117</v>
      </c>
      <c r="D77" s="10">
        <v>156</v>
      </c>
      <c r="E77" s="10">
        <v>2872</v>
      </c>
      <c r="F77" s="10">
        <v>1007</v>
      </c>
      <c r="G77" s="10">
        <v>0</v>
      </c>
      <c r="H77" s="10">
        <v>6152</v>
      </c>
      <c r="I77" s="10">
        <v>1667</v>
      </c>
      <c r="J77" s="10">
        <v>0</v>
      </c>
      <c r="K77" s="10">
        <v>0</v>
      </c>
      <c r="L77" s="10">
        <v>0</v>
      </c>
      <c r="M77" s="10">
        <v>7663</v>
      </c>
      <c r="N77" s="10">
        <v>-685</v>
      </c>
      <c r="O77" s="10">
        <v>6978</v>
      </c>
    </row>
    <row r="78" spans="1:15" s="3" customFormat="1" ht="12" customHeight="1">
      <c r="A78" s="3" t="s">
        <v>404</v>
      </c>
      <c r="B78" s="10">
        <v>13939</v>
      </c>
      <c r="C78" s="10">
        <v>13222</v>
      </c>
      <c r="D78" s="10">
        <v>51305</v>
      </c>
      <c r="E78" s="10">
        <v>-16818</v>
      </c>
      <c r="F78" s="10">
        <v>-2035</v>
      </c>
      <c r="G78" s="10">
        <v>0</v>
      </c>
      <c r="H78" s="10">
        <v>45674</v>
      </c>
      <c r="I78" s="10">
        <v>98695</v>
      </c>
      <c r="J78" s="10">
        <v>-24508</v>
      </c>
      <c r="K78" s="10">
        <v>0</v>
      </c>
      <c r="L78" s="10">
        <v>0</v>
      </c>
      <c r="M78" s="10">
        <v>68556</v>
      </c>
      <c r="N78" s="10">
        <v>-28419</v>
      </c>
      <c r="O78" s="10">
        <v>40137</v>
      </c>
    </row>
    <row r="79" spans="1:15" s="3" customFormat="1" ht="12" customHeight="1">
      <c r="A79" s="3" t="s">
        <v>361</v>
      </c>
      <c r="B79" s="10">
        <v>12800</v>
      </c>
      <c r="C79" s="10">
        <v>5654</v>
      </c>
      <c r="D79" s="10">
        <v>263</v>
      </c>
      <c r="E79" s="10">
        <v>0</v>
      </c>
      <c r="F79" s="10">
        <v>-412</v>
      </c>
      <c r="G79" s="10">
        <v>0</v>
      </c>
      <c r="H79" s="10">
        <v>5505</v>
      </c>
      <c r="I79" s="10">
        <v>5036</v>
      </c>
      <c r="J79" s="10">
        <v>0</v>
      </c>
      <c r="K79" s="10">
        <v>0</v>
      </c>
      <c r="L79" s="10">
        <v>0</v>
      </c>
      <c r="M79" s="10">
        <v>10278</v>
      </c>
      <c r="N79" s="10">
        <v>-254878</v>
      </c>
      <c r="O79" s="10">
        <v>-244600</v>
      </c>
    </row>
    <row r="80" spans="1:15" s="3" customFormat="1" ht="12" customHeight="1">
      <c r="A80" s="3" t="s">
        <v>362</v>
      </c>
      <c r="B80" s="10">
        <v>12000</v>
      </c>
      <c r="C80" s="10">
        <v>12000</v>
      </c>
      <c r="D80" s="10">
        <v>1038</v>
      </c>
      <c r="E80" s="10">
        <v>-9749</v>
      </c>
      <c r="F80" s="10">
        <v>-474</v>
      </c>
      <c r="G80" s="10">
        <v>0</v>
      </c>
      <c r="H80" s="10">
        <v>2815</v>
      </c>
      <c r="I80" s="10">
        <v>2184</v>
      </c>
      <c r="J80" s="10">
        <v>0</v>
      </c>
      <c r="K80" s="10">
        <v>392</v>
      </c>
      <c r="L80" s="10">
        <v>0</v>
      </c>
      <c r="M80" s="10">
        <v>4353</v>
      </c>
      <c r="N80" s="10">
        <v>-4353</v>
      </c>
      <c r="O80" s="10">
        <v>0</v>
      </c>
    </row>
    <row r="81" spans="1:15" s="3" customFormat="1" ht="12" customHeight="1">
      <c r="A81" s="3" t="s">
        <v>365</v>
      </c>
      <c r="B81" s="10">
        <v>11874</v>
      </c>
      <c r="C81" s="10">
        <v>5996</v>
      </c>
      <c r="D81" s="10">
        <v>598</v>
      </c>
      <c r="E81" s="10">
        <v>-4421</v>
      </c>
      <c r="F81" s="10">
        <v>1385</v>
      </c>
      <c r="G81" s="10">
        <v>0</v>
      </c>
      <c r="H81" s="10">
        <v>3558</v>
      </c>
      <c r="I81" s="10">
        <v>2297</v>
      </c>
      <c r="J81" s="10">
        <v>-63</v>
      </c>
      <c r="K81" s="10">
        <v>0</v>
      </c>
      <c r="L81" s="10">
        <v>0</v>
      </c>
      <c r="M81" s="10">
        <v>5194</v>
      </c>
      <c r="N81" s="10">
        <v>-5074</v>
      </c>
      <c r="O81" s="10">
        <v>120</v>
      </c>
    </row>
    <row r="82" spans="1:15" s="3" customFormat="1" ht="12" customHeight="1">
      <c r="A82" s="3" t="s">
        <v>405</v>
      </c>
      <c r="B82" s="10">
        <v>2222</v>
      </c>
      <c r="C82" s="10">
        <v>2222</v>
      </c>
      <c r="D82" s="10">
        <v>880</v>
      </c>
      <c r="E82" s="10">
        <v>-2126</v>
      </c>
      <c r="F82" s="10">
        <v>-705</v>
      </c>
      <c r="G82" s="10">
        <v>0</v>
      </c>
      <c r="H82" s="10">
        <v>271</v>
      </c>
      <c r="I82" s="10">
        <v>11403</v>
      </c>
      <c r="J82" s="10">
        <v>-1171</v>
      </c>
      <c r="K82" s="10">
        <v>0</v>
      </c>
      <c r="L82" s="10">
        <v>1030</v>
      </c>
      <c r="M82" s="10">
        <v>10653</v>
      </c>
      <c r="N82" s="10">
        <v>-10653</v>
      </c>
      <c r="O82" s="10">
        <v>0</v>
      </c>
    </row>
    <row r="83" spans="1:15" s="3" customFormat="1" ht="12" customHeight="1">
      <c r="A83" s="3" t="s">
        <v>376</v>
      </c>
      <c r="B83" s="10">
        <v>1057</v>
      </c>
      <c r="C83" s="10">
        <v>1317</v>
      </c>
      <c r="D83" s="10">
        <v>10114</v>
      </c>
      <c r="E83" s="10">
        <v>-10732</v>
      </c>
      <c r="F83" s="10">
        <v>0</v>
      </c>
      <c r="G83" s="10">
        <v>0</v>
      </c>
      <c r="H83" s="10">
        <v>699</v>
      </c>
      <c r="I83" s="10">
        <v>10462</v>
      </c>
      <c r="J83" s="10">
        <v>-2204</v>
      </c>
      <c r="K83" s="10">
        <v>1856</v>
      </c>
      <c r="L83" s="10">
        <v>0</v>
      </c>
      <c r="M83" s="10">
        <v>699</v>
      </c>
      <c r="N83" s="10">
        <v>-194</v>
      </c>
      <c r="O83" s="10">
        <v>505</v>
      </c>
    </row>
    <row r="84" spans="1:15" s="3" customFormat="1" ht="12" customHeight="1">
      <c r="A84" s="3" t="s">
        <v>326</v>
      </c>
      <c r="B84" s="10">
        <v>979</v>
      </c>
      <c r="C84" s="10">
        <v>979</v>
      </c>
      <c r="D84" s="10">
        <v>85</v>
      </c>
      <c r="E84" s="10">
        <v>-217</v>
      </c>
      <c r="F84" s="10">
        <v>-978</v>
      </c>
      <c r="G84" s="10">
        <v>0</v>
      </c>
      <c r="H84" s="10">
        <v>-131</v>
      </c>
      <c r="I84" s="10">
        <v>94</v>
      </c>
      <c r="J84" s="10">
        <v>0</v>
      </c>
      <c r="K84" s="10">
        <v>-9</v>
      </c>
      <c r="L84" s="10">
        <v>0</v>
      </c>
      <c r="M84" s="10">
        <v>-131</v>
      </c>
      <c r="N84" s="10">
        <v>0</v>
      </c>
      <c r="O84" s="10">
        <v>-131</v>
      </c>
    </row>
    <row r="85" spans="1:15" s="3" customFormat="1" ht="12" customHeight="1">
      <c r="A85" s="3" t="s">
        <v>412</v>
      </c>
      <c r="B85" s="10">
        <v>106</v>
      </c>
      <c r="C85" s="10">
        <v>106</v>
      </c>
      <c r="D85" s="10">
        <v>295</v>
      </c>
      <c r="E85" s="10">
        <v>-59</v>
      </c>
      <c r="F85" s="10">
        <v>-1545</v>
      </c>
      <c r="G85" s="10">
        <v>0</v>
      </c>
      <c r="H85" s="10">
        <v>-1203</v>
      </c>
      <c r="I85" s="10">
        <v>1222</v>
      </c>
      <c r="J85" s="10">
        <v>0</v>
      </c>
      <c r="K85" s="10">
        <v>0</v>
      </c>
      <c r="L85" s="10">
        <v>0</v>
      </c>
      <c r="M85" s="10">
        <v>-276</v>
      </c>
      <c r="N85" s="10">
        <v>0</v>
      </c>
      <c r="O85" s="10">
        <v>-276</v>
      </c>
    </row>
    <row r="86" spans="1:15" s="3" customFormat="1" ht="12" customHeight="1">
      <c r="A86" s="3" t="s">
        <v>396</v>
      </c>
      <c r="B86" s="10">
        <v>0</v>
      </c>
      <c r="C86" s="10">
        <v>21</v>
      </c>
      <c r="D86" s="10">
        <v>0</v>
      </c>
      <c r="E86" s="10">
        <v>695</v>
      </c>
      <c r="F86" s="10">
        <v>-787</v>
      </c>
      <c r="G86" s="10">
        <v>-5162</v>
      </c>
      <c r="H86" s="10">
        <v>-5233</v>
      </c>
      <c r="I86" s="10">
        <v>1217</v>
      </c>
      <c r="J86" s="10">
        <v>-1339</v>
      </c>
      <c r="K86" s="10">
        <v>1156</v>
      </c>
      <c r="L86" s="10">
        <v>0</v>
      </c>
      <c r="M86" s="10">
        <v>-4199</v>
      </c>
      <c r="N86" s="10">
        <v>5</v>
      </c>
      <c r="O86" s="10">
        <v>-4194</v>
      </c>
    </row>
    <row r="87" spans="1:15" s="3" customFormat="1" ht="12" customHeight="1">
      <c r="A87" s="3" t="s">
        <v>409</v>
      </c>
      <c r="B87" s="10">
        <v>0</v>
      </c>
      <c r="C87" s="10">
        <v>0</v>
      </c>
      <c r="D87" s="10">
        <v>0</v>
      </c>
      <c r="E87" s="10">
        <v>0</v>
      </c>
      <c r="F87" s="10">
        <v>-39</v>
      </c>
      <c r="G87" s="10">
        <v>0</v>
      </c>
      <c r="H87" s="10">
        <v>-39</v>
      </c>
      <c r="I87" s="10">
        <v>582</v>
      </c>
      <c r="J87" s="10">
        <v>-1</v>
      </c>
      <c r="K87" s="10">
        <v>0</v>
      </c>
      <c r="L87" s="10">
        <v>0</v>
      </c>
      <c r="M87" s="10">
        <v>542</v>
      </c>
      <c r="N87" s="10">
        <v>-152</v>
      </c>
      <c r="O87" s="10">
        <v>390</v>
      </c>
    </row>
    <row r="88" spans="1:15" s="3" customFormat="1" ht="12" customHeight="1">
      <c r="A88" s="3" t="s">
        <v>372</v>
      </c>
      <c r="B88" s="10">
        <v>0</v>
      </c>
      <c r="C88" s="10">
        <v>-368</v>
      </c>
      <c r="D88" s="10">
        <v>6049</v>
      </c>
      <c r="E88" s="10">
        <v>-1188</v>
      </c>
      <c r="F88" s="10">
        <v>-4407</v>
      </c>
      <c r="G88" s="10">
        <v>-3560</v>
      </c>
      <c r="H88" s="10">
        <v>-3474</v>
      </c>
      <c r="I88" s="10">
        <v>136470</v>
      </c>
      <c r="J88" s="10">
        <v>-2694</v>
      </c>
      <c r="K88" s="10">
        <v>-21895</v>
      </c>
      <c r="L88" s="10">
        <v>0</v>
      </c>
      <c r="M88" s="10">
        <v>102358</v>
      </c>
      <c r="N88" s="10">
        <v>-23908</v>
      </c>
      <c r="O88" s="10">
        <v>78450</v>
      </c>
    </row>
    <row r="89" spans="1:15" s="3" customFormat="1" ht="12" customHeight="1">
      <c r="A89" s="3" t="s">
        <v>373</v>
      </c>
      <c r="B89" s="10">
        <v>0</v>
      </c>
      <c r="C89" s="10">
        <v>-162</v>
      </c>
      <c r="D89" s="10">
        <v>12875</v>
      </c>
      <c r="E89" s="10">
        <v>-1184</v>
      </c>
      <c r="F89" s="10">
        <v>-5327</v>
      </c>
      <c r="G89" s="10">
        <v>4970</v>
      </c>
      <c r="H89" s="10">
        <v>11172</v>
      </c>
      <c r="I89" s="10">
        <v>15883</v>
      </c>
      <c r="J89" s="10">
        <v>-8883</v>
      </c>
      <c r="K89" s="10">
        <v>-4714</v>
      </c>
      <c r="L89" s="10">
        <v>0</v>
      </c>
      <c r="M89" s="10">
        <v>583</v>
      </c>
      <c r="N89" s="10">
        <v>0</v>
      </c>
      <c r="O89" s="10">
        <v>583</v>
      </c>
    </row>
    <row r="90" spans="1:15" s="3" customFormat="1" ht="12" customHeight="1">
      <c r="A90" s="3" t="s">
        <v>413</v>
      </c>
      <c r="B90" s="10">
        <v>0</v>
      </c>
      <c r="C90" s="10">
        <v>0</v>
      </c>
      <c r="D90" s="10">
        <v>3686</v>
      </c>
      <c r="E90" s="10">
        <v>2946</v>
      </c>
      <c r="F90" s="10">
        <v>-460</v>
      </c>
      <c r="G90" s="10">
        <v>0</v>
      </c>
      <c r="H90" s="10">
        <v>6172</v>
      </c>
      <c r="I90" s="10">
        <v>5686</v>
      </c>
      <c r="J90" s="10">
        <v>-1591</v>
      </c>
      <c r="K90" s="10">
        <v>3</v>
      </c>
      <c r="L90" s="10">
        <v>0</v>
      </c>
      <c r="M90" s="10">
        <v>6584</v>
      </c>
      <c r="N90" s="10">
        <v>-885</v>
      </c>
      <c r="O90" s="10">
        <v>5699</v>
      </c>
    </row>
    <row r="91" spans="1:15" s="3" customFormat="1" ht="12" customHeight="1">
      <c r="A91" s="3" t="s">
        <v>406</v>
      </c>
      <c r="B91" s="10">
        <v>0</v>
      </c>
      <c r="C91" s="10">
        <v>0</v>
      </c>
      <c r="D91" s="10">
        <v>0</v>
      </c>
      <c r="E91" s="10">
        <v>0</v>
      </c>
      <c r="F91" s="10">
        <v>-2217</v>
      </c>
      <c r="G91" s="10">
        <v>0</v>
      </c>
      <c r="H91" s="10">
        <v>-2217</v>
      </c>
      <c r="I91" s="10">
        <v>5169</v>
      </c>
      <c r="J91" s="10">
        <v>-188</v>
      </c>
      <c r="K91" s="10">
        <v>0</v>
      </c>
      <c r="L91" s="10">
        <v>337</v>
      </c>
      <c r="M91" s="10">
        <v>3101</v>
      </c>
      <c r="N91" s="10">
        <v>2963</v>
      </c>
      <c r="O91" s="10">
        <v>6064</v>
      </c>
    </row>
    <row r="92" spans="1:15" s="3" customFormat="1" ht="12" customHeight="1">
      <c r="A92" s="3" t="s">
        <v>407</v>
      </c>
      <c r="B92" s="10">
        <v>0</v>
      </c>
      <c r="C92" s="10">
        <v>0</v>
      </c>
      <c r="D92" s="10">
        <v>2526</v>
      </c>
      <c r="E92" s="10">
        <v>0</v>
      </c>
      <c r="F92" s="10">
        <v>-47</v>
      </c>
      <c r="G92" s="10">
        <v>0</v>
      </c>
      <c r="H92" s="10">
        <v>2479</v>
      </c>
      <c r="I92" s="10">
        <v>5533</v>
      </c>
      <c r="J92" s="10">
        <v>0</v>
      </c>
      <c r="K92" s="10">
        <v>0</v>
      </c>
      <c r="L92" s="10">
        <v>0</v>
      </c>
      <c r="M92" s="10">
        <v>5486</v>
      </c>
      <c r="N92" s="10">
        <v>-1536</v>
      </c>
      <c r="O92" s="10">
        <v>3950</v>
      </c>
    </row>
    <row r="93" spans="1:15" s="3" customFormat="1" ht="12" customHeight="1">
      <c r="A93" s="3" t="s">
        <v>408</v>
      </c>
      <c r="B93" s="10">
        <v>-53</v>
      </c>
      <c r="C93" s="10">
        <v>-53</v>
      </c>
      <c r="D93" s="10">
        <v>4825</v>
      </c>
      <c r="E93" s="10">
        <v>-3671</v>
      </c>
      <c r="F93" s="10">
        <v>0</v>
      </c>
      <c r="G93" s="10">
        <v>0</v>
      </c>
      <c r="H93" s="10">
        <v>1101</v>
      </c>
      <c r="I93" s="10">
        <v>6349</v>
      </c>
      <c r="J93" s="10">
        <v>-1759</v>
      </c>
      <c r="K93" s="10">
        <v>235</v>
      </c>
      <c r="L93" s="10">
        <v>0</v>
      </c>
      <c r="M93" s="10">
        <v>1101</v>
      </c>
      <c r="N93" s="10">
        <v>-302</v>
      </c>
      <c r="O93" s="10">
        <v>799</v>
      </c>
    </row>
    <row r="94" spans="1:15" s="3" customFormat="1" ht="12" customHeight="1">
      <c r="A94" s="3" t="s">
        <v>329</v>
      </c>
      <c r="B94" s="10">
        <v>-230769</v>
      </c>
      <c r="C94" s="10">
        <v>-3711</v>
      </c>
      <c r="D94" s="10">
        <v>8513</v>
      </c>
      <c r="E94" s="10">
        <v>-10908</v>
      </c>
      <c r="F94" s="10">
        <v>-49570</v>
      </c>
      <c r="G94" s="10">
        <v>0</v>
      </c>
      <c r="H94" s="10">
        <v>-55676</v>
      </c>
      <c r="I94" s="10">
        <v>44582</v>
      </c>
      <c r="J94" s="10">
        <v>-251</v>
      </c>
      <c r="K94" s="10">
        <v>-35115</v>
      </c>
      <c r="L94" s="10">
        <v>0</v>
      </c>
      <c r="M94" s="10">
        <v>-54973</v>
      </c>
      <c r="N94" s="10">
        <v>14656</v>
      </c>
      <c r="O94" s="10">
        <v>-40317</v>
      </c>
    </row>
    <row r="95" spans="1:5" s="3" customFormat="1" ht="12.75">
      <c r="A95" s="2"/>
      <c r="B95" s="10"/>
      <c r="C95" s="10"/>
      <c r="D95" s="10"/>
      <c r="E95" s="10"/>
    </row>
    <row r="96" spans="1:15" ht="12.75">
      <c r="A96" s="3" t="s">
        <v>196</v>
      </c>
      <c r="B96" s="10">
        <f>SUM(B5:B95)</f>
        <v>80374114</v>
      </c>
      <c r="C96" s="10">
        <f>SUM(C5:C95)</f>
        <v>71878960</v>
      </c>
      <c r="D96" s="10">
        <f>SUM(D5:D95)</f>
        <v>9609945</v>
      </c>
      <c r="E96" s="10">
        <f>SUM(E5:E95)</f>
        <v>-61284040</v>
      </c>
      <c r="F96" s="10">
        <f>SUM(F5:F95)</f>
        <v>-12855143</v>
      </c>
      <c r="G96" s="10">
        <f>SUM(G5:G95)</f>
        <v>-390996</v>
      </c>
      <c r="H96" s="10">
        <f>SUM(H5:H95)</f>
        <v>6958726</v>
      </c>
      <c r="I96" s="10">
        <f>SUM(I5:I95)</f>
        <v>33416878</v>
      </c>
      <c r="J96" s="10">
        <f>SUM(J5:J95)</f>
        <v>-6676709</v>
      </c>
      <c r="K96" s="10">
        <f>SUM(K5:K95)</f>
        <v>-14688310</v>
      </c>
      <c r="L96" s="10">
        <f>SUM(L5:L95)</f>
        <v>-671005</v>
      </c>
      <c r="M96" s="10">
        <f>SUM(M5:M95)</f>
        <v>8730150</v>
      </c>
      <c r="N96" s="10">
        <f>SUM(N5:N95)</f>
        <v>-10126248</v>
      </c>
      <c r="O96" s="10">
        <f>SUM(O5:O95)</f>
        <v>-1396098</v>
      </c>
    </row>
    <row r="97" spans="1:15" ht="12.75">
      <c r="A97" s="1" t="s">
        <v>197</v>
      </c>
      <c r="B97" s="11">
        <v>81875052</v>
      </c>
      <c r="C97" s="11">
        <v>72693192</v>
      </c>
      <c r="D97" s="11">
        <v>7131449</v>
      </c>
      <c r="E97" s="11">
        <v>-58300206</v>
      </c>
      <c r="F97" s="11">
        <v>-12364748</v>
      </c>
      <c r="G97" s="11">
        <v>-1445961</v>
      </c>
      <c r="H97" s="11">
        <v>7713726</v>
      </c>
      <c r="I97" s="11">
        <v>24600000</v>
      </c>
      <c r="J97" s="11">
        <v>-9190714</v>
      </c>
      <c r="K97" s="11">
        <v>5380391</v>
      </c>
      <c r="L97" s="11">
        <v>-759051</v>
      </c>
      <c r="M97" s="11">
        <v>20613316</v>
      </c>
      <c r="N97" s="11">
        <v>-11433112</v>
      </c>
      <c r="O97" s="11">
        <v>9180204</v>
      </c>
    </row>
    <row r="99" spans="1:15" ht="12.75">
      <c r="A99" s="1" t="s">
        <v>198</v>
      </c>
      <c r="B99" s="8">
        <f>B96/($C96/100)</f>
        <v>111.81869353702392</v>
      </c>
      <c r="C99" s="8">
        <f>C96/($C96/100)</f>
        <v>100</v>
      </c>
      <c r="D99" s="8">
        <f>D96/($C96/100)</f>
        <v>13.369621652845284</v>
      </c>
      <c r="E99" s="8">
        <f>E96/($C96/100)</f>
        <v>-85.2600538460768</v>
      </c>
      <c r="F99" s="8">
        <f>F96/($C96/100)</f>
        <v>-17.884430993436744</v>
      </c>
      <c r="G99" s="8">
        <f>G96/($C96/100)</f>
        <v>-0.5439644647056663</v>
      </c>
      <c r="H99" s="8">
        <f>H96/($C96/100)</f>
        <v>9.68117234862608</v>
      </c>
      <c r="I99" s="8">
        <f>I96/($C96/100)</f>
        <v>46.49048622851527</v>
      </c>
      <c r="J99" s="8">
        <f>J96/($C96/100)</f>
        <v>-9.28882248713671</v>
      </c>
      <c r="K99" s="8">
        <f>K96/($C96/100)</f>
        <v>-20.434783697482548</v>
      </c>
      <c r="L99" s="8">
        <f>L96/($C96/100)</f>
        <v>-0.9335207409790014</v>
      </c>
      <c r="M99" s="8">
        <f>M96/($C96/100)</f>
        <v>12.145626480961884</v>
      </c>
      <c r="N99" s="8">
        <f>N96/($C96/100)</f>
        <v>-14.087916686607597</v>
      </c>
      <c r="O99" s="8">
        <f>O96/($C96/100)</f>
        <v>-1.9422902056457134</v>
      </c>
    </row>
    <row r="100" spans="1:15" ht="12.75">
      <c r="A100" s="1" t="s">
        <v>199</v>
      </c>
      <c r="B100" s="8">
        <f>B97/($C97/100)</f>
        <v>112.63097650189854</v>
      </c>
      <c r="C100" s="8">
        <f>C97/($C97/100)</f>
        <v>100</v>
      </c>
      <c r="D100" s="8">
        <f>D97/($C97/100)</f>
        <v>9.81033959823913</v>
      </c>
      <c r="E100" s="8">
        <f>E97/($C97/100)</f>
        <v>-80.20036594348477</v>
      </c>
      <c r="F100" s="8">
        <f>F97/($C97/100)</f>
        <v>-17.009499321477037</v>
      </c>
      <c r="G100" s="8">
        <f>G97/($C97/100)</f>
        <v>-1.9891285005066224</v>
      </c>
      <c r="H100" s="8">
        <f>H97/($C97/100)</f>
        <v>10.611345832770693</v>
      </c>
      <c r="I100" s="8">
        <f>I97/($C97/100)</f>
        <v>33.840858164544485</v>
      </c>
      <c r="J100" s="8">
        <f>J97/($C97/100)</f>
        <v>-12.643156459548509</v>
      </c>
      <c r="K100" s="8">
        <f>K97/($C97/100)</f>
        <v>7.401506044747629</v>
      </c>
      <c r="L100" s="8">
        <f>L97/($C97/100)</f>
        <v>-1.0441844402705551</v>
      </c>
      <c r="M100" s="8">
        <f>M97/($C97/100)</f>
        <v>28.35659768524128</v>
      </c>
      <c r="N100" s="8">
        <f>N97/($C97/100)</f>
        <v>-15.727899250867948</v>
      </c>
      <c r="O100" s="8">
        <f>O97/($C97/100)</f>
        <v>12.62869843437333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O53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41" t="s">
        <v>489</v>
      </c>
      <c r="B1" s="32"/>
      <c r="C1" s="32"/>
      <c r="D1" s="32"/>
      <c r="E1" s="32"/>
      <c r="F1" s="7"/>
      <c r="G1" s="9"/>
      <c r="H1" s="9"/>
      <c r="I1" s="9"/>
      <c r="J1" s="9"/>
      <c r="K1" s="9"/>
      <c r="L1" s="9"/>
      <c r="M1" s="9"/>
      <c r="N1" s="9"/>
      <c r="O1" s="9"/>
    </row>
    <row r="2" spans="1:11" s="20" customFormat="1" ht="17.25" customHeight="1">
      <c r="A2" s="36" t="s">
        <v>126</v>
      </c>
      <c r="B2" s="37"/>
      <c r="C2" s="37"/>
      <c r="D2" s="37"/>
      <c r="E2" s="37"/>
      <c r="F2" s="21"/>
      <c r="G2" s="19"/>
      <c r="H2" s="19"/>
      <c r="I2" s="19"/>
      <c r="J2" s="19"/>
      <c r="K2" s="19"/>
    </row>
    <row r="3" spans="2:15" ht="14.25" customHeight="1" thickBot="1">
      <c r="B3" s="12" t="s">
        <v>488</v>
      </c>
      <c r="C3" s="9"/>
      <c r="D3" s="9"/>
      <c r="E3" s="9"/>
      <c r="F3" s="7"/>
      <c r="G3" s="9"/>
      <c r="H3" s="9"/>
      <c r="I3" s="12" t="s">
        <v>484</v>
      </c>
      <c r="K3" s="9"/>
      <c r="L3" s="9"/>
      <c r="M3" s="9"/>
      <c r="N3" s="9"/>
      <c r="O3" s="9"/>
    </row>
    <row r="4" spans="1:15" ht="81" customHeight="1" thickTop="1">
      <c r="A4" s="5" t="s">
        <v>24</v>
      </c>
      <c r="B4" s="4" t="s">
        <v>56</v>
      </c>
      <c r="C4" s="4" t="s">
        <v>57</v>
      </c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4" t="s">
        <v>66</v>
      </c>
      <c r="M4" s="4" t="s">
        <v>67</v>
      </c>
      <c r="N4" s="4" t="s">
        <v>68</v>
      </c>
      <c r="O4" s="4" t="s">
        <v>42</v>
      </c>
    </row>
    <row r="5" spans="1:15" s="3" customFormat="1" ht="12" customHeight="1">
      <c r="A5" s="3" t="s">
        <v>201</v>
      </c>
      <c r="B5" s="10">
        <v>1719395</v>
      </c>
      <c r="C5" s="10">
        <v>1523880</v>
      </c>
      <c r="D5" s="10">
        <v>73629</v>
      </c>
      <c r="E5" s="10">
        <v>-1193722</v>
      </c>
      <c r="F5" s="10">
        <v>-219938</v>
      </c>
      <c r="G5" s="10">
        <v>0</v>
      </c>
      <c r="H5" s="10">
        <v>183849</v>
      </c>
      <c r="I5" s="10">
        <v>352767</v>
      </c>
      <c r="J5" s="10">
        <v>-6191</v>
      </c>
      <c r="K5" s="10">
        <v>-180665</v>
      </c>
      <c r="L5" s="10">
        <v>-9131</v>
      </c>
      <c r="M5" s="10">
        <v>267000</v>
      </c>
      <c r="N5" s="10">
        <v>-255964</v>
      </c>
      <c r="O5" s="10">
        <v>11036</v>
      </c>
    </row>
    <row r="6" spans="1:15" s="3" customFormat="1" ht="12" customHeight="1">
      <c r="A6" s="3" t="s">
        <v>200</v>
      </c>
      <c r="B6" s="10">
        <v>1636512</v>
      </c>
      <c r="C6" s="10">
        <v>1510378</v>
      </c>
      <c r="D6" s="10">
        <v>81460</v>
      </c>
      <c r="E6" s="10">
        <v>-1052796</v>
      </c>
      <c r="F6" s="10">
        <v>-355296</v>
      </c>
      <c r="G6" s="10">
        <v>-18586</v>
      </c>
      <c r="H6" s="10">
        <v>165160</v>
      </c>
      <c r="I6" s="10">
        <v>250643</v>
      </c>
      <c r="J6" s="10">
        <v>-14075</v>
      </c>
      <c r="K6" s="10">
        <v>-55753</v>
      </c>
      <c r="L6" s="10">
        <v>-86503</v>
      </c>
      <c r="M6" s="10">
        <v>178012</v>
      </c>
      <c r="N6" s="10">
        <v>-222250</v>
      </c>
      <c r="O6" s="10">
        <v>-44238</v>
      </c>
    </row>
    <row r="7" spans="1:15" s="3" customFormat="1" ht="12" customHeight="1">
      <c r="A7" s="3" t="s">
        <v>202</v>
      </c>
      <c r="B7" s="10">
        <v>1168048</v>
      </c>
      <c r="C7" s="10">
        <v>1072937</v>
      </c>
      <c r="D7" s="10">
        <v>51017</v>
      </c>
      <c r="E7" s="10">
        <v>-753621</v>
      </c>
      <c r="F7" s="10">
        <v>-236632</v>
      </c>
      <c r="G7" s="10">
        <v>-49125</v>
      </c>
      <c r="H7" s="10">
        <v>84576</v>
      </c>
      <c r="I7" s="10">
        <v>210453</v>
      </c>
      <c r="J7" s="10">
        <v>-22773</v>
      </c>
      <c r="K7" s="10">
        <v>-30358</v>
      </c>
      <c r="L7" s="10">
        <v>-24758</v>
      </c>
      <c r="M7" s="10">
        <v>166123</v>
      </c>
      <c r="N7" s="10">
        <v>-104545</v>
      </c>
      <c r="O7" s="10">
        <v>61578</v>
      </c>
    </row>
    <row r="8" spans="1:15" s="3" customFormat="1" ht="12" customHeight="1">
      <c r="A8" s="3" t="s">
        <v>205</v>
      </c>
      <c r="B8" s="10">
        <v>1120496</v>
      </c>
      <c r="C8" s="10">
        <v>924116</v>
      </c>
      <c r="D8" s="10">
        <v>39300</v>
      </c>
      <c r="E8" s="10">
        <v>-618572</v>
      </c>
      <c r="F8" s="10">
        <v>-174551</v>
      </c>
      <c r="G8" s="10">
        <v>-205357</v>
      </c>
      <c r="H8" s="10">
        <v>-35064</v>
      </c>
      <c r="I8" s="10">
        <v>185406</v>
      </c>
      <c r="J8" s="10">
        <v>-49056</v>
      </c>
      <c r="K8" s="10">
        <v>102622</v>
      </c>
      <c r="L8" s="10">
        <v>8300</v>
      </c>
      <c r="M8" s="10">
        <v>172908</v>
      </c>
      <c r="N8" s="10">
        <v>-78424</v>
      </c>
      <c r="O8" s="10">
        <v>94484</v>
      </c>
    </row>
    <row r="9" spans="1:15" s="3" customFormat="1" ht="12" customHeight="1">
      <c r="A9" s="3" t="s">
        <v>204</v>
      </c>
      <c r="B9" s="10">
        <v>1071111</v>
      </c>
      <c r="C9" s="10">
        <v>966928</v>
      </c>
      <c r="D9" s="10">
        <v>49397</v>
      </c>
      <c r="E9" s="10">
        <v>-701658</v>
      </c>
      <c r="F9" s="10">
        <v>-200538</v>
      </c>
      <c r="G9" s="10">
        <v>-132947</v>
      </c>
      <c r="H9" s="10">
        <v>-18818</v>
      </c>
      <c r="I9" s="10">
        <v>189072</v>
      </c>
      <c r="J9" s="10">
        <v>-44777</v>
      </c>
      <c r="K9" s="10">
        <v>-14903</v>
      </c>
      <c r="L9" s="10">
        <v>2496</v>
      </c>
      <c r="M9" s="10">
        <v>63673</v>
      </c>
      <c r="N9" s="10">
        <v>-49555</v>
      </c>
      <c r="O9" s="10">
        <v>14118</v>
      </c>
    </row>
    <row r="10" spans="1:15" s="3" customFormat="1" ht="12" customHeight="1">
      <c r="A10" s="3" t="s">
        <v>207</v>
      </c>
      <c r="B10" s="10">
        <v>958974</v>
      </c>
      <c r="C10" s="10">
        <v>810595</v>
      </c>
      <c r="D10" s="10">
        <v>50070</v>
      </c>
      <c r="E10" s="10">
        <v>-580790</v>
      </c>
      <c r="F10" s="10">
        <v>-162273</v>
      </c>
      <c r="G10" s="10">
        <v>-39653</v>
      </c>
      <c r="H10" s="10">
        <v>77949</v>
      </c>
      <c r="I10" s="10">
        <v>234175</v>
      </c>
      <c r="J10" s="10">
        <v>-26420</v>
      </c>
      <c r="K10" s="10">
        <v>-111462</v>
      </c>
      <c r="L10" s="10">
        <v>2297</v>
      </c>
      <c r="M10" s="10">
        <v>126469</v>
      </c>
      <c r="N10" s="10">
        <v>-53397</v>
      </c>
      <c r="O10" s="10">
        <v>73072</v>
      </c>
    </row>
    <row r="11" spans="1:15" s="3" customFormat="1" ht="12" customHeight="1">
      <c r="A11" s="3" t="s">
        <v>203</v>
      </c>
      <c r="B11" s="10">
        <v>839405</v>
      </c>
      <c r="C11" s="10">
        <v>758537</v>
      </c>
      <c r="D11" s="10">
        <v>27594</v>
      </c>
      <c r="E11" s="10">
        <v>-532694</v>
      </c>
      <c r="F11" s="10">
        <v>-103920</v>
      </c>
      <c r="G11" s="10">
        <v>-34803</v>
      </c>
      <c r="H11" s="10">
        <v>114714</v>
      </c>
      <c r="I11" s="10">
        <v>122620</v>
      </c>
      <c r="J11" s="10">
        <v>-6047</v>
      </c>
      <c r="K11" s="10">
        <v>-86479</v>
      </c>
      <c r="L11" s="10">
        <v>-9740</v>
      </c>
      <c r="M11" s="10">
        <v>107474</v>
      </c>
      <c r="N11" s="10">
        <v>-115896</v>
      </c>
      <c r="O11" s="10">
        <v>-8422</v>
      </c>
    </row>
    <row r="12" spans="1:15" s="3" customFormat="1" ht="12" customHeight="1">
      <c r="A12" s="3" t="s">
        <v>206</v>
      </c>
      <c r="B12" s="10">
        <v>800166</v>
      </c>
      <c r="C12" s="10">
        <v>731195</v>
      </c>
      <c r="D12" s="10">
        <v>37041</v>
      </c>
      <c r="E12" s="10">
        <v>-598793</v>
      </c>
      <c r="F12" s="10">
        <v>-142159</v>
      </c>
      <c r="G12" s="10">
        <v>0</v>
      </c>
      <c r="H12" s="10">
        <v>27284</v>
      </c>
      <c r="I12" s="10">
        <v>177242</v>
      </c>
      <c r="J12" s="10">
        <v>-23480</v>
      </c>
      <c r="K12" s="10">
        <v>28773</v>
      </c>
      <c r="L12" s="10">
        <v>4407</v>
      </c>
      <c r="M12" s="10">
        <v>177185</v>
      </c>
      <c r="N12" s="10">
        <v>-48786</v>
      </c>
      <c r="O12" s="10">
        <v>128399</v>
      </c>
    </row>
    <row r="13" spans="1:15" s="3" customFormat="1" ht="12" customHeight="1">
      <c r="A13" s="3" t="s">
        <v>211</v>
      </c>
      <c r="B13" s="10">
        <v>604764</v>
      </c>
      <c r="C13" s="10">
        <v>550121</v>
      </c>
      <c r="D13" s="10">
        <v>30807</v>
      </c>
      <c r="E13" s="10">
        <v>-445446</v>
      </c>
      <c r="F13" s="10">
        <v>-119831</v>
      </c>
      <c r="G13" s="10">
        <v>-16737</v>
      </c>
      <c r="H13" s="10">
        <v>-1086</v>
      </c>
      <c r="I13" s="10">
        <v>136697</v>
      </c>
      <c r="J13" s="10">
        <v>-24038</v>
      </c>
      <c r="K13" s="10">
        <v>4083</v>
      </c>
      <c r="L13" s="10">
        <v>-8632</v>
      </c>
      <c r="M13" s="10">
        <v>76217</v>
      </c>
      <c r="N13" s="10">
        <v>-46901</v>
      </c>
      <c r="O13" s="10">
        <v>29316</v>
      </c>
    </row>
    <row r="14" spans="1:15" s="3" customFormat="1" ht="12" customHeight="1">
      <c r="A14" s="3" t="s">
        <v>209</v>
      </c>
      <c r="B14" s="10">
        <v>584381</v>
      </c>
      <c r="C14" s="10">
        <v>526885</v>
      </c>
      <c r="D14" s="10">
        <v>23251</v>
      </c>
      <c r="E14" s="10">
        <v>-342837</v>
      </c>
      <c r="F14" s="10">
        <v>-96346</v>
      </c>
      <c r="G14" s="10">
        <v>-63097</v>
      </c>
      <c r="H14" s="10">
        <v>47856</v>
      </c>
      <c r="I14" s="10">
        <v>131929</v>
      </c>
      <c r="J14" s="10">
        <v>-9992</v>
      </c>
      <c r="K14" s="10">
        <v>-44886</v>
      </c>
      <c r="L14" s="10">
        <v>-1239</v>
      </c>
      <c r="M14" s="10">
        <v>100417</v>
      </c>
      <c r="N14" s="10">
        <v>-64576</v>
      </c>
      <c r="O14" s="10">
        <v>35841</v>
      </c>
    </row>
    <row r="15" spans="1:15" s="3" customFormat="1" ht="12" customHeight="1">
      <c r="A15" s="3" t="s">
        <v>210</v>
      </c>
      <c r="B15" s="10">
        <v>581238</v>
      </c>
      <c r="C15" s="10">
        <v>514712</v>
      </c>
      <c r="D15" s="10">
        <v>32167</v>
      </c>
      <c r="E15" s="10">
        <v>-359372</v>
      </c>
      <c r="F15" s="10">
        <v>-104504</v>
      </c>
      <c r="G15" s="10">
        <v>-13501</v>
      </c>
      <c r="H15" s="10">
        <v>69502</v>
      </c>
      <c r="I15" s="10">
        <v>71006</v>
      </c>
      <c r="J15" s="10">
        <v>-6905</v>
      </c>
      <c r="K15" s="10">
        <v>27780</v>
      </c>
      <c r="L15" s="10">
        <v>-5645</v>
      </c>
      <c r="M15" s="10">
        <v>123571</v>
      </c>
      <c r="N15" s="10">
        <v>-60129</v>
      </c>
      <c r="O15" s="10">
        <v>63442</v>
      </c>
    </row>
    <row r="16" spans="1:15" s="3" customFormat="1" ht="12" customHeight="1">
      <c r="A16" s="3" t="s">
        <v>214</v>
      </c>
      <c r="B16" s="10">
        <v>568883</v>
      </c>
      <c r="C16" s="10">
        <v>520844</v>
      </c>
      <c r="D16" s="10">
        <v>25024</v>
      </c>
      <c r="E16" s="10">
        <v>-325868</v>
      </c>
      <c r="F16" s="10">
        <v>-92357</v>
      </c>
      <c r="G16" s="10">
        <v>-85466</v>
      </c>
      <c r="H16" s="10">
        <v>42177</v>
      </c>
      <c r="I16" s="10">
        <v>488726</v>
      </c>
      <c r="J16" s="10">
        <v>-127046</v>
      </c>
      <c r="K16" s="10">
        <v>-212456</v>
      </c>
      <c r="L16" s="10">
        <v>-9451</v>
      </c>
      <c r="M16" s="10">
        <v>156926</v>
      </c>
      <c r="N16" s="10">
        <v>-75</v>
      </c>
      <c r="O16" s="10">
        <v>156851</v>
      </c>
    </row>
    <row r="17" spans="1:15" s="3" customFormat="1" ht="12" customHeight="1">
      <c r="A17" s="3" t="s">
        <v>208</v>
      </c>
      <c r="B17" s="10">
        <v>550493</v>
      </c>
      <c r="C17" s="10">
        <v>491103</v>
      </c>
      <c r="D17" s="10">
        <v>19064</v>
      </c>
      <c r="E17" s="10">
        <v>-355864</v>
      </c>
      <c r="F17" s="10">
        <v>-86704</v>
      </c>
      <c r="G17" s="10">
        <v>-29449</v>
      </c>
      <c r="H17" s="10">
        <v>38150</v>
      </c>
      <c r="I17" s="10">
        <v>144216</v>
      </c>
      <c r="J17" s="10">
        <v>-94677</v>
      </c>
      <c r="K17" s="10">
        <v>-14543</v>
      </c>
      <c r="L17" s="10">
        <v>-5764</v>
      </c>
      <c r="M17" s="10">
        <v>48318</v>
      </c>
      <c r="N17" s="10">
        <v>-53276</v>
      </c>
      <c r="O17" s="10">
        <v>-4958</v>
      </c>
    </row>
    <row r="18" spans="1:15" s="3" customFormat="1" ht="12" customHeight="1">
      <c r="A18" s="3" t="s">
        <v>213</v>
      </c>
      <c r="B18" s="10">
        <v>492576</v>
      </c>
      <c r="C18" s="10">
        <v>440425</v>
      </c>
      <c r="D18" s="10">
        <v>18645</v>
      </c>
      <c r="E18" s="10">
        <v>-298476</v>
      </c>
      <c r="F18" s="10">
        <v>-78578</v>
      </c>
      <c r="G18" s="10">
        <v>-18112</v>
      </c>
      <c r="H18" s="10">
        <v>63904</v>
      </c>
      <c r="I18" s="10">
        <v>66126</v>
      </c>
      <c r="J18" s="10">
        <v>-1303</v>
      </c>
      <c r="K18" s="10">
        <v>-9035</v>
      </c>
      <c r="L18" s="10">
        <v>-4773</v>
      </c>
      <c r="M18" s="10">
        <v>96274</v>
      </c>
      <c r="N18" s="10">
        <v>-50031</v>
      </c>
      <c r="O18" s="10">
        <v>46243</v>
      </c>
    </row>
    <row r="19" spans="1:15" s="3" customFormat="1" ht="12" customHeight="1">
      <c r="A19" s="3" t="s">
        <v>212</v>
      </c>
      <c r="B19" s="10">
        <v>475317</v>
      </c>
      <c r="C19" s="10">
        <v>420590</v>
      </c>
      <c r="D19" s="10">
        <v>21117</v>
      </c>
      <c r="E19" s="10">
        <v>-289850</v>
      </c>
      <c r="F19" s="10">
        <v>-78284</v>
      </c>
      <c r="G19" s="10">
        <v>-3879</v>
      </c>
      <c r="H19" s="10">
        <v>69694</v>
      </c>
      <c r="I19" s="10">
        <v>37393</v>
      </c>
      <c r="J19" s="10">
        <v>-505</v>
      </c>
      <c r="K19" s="10">
        <v>12330</v>
      </c>
      <c r="L19" s="10">
        <v>-3840</v>
      </c>
      <c r="M19" s="10">
        <v>93955</v>
      </c>
      <c r="N19" s="10">
        <v>-41316</v>
      </c>
      <c r="O19" s="10">
        <v>52639</v>
      </c>
    </row>
    <row r="20" spans="1:15" s="3" customFormat="1" ht="12" customHeight="1">
      <c r="A20" s="3" t="s">
        <v>217</v>
      </c>
      <c r="B20" s="10">
        <v>427882</v>
      </c>
      <c r="C20" s="10">
        <v>382110</v>
      </c>
      <c r="D20" s="10">
        <v>25331</v>
      </c>
      <c r="E20" s="10">
        <v>-304191</v>
      </c>
      <c r="F20" s="10">
        <v>-80177</v>
      </c>
      <c r="G20" s="10">
        <v>0</v>
      </c>
      <c r="H20" s="10">
        <v>23073</v>
      </c>
      <c r="I20" s="10">
        <v>276348</v>
      </c>
      <c r="J20" s="10">
        <v>-35602</v>
      </c>
      <c r="K20" s="10">
        <v>4417</v>
      </c>
      <c r="L20" s="10">
        <v>-4660</v>
      </c>
      <c r="M20" s="10">
        <v>238245</v>
      </c>
      <c r="N20" s="10">
        <v>-1218</v>
      </c>
      <c r="O20" s="10">
        <v>237027</v>
      </c>
    </row>
    <row r="21" spans="1:15" s="3" customFormat="1" ht="12" customHeight="1">
      <c r="A21" s="3" t="s">
        <v>218</v>
      </c>
      <c r="B21" s="10">
        <v>425571</v>
      </c>
      <c r="C21" s="10">
        <v>381838</v>
      </c>
      <c r="D21" s="10">
        <v>18434</v>
      </c>
      <c r="E21" s="10">
        <v>-252020</v>
      </c>
      <c r="F21" s="10">
        <v>-92235</v>
      </c>
      <c r="G21" s="10">
        <v>-40000</v>
      </c>
      <c r="H21" s="10">
        <v>16017</v>
      </c>
      <c r="I21" s="10">
        <v>197360</v>
      </c>
      <c r="J21" s="10">
        <v>-28809</v>
      </c>
      <c r="K21" s="10">
        <v>-17558</v>
      </c>
      <c r="L21" s="10">
        <v>-7217</v>
      </c>
      <c r="M21" s="10">
        <v>141359</v>
      </c>
      <c r="N21" s="10">
        <v>-31418</v>
      </c>
      <c r="O21" s="10">
        <v>109941</v>
      </c>
    </row>
    <row r="22" spans="1:15" s="3" customFormat="1" ht="12" customHeight="1">
      <c r="A22" s="3" t="s">
        <v>216</v>
      </c>
      <c r="B22" s="10">
        <v>401298</v>
      </c>
      <c r="C22" s="10">
        <v>358901</v>
      </c>
      <c r="D22" s="10">
        <v>16194</v>
      </c>
      <c r="E22" s="10">
        <v>-290037</v>
      </c>
      <c r="F22" s="10">
        <v>-76883</v>
      </c>
      <c r="G22" s="10">
        <v>-24900</v>
      </c>
      <c r="H22" s="10">
        <v>-16725</v>
      </c>
      <c r="I22" s="10">
        <v>269084</v>
      </c>
      <c r="J22" s="10">
        <v>-1130</v>
      </c>
      <c r="K22" s="10">
        <v>2357</v>
      </c>
      <c r="L22" s="10">
        <v>0</v>
      </c>
      <c r="M22" s="10">
        <v>237392</v>
      </c>
      <c r="N22" s="10">
        <v>1225</v>
      </c>
      <c r="O22" s="10">
        <v>238617</v>
      </c>
    </row>
    <row r="23" spans="1:15" s="3" customFormat="1" ht="12" customHeight="1">
      <c r="A23" s="3" t="s">
        <v>215</v>
      </c>
      <c r="B23" s="10">
        <v>376690</v>
      </c>
      <c r="C23" s="10">
        <v>333089</v>
      </c>
      <c r="D23" s="10">
        <v>13204</v>
      </c>
      <c r="E23" s="10">
        <v>-234885</v>
      </c>
      <c r="F23" s="10">
        <v>-64696</v>
      </c>
      <c r="G23" s="10">
        <v>-32000</v>
      </c>
      <c r="H23" s="10">
        <v>14712</v>
      </c>
      <c r="I23" s="10">
        <v>50003</v>
      </c>
      <c r="J23" s="10">
        <v>-2773</v>
      </c>
      <c r="K23" s="10">
        <v>-14453</v>
      </c>
      <c r="L23" s="10">
        <v>1488</v>
      </c>
      <c r="M23" s="10">
        <v>35773</v>
      </c>
      <c r="N23" s="10">
        <v>-31240</v>
      </c>
      <c r="O23" s="10">
        <v>4533</v>
      </c>
    </row>
    <row r="24" spans="1:15" s="3" customFormat="1" ht="12" customHeight="1">
      <c r="A24" s="3" t="s">
        <v>219</v>
      </c>
      <c r="B24" s="10">
        <v>276119</v>
      </c>
      <c r="C24" s="10">
        <v>234065</v>
      </c>
      <c r="D24" s="10">
        <v>11432</v>
      </c>
      <c r="E24" s="10">
        <v>-152272</v>
      </c>
      <c r="F24" s="10">
        <v>-59194</v>
      </c>
      <c r="G24" s="10">
        <v>0</v>
      </c>
      <c r="H24" s="10">
        <v>34031</v>
      </c>
      <c r="I24" s="10">
        <v>152141</v>
      </c>
      <c r="J24" s="10">
        <v>-2658</v>
      </c>
      <c r="K24" s="10">
        <v>-132381</v>
      </c>
      <c r="L24" s="10">
        <v>-2055</v>
      </c>
      <c r="M24" s="10">
        <v>37646</v>
      </c>
      <c r="N24" s="10">
        <v>-11552</v>
      </c>
      <c r="O24" s="10">
        <v>26094</v>
      </c>
    </row>
    <row r="25" spans="1:15" s="3" customFormat="1" ht="12" customHeight="1">
      <c r="A25" s="3" t="s">
        <v>220</v>
      </c>
      <c r="B25" s="10">
        <v>270277</v>
      </c>
      <c r="C25" s="10">
        <v>240755</v>
      </c>
      <c r="D25" s="10">
        <v>11045</v>
      </c>
      <c r="E25" s="10">
        <v>-158117</v>
      </c>
      <c r="F25" s="10">
        <v>-54439</v>
      </c>
      <c r="G25" s="10">
        <v>-25534</v>
      </c>
      <c r="H25" s="10">
        <v>13710</v>
      </c>
      <c r="I25" s="10">
        <v>54574</v>
      </c>
      <c r="J25" s="10">
        <v>-9182</v>
      </c>
      <c r="K25" s="10">
        <v>-19894</v>
      </c>
      <c r="L25" s="10">
        <v>-1841</v>
      </c>
      <c r="M25" s="10">
        <v>26322</v>
      </c>
      <c r="N25" s="10">
        <v>-26218</v>
      </c>
      <c r="O25" s="10">
        <v>104</v>
      </c>
    </row>
    <row r="26" spans="1:15" s="3" customFormat="1" ht="12" customHeight="1">
      <c r="A26" s="3" t="s">
        <v>223</v>
      </c>
      <c r="B26" s="10">
        <v>225695</v>
      </c>
      <c r="C26" s="10">
        <v>198775</v>
      </c>
      <c r="D26" s="10">
        <v>7545</v>
      </c>
      <c r="E26" s="10">
        <v>-147744</v>
      </c>
      <c r="F26" s="10">
        <v>-32359</v>
      </c>
      <c r="G26" s="10">
        <v>0</v>
      </c>
      <c r="H26" s="10">
        <v>26217</v>
      </c>
      <c r="I26" s="10">
        <v>34957</v>
      </c>
      <c r="J26" s="10">
        <v>-7210</v>
      </c>
      <c r="K26" s="10">
        <v>1001</v>
      </c>
      <c r="L26" s="10">
        <v>-2413</v>
      </c>
      <c r="M26" s="10">
        <v>45007</v>
      </c>
      <c r="N26" s="10">
        <v>-32036</v>
      </c>
      <c r="O26" s="10">
        <v>12971</v>
      </c>
    </row>
    <row r="27" spans="1:15" s="3" customFormat="1" ht="12" customHeight="1">
      <c r="A27" s="3" t="s">
        <v>222</v>
      </c>
      <c r="B27" s="10">
        <v>222241</v>
      </c>
      <c r="C27" s="10">
        <v>193469</v>
      </c>
      <c r="D27" s="10">
        <v>6955</v>
      </c>
      <c r="E27" s="10">
        <v>-114799</v>
      </c>
      <c r="F27" s="10">
        <v>-40928</v>
      </c>
      <c r="G27" s="10">
        <v>-21885</v>
      </c>
      <c r="H27" s="10">
        <v>22812</v>
      </c>
      <c r="I27" s="10">
        <v>39139</v>
      </c>
      <c r="J27" s="10">
        <v>-1703</v>
      </c>
      <c r="K27" s="10">
        <v>-8166</v>
      </c>
      <c r="L27" s="10">
        <v>-2243</v>
      </c>
      <c r="M27" s="10">
        <v>42884</v>
      </c>
      <c r="N27" s="10">
        <v>-27561</v>
      </c>
      <c r="O27" s="10">
        <v>15323</v>
      </c>
    </row>
    <row r="28" spans="1:15" s="3" customFormat="1" ht="12" customHeight="1">
      <c r="A28" s="3" t="s">
        <v>221</v>
      </c>
      <c r="B28" s="10">
        <v>176606</v>
      </c>
      <c r="C28" s="10">
        <v>154408</v>
      </c>
      <c r="D28" s="10">
        <v>8077</v>
      </c>
      <c r="E28" s="10">
        <v>-102855</v>
      </c>
      <c r="F28" s="10">
        <v>-35100</v>
      </c>
      <c r="G28" s="10">
        <v>-30000</v>
      </c>
      <c r="H28" s="10">
        <v>-5470</v>
      </c>
      <c r="I28" s="10">
        <v>40756</v>
      </c>
      <c r="J28" s="10">
        <v>-3491</v>
      </c>
      <c r="K28" s="10">
        <v>-19132</v>
      </c>
      <c r="L28" s="10">
        <v>5637</v>
      </c>
      <c r="M28" s="10">
        <v>10223</v>
      </c>
      <c r="N28" s="10">
        <v>-9891</v>
      </c>
      <c r="O28" s="10">
        <v>332</v>
      </c>
    </row>
    <row r="29" spans="1:15" s="3" customFormat="1" ht="12" customHeight="1">
      <c r="A29" s="3" t="s">
        <v>224</v>
      </c>
      <c r="B29" s="10">
        <v>68885</v>
      </c>
      <c r="C29" s="10">
        <v>57382</v>
      </c>
      <c r="D29" s="10">
        <v>1004</v>
      </c>
      <c r="E29" s="10">
        <v>-32552</v>
      </c>
      <c r="F29" s="10">
        <v>-10610</v>
      </c>
      <c r="G29" s="10">
        <v>0</v>
      </c>
      <c r="H29" s="10">
        <v>15224</v>
      </c>
      <c r="I29" s="10">
        <v>2704</v>
      </c>
      <c r="J29" s="10">
        <v>-806</v>
      </c>
      <c r="K29" s="10">
        <v>2015</v>
      </c>
      <c r="L29" s="10">
        <v>0</v>
      </c>
      <c r="M29" s="10">
        <v>18133</v>
      </c>
      <c r="N29" s="10">
        <v>-16986</v>
      </c>
      <c r="O29" s="10">
        <v>1147</v>
      </c>
    </row>
    <row r="30" spans="1:15" s="3" customFormat="1" ht="12" customHeight="1">
      <c r="A30" s="3" t="s">
        <v>225</v>
      </c>
      <c r="B30" s="10">
        <v>54020</v>
      </c>
      <c r="C30" s="10">
        <v>55128</v>
      </c>
      <c r="D30" s="10">
        <v>959</v>
      </c>
      <c r="E30" s="10">
        <v>-34331</v>
      </c>
      <c r="F30" s="10">
        <v>-10163</v>
      </c>
      <c r="G30" s="10">
        <v>-6139</v>
      </c>
      <c r="H30" s="10">
        <v>5454</v>
      </c>
      <c r="I30" s="10">
        <v>22314</v>
      </c>
      <c r="J30" s="10">
        <v>-11288</v>
      </c>
      <c r="K30" s="10">
        <v>-5165</v>
      </c>
      <c r="L30" s="10">
        <v>0</v>
      </c>
      <c r="M30" s="10">
        <v>10356</v>
      </c>
      <c r="N30" s="10">
        <v>-7167</v>
      </c>
      <c r="O30" s="10">
        <v>3189</v>
      </c>
    </row>
    <row r="31" spans="1:15" s="3" customFormat="1" ht="12" customHeight="1">
      <c r="A31" s="3" t="s">
        <v>226</v>
      </c>
      <c r="B31" s="10">
        <v>49093</v>
      </c>
      <c r="C31" s="10">
        <v>45572</v>
      </c>
      <c r="D31" s="10">
        <v>574</v>
      </c>
      <c r="E31" s="10">
        <v>-26680</v>
      </c>
      <c r="F31" s="10">
        <v>-8759</v>
      </c>
      <c r="G31" s="10">
        <v>0</v>
      </c>
      <c r="H31" s="10">
        <v>10707</v>
      </c>
      <c r="I31" s="10">
        <v>6928</v>
      </c>
      <c r="J31" s="10">
        <v>-95</v>
      </c>
      <c r="K31" s="10">
        <v>-2540</v>
      </c>
      <c r="L31" s="10">
        <v>0</v>
      </c>
      <c r="M31" s="10">
        <v>14426</v>
      </c>
      <c r="N31" s="10">
        <v>-16143</v>
      </c>
      <c r="O31" s="10">
        <v>-1717</v>
      </c>
    </row>
    <row r="32" spans="1:15" s="3" customFormat="1" ht="12" customHeight="1">
      <c r="A32" s="3" t="s">
        <v>235</v>
      </c>
      <c r="B32" s="10">
        <v>35290</v>
      </c>
      <c r="C32" s="10">
        <v>30680</v>
      </c>
      <c r="D32" s="10">
        <v>749</v>
      </c>
      <c r="E32" s="10">
        <v>-23419</v>
      </c>
      <c r="F32" s="10">
        <v>-6350</v>
      </c>
      <c r="G32" s="10">
        <v>0</v>
      </c>
      <c r="H32" s="10">
        <v>1660</v>
      </c>
      <c r="I32" s="10">
        <v>11960</v>
      </c>
      <c r="J32" s="10">
        <v>-876</v>
      </c>
      <c r="K32" s="10">
        <v>-12531</v>
      </c>
      <c r="L32" s="10">
        <v>7</v>
      </c>
      <c r="M32" s="10">
        <v>-529</v>
      </c>
      <c r="N32" s="10">
        <v>892</v>
      </c>
      <c r="O32" s="10">
        <v>363</v>
      </c>
    </row>
    <row r="33" spans="1:15" s="3" customFormat="1" ht="12" customHeight="1">
      <c r="A33" s="3" t="s">
        <v>228</v>
      </c>
      <c r="B33" s="10">
        <v>29195</v>
      </c>
      <c r="C33" s="10">
        <v>25888</v>
      </c>
      <c r="D33" s="10">
        <v>466</v>
      </c>
      <c r="E33" s="10">
        <v>-21469</v>
      </c>
      <c r="F33" s="10">
        <v>-4979</v>
      </c>
      <c r="G33" s="10">
        <v>0</v>
      </c>
      <c r="H33" s="10">
        <v>-94</v>
      </c>
      <c r="I33" s="10">
        <v>5080</v>
      </c>
      <c r="J33" s="10">
        <v>-623</v>
      </c>
      <c r="K33" s="10">
        <v>-69</v>
      </c>
      <c r="L33" s="10">
        <v>205</v>
      </c>
      <c r="M33" s="10">
        <v>4033</v>
      </c>
      <c r="N33" s="10">
        <v>-3794</v>
      </c>
      <c r="O33" s="10">
        <v>239</v>
      </c>
    </row>
    <row r="34" spans="1:15" s="3" customFormat="1" ht="12" customHeight="1">
      <c r="A34" s="3" t="s">
        <v>227</v>
      </c>
      <c r="B34" s="10">
        <v>28903</v>
      </c>
      <c r="C34" s="10">
        <v>26228</v>
      </c>
      <c r="D34" s="10">
        <v>371</v>
      </c>
      <c r="E34" s="10">
        <v>-15524</v>
      </c>
      <c r="F34" s="10">
        <v>-5357</v>
      </c>
      <c r="G34" s="10">
        <v>0</v>
      </c>
      <c r="H34" s="10">
        <v>5718</v>
      </c>
      <c r="I34" s="10">
        <v>1017</v>
      </c>
      <c r="J34" s="10">
        <v>-462</v>
      </c>
      <c r="K34" s="10">
        <v>1355</v>
      </c>
      <c r="L34" s="10">
        <v>0</v>
      </c>
      <c r="M34" s="10">
        <v>7257</v>
      </c>
      <c r="N34" s="10">
        <v>-6281</v>
      </c>
      <c r="O34" s="10">
        <v>976</v>
      </c>
    </row>
    <row r="35" spans="1:15" s="3" customFormat="1" ht="12" customHeight="1">
      <c r="A35" s="3" t="s">
        <v>231</v>
      </c>
      <c r="B35" s="10">
        <v>27642</v>
      </c>
      <c r="C35" s="10">
        <v>24374</v>
      </c>
      <c r="D35" s="10">
        <v>302</v>
      </c>
      <c r="E35" s="10">
        <v>-15588</v>
      </c>
      <c r="F35" s="10">
        <v>-4190</v>
      </c>
      <c r="G35" s="10">
        <v>-1600</v>
      </c>
      <c r="H35" s="10">
        <v>3298</v>
      </c>
      <c r="I35" s="10">
        <v>4861</v>
      </c>
      <c r="J35" s="10">
        <v>-213</v>
      </c>
      <c r="K35" s="10">
        <v>-3350</v>
      </c>
      <c r="L35" s="10">
        <v>0</v>
      </c>
      <c r="M35" s="10">
        <v>4294</v>
      </c>
      <c r="N35" s="10">
        <v>-4990</v>
      </c>
      <c r="O35" s="10">
        <v>-696</v>
      </c>
    </row>
    <row r="36" spans="1:15" s="3" customFormat="1" ht="12" customHeight="1">
      <c r="A36" s="3" t="s">
        <v>237</v>
      </c>
      <c r="B36" s="10">
        <v>26999</v>
      </c>
      <c r="C36" s="10">
        <v>24974</v>
      </c>
      <c r="D36" s="10">
        <v>990</v>
      </c>
      <c r="E36" s="10">
        <v>-17987</v>
      </c>
      <c r="F36" s="10">
        <v>-3995</v>
      </c>
      <c r="G36" s="10">
        <v>0</v>
      </c>
      <c r="H36" s="10">
        <v>3982</v>
      </c>
      <c r="I36" s="10">
        <v>1005</v>
      </c>
      <c r="J36" s="10">
        <v>-47</v>
      </c>
      <c r="K36" s="10">
        <v>2187</v>
      </c>
      <c r="L36" s="10">
        <v>0</v>
      </c>
      <c r="M36" s="10">
        <v>6137</v>
      </c>
      <c r="N36" s="10">
        <v>-5104</v>
      </c>
      <c r="O36" s="10">
        <v>1033</v>
      </c>
    </row>
    <row r="37" spans="1:15" s="3" customFormat="1" ht="12" customHeight="1">
      <c r="A37" s="3" t="s">
        <v>229</v>
      </c>
      <c r="B37" s="10">
        <v>26210</v>
      </c>
      <c r="C37" s="10">
        <v>22475</v>
      </c>
      <c r="D37" s="10">
        <v>450</v>
      </c>
      <c r="E37" s="10">
        <v>-14397</v>
      </c>
      <c r="F37" s="10">
        <v>-5156</v>
      </c>
      <c r="G37" s="10">
        <v>219</v>
      </c>
      <c r="H37" s="10">
        <v>3591</v>
      </c>
      <c r="I37" s="10">
        <v>1679</v>
      </c>
      <c r="J37" s="10">
        <v>-897</v>
      </c>
      <c r="K37" s="10">
        <v>888</v>
      </c>
      <c r="L37" s="10">
        <v>0</v>
      </c>
      <c r="M37" s="10">
        <v>4811</v>
      </c>
      <c r="N37" s="10">
        <v>-4035</v>
      </c>
      <c r="O37" s="10">
        <v>776</v>
      </c>
    </row>
    <row r="38" spans="1:15" s="3" customFormat="1" ht="12" customHeight="1">
      <c r="A38" s="3" t="s">
        <v>236</v>
      </c>
      <c r="B38" s="10">
        <v>24908</v>
      </c>
      <c r="C38" s="10">
        <v>21455</v>
      </c>
      <c r="D38" s="10">
        <v>440</v>
      </c>
      <c r="E38" s="10">
        <v>-13201</v>
      </c>
      <c r="F38" s="10">
        <v>-3540</v>
      </c>
      <c r="G38" s="10">
        <v>-4000</v>
      </c>
      <c r="H38" s="10">
        <v>1154</v>
      </c>
      <c r="I38" s="10">
        <v>3782</v>
      </c>
      <c r="J38" s="10">
        <v>-120</v>
      </c>
      <c r="K38" s="10">
        <v>-1469</v>
      </c>
      <c r="L38" s="10">
        <v>0</v>
      </c>
      <c r="M38" s="10">
        <v>2907</v>
      </c>
      <c r="N38" s="10">
        <v>-2060</v>
      </c>
      <c r="O38" s="10">
        <v>847</v>
      </c>
    </row>
    <row r="39" spans="1:15" s="3" customFormat="1" ht="12" customHeight="1">
      <c r="A39" s="3" t="s">
        <v>234</v>
      </c>
      <c r="B39" s="10">
        <v>24694</v>
      </c>
      <c r="C39" s="10">
        <v>20804</v>
      </c>
      <c r="D39" s="10">
        <v>526</v>
      </c>
      <c r="E39" s="10">
        <v>-13274</v>
      </c>
      <c r="F39" s="10">
        <v>-3491</v>
      </c>
      <c r="G39" s="10">
        <v>-2000</v>
      </c>
      <c r="H39" s="10">
        <v>2565</v>
      </c>
      <c r="I39" s="10">
        <v>558</v>
      </c>
      <c r="J39" s="10">
        <v>-44</v>
      </c>
      <c r="K39" s="10">
        <v>1646</v>
      </c>
      <c r="L39" s="10">
        <v>0</v>
      </c>
      <c r="M39" s="10">
        <v>4199</v>
      </c>
      <c r="N39" s="10">
        <v>-3085</v>
      </c>
      <c r="O39" s="10">
        <v>1114</v>
      </c>
    </row>
    <row r="40" spans="1:15" s="3" customFormat="1" ht="12" customHeight="1">
      <c r="A40" s="3" t="s">
        <v>230</v>
      </c>
      <c r="B40" s="10">
        <v>24226</v>
      </c>
      <c r="C40" s="10">
        <v>22364</v>
      </c>
      <c r="D40" s="10">
        <v>365</v>
      </c>
      <c r="E40" s="10">
        <v>-15337</v>
      </c>
      <c r="F40" s="10">
        <v>-4748</v>
      </c>
      <c r="G40" s="10">
        <v>0</v>
      </c>
      <c r="H40" s="10">
        <v>2644</v>
      </c>
      <c r="I40" s="10">
        <v>2536</v>
      </c>
      <c r="J40" s="10">
        <v>-1758</v>
      </c>
      <c r="K40" s="10">
        <v>310</v>
      </c>
      <c r="L40" s="10">
        <v>0</v>
      </c>
      <c r="M40" s="10">
        <v>3367</v>
      </c>
      <c r="N40" s="10">
        <v>-2126</v>
      </c>
      <c r="O40" s="10">
        <v>1241</v>
      </c>
    </row>
    <row r="41" spans="1:15" s="3" customFormat="1" ht="12" customHeight="1">
      <c r="A41" s="3" t="s">
        <v>233</v>
      </c>
      <c r="B41" s="10">
        <v>17469</v>
      </c>
      <c r="C41" s="10">
        <v>15641</v>
      </c>
      <c r="D41" s="10">
        <v>284</v>
      </c>
      <c r="E41" s="10">
        <v>-11588</v>
      </c>
      <c r="F41" s="10">
        <v>-2355</v>
      </c>
      <c r="G41" s="10">
        <v>0</v>
      </c>
      <c r="H41" s="10">
        <v>1982</v>
      </c>
      <c r="I41" s="10">
        <v>2142</v>
      </c>
      <c r="J41" s="10">
        <v>-196</v>
      </c>
      <c r="K41" s="10">
        <v>-224</v>
      </c>
      <c r="L41" s="10">
        <v>0</v>
      </c>
      <c r="M41" s="10">
        <v>3420</v>
      </c>
      <c r="N41" s="10">
        <v>-3192</v>
      </c>
      <c r="O41" s="10">
        <v>228</v>
      </c>
    </row>
    <row r="42" spans="1:15" s="3" customFormat="1" ht="12" customHeight="1">
      <c r="A42" s="3" t="s">
        <v>232</v>
      </c>
      <c r="B42" s="10">
        <v>17382</v>
      </c>
      <c r="C42" s="10">
        <v>14885</v>
      </c>
      <c r="D42" s="10">
        <v>271</v>
      </c>
      <c r="E42" s="10">
        <v>-11191</v>
      </c>
      <c r="F42" s="10">
        <v>-5424</v>
      </c>
      <c r="G42" s="10">
        <v>0</v>
      </c>
      <c r="H42" s="10">
        <v>-1459</v>
      </c>
      <c r="I42" s="10">
        <v>1222</v>
      </c>
      <c r="J42" s="10">
        <v>-275</v>
      </c>
      <c r="K42" s="10">
        <v>-537</v>
      </c>
      <c r="L42" s="10">
        <v>0</v>
      </c>
      <c r="M42" s="10">
        <v>-1320</v>
      </c>
      <c r="N42" s="10">
        <v>1408</v>
      </c>
      <c r="O42" s="10">
        <v>88</v>
      </c>
    </row>
    <row r="43" spans="1:15" s="3" customFormat="1" ht="12" customHeight="1">
      <c r="A43" s="3" t="s">
        <v>238</v>
      </c>
      <c r="B43" s="10">
        <v>13271</v>
      </c>
      <c r="C43" s="10">
        <v>11667</v>
      </c>
      <c r="D43" s="10">
        <v>268</v>
      </c>
      <c r="E43" s="10">
        <v>-9264</v>
      </c>
      <c r="F43" s="10">
        <v>-4082</v>
      </c>
      <c r="G43" s="10">
        <v>0</v>
      </c>
      <c r="H43" s="10">
        <v>-1411</v>
      </c>
      <c r="I43" s="10">
        <v>6111</v>
      </c>
      <c r="J43" s="10">
        <v>0</v>
      </c>
      <c r="K43" s="10">
        <v>-5341</v>
      </c>
      <c r="L43" s="10">
        <v>0</v>
      </c>
      <c r="M43" s="10">
        <v>-909</v>
      </c>
      <c r="N43" s="10">
        <v>380</v>
      </c>
      <c r="O43" s="10">
        <v>-529</v>
      </c>
    </row>
    <row r="44" spans="1:15" s="3" customFormat="1" ht="12" customHeight="1">
      <c r="A44" s="3" t="s">
        <v>240</v>
      </c>
      <c r="B44" s="10">
        <v>9826</v>
      </c>
      <c r="C44" s="10">
        <v>8646</v>
      </c>
      <c r="D44" s="10">
        <v>166</v>
      </c>
      <c r="E44" s="10">
        <v>-2841</v>
      </c>
      <c r="F44" s="10">
        <v>-2250</v>
      </c>
      <c r="G44" s="10">
        <v>-1080</v>
      </c>
      <c r="H44" s="10">
        <v>2641</v>
      </c>
      <c r="I44" s="10">
        <v>1708</v>
      </c>
      <c r="J44" s="10">
        <v>-125</v>
      </c>
      <c r="K44" s="10">
        <v>1206</v>
      </c>
      <c r="L44" s="10">
        <v>74</v>
      </c>
      <c r="M44" s="10">
        <v>5338</v>
      </c>
      <c r="N44" s="10">
        <v>-1752</v>
      </c>
      <c r="O44" s="10">
        <v>3586</v>
      </c>
    </row>
    <row r="45" spans="1:15" s="3" customFormat="1" ht="12" customHeight="1">
      <c r="A45" s="3" t="s">
        <v>239</v>
      </c>
      <c r="B45" s="10">
        <v>9665</v>
      </c>
      <c r="C45" s="10">
        <v>8245</v>
      </c>
      <c r="D45" s="10">
        <v>242</v>
      </c>
      <c r="E45" s="10">
        <v>-1488</v>
      </c>
      <c r="F45" s="10">
        <v>-2055</v>
      </c>
      <c r="G45" s="10">
        <v>-3820</v>
      </c>
      <c r="H45" s="10">
        <v>1124</v>
      </c>
      <c r="I45" s="10">
        <v>16118</v>
      </c>
      <c r="J45" s="10">
        <v>-1273</v>
      </c>
      <c r="K45" s="10">
        <v>-16214</v>
      </c>
      <c r="L45" s="10">
        <v>0</v>
      </c>
      <c r="M45" s="10">
        <v>-487</v>
      </c>
      <c r="N45" s="10">
        <v>1401</v>
      </c>
      <c r="O45" s="10">
        <v>914</v>
      </c>
    </row>
    <row r="46" spans="1:15" s="3" customFormat="1" ht="12" customHeight="1">
      <c r="A46" s="3" t="s">
        <v>241</v>
      </c>
      <c r="B46" s="10">
        <v>9538</v>
      </c>
      <c r="C46" s="10">
        <v>2040</v>
      </c>
      <c r="D46" s="10">
        <v>45</v>
      </c>
      <c r="E46" s="10">
        <v>-1250</v>
      </c>
      <c r="F46" s="10">
        <v>318</v>
      </c>
      <c r="G46" s="10">
        <v>0</v>
      </c>
      <c r="H46" s="10">
        <v>1153</v>
      </c>
      <c r="I46" s="10">
        <v>3063</v>
      </c>
      <c r="J46" s="10">
        <v>-543</v>
      </c>
      <c r="K46" s="10">
        <v>-910</v>
      </c>
      <c r="L46" s="10">
        <v>0</v>
      </c>
      <c r="M46" s="10">
        <v>2718</v>
      </c>
      <c r="N46" s="10">
        <v>-1310</v>
      </c>
      <c r="O46" s="10">
        <v>1408</v>
      </c>
    </row>
    <row r="47" spans="1:15" s="3" customFormat="1" ht="12" customHeight="1">
      <c r="A47" s="3" t="s">
        <v>242</v>
      </c>
      <c r="B47" s="10">
        <v>6424</v>
      </c>
      <c r="C47" s="10">
        <v>6063</v>
      </c>
      <c r="D47" s="10">
        <v>112</v>
      </c>
      <c r="E47" s="10">
        <v>-3288</v>
      </c>
      <c r="F47" s="10">
        <v>-1058</v>
      </c>
      <c r="G47" s="10">
        <v>177</v>
      </c>
      <c r="H47" s="10">
        <v>2006</v>
      </c>
      <c r="I47" s="10">
        <v>1040</v>
      </c>
      <c r="J47" s="10">
        <v>-63</v>
      </c>
      <c r="K47" s="10">
        <v>755</v>
      </c>
      <c r="L47" s="10">
        <v>1</v>
      </c>
      <c r="M47" s="10">
        <v>3627</v>
      </c>
      <c r="N47" s="10">
        <v>-1437</v>
      </c>
      <c r="O47" s="10">
        <v>2190</v>
      </c>
    </row>
    <row r="48" spans="1:5" s="3" customFormat="1" ht="12.75">
      <c r="A48" s="2"/>
      <c r="B48" s="10"/>
      <c r="C48" s="10"/>
      <c r="D48" s="10"/>
      <c r="E48" s="10"/>
    </row>
    <row r="49" spans="1:15" ht="12.75">
      <c r="A49" s="3" t="s">
        <v>196</v>
      </c>
      <c r="B49" s="10">
        <f>SUM(B5:B48)</f>
        <v>16477778</v>
      </c>
      <c r="C49" s="10">
        <f>SUM(C5:C48)</f>
        <v>14685167</v>
      </c>
      <c r="D49" s="10">
        <f>SUM(D5:D48)</f>
        <v>706384</v>
      </c>
      <c r="E49" s="10">
        <f>SUM(E5:E48)</f>
        <v>-10491948</v>
      </c>
      <c r="F49" s="10">
        <f>SUM(F5:F48)</f>
        <v>-2876166</v>
      </c>
      <c r="G49" s="10">
        <f>SUM(G5:G48)</f>
        <v>-903274</v>
      </c>
      <c r="H49" s="10">
        <f>SUM(H5:H48)</f>
        <v>1120163</v>
      </c>
      <c r="I49" s="10">
        <f>SUM(I5:I48)</f>
        <v>4008661</v>
      </c>
      <c r="J49" s="10">
        <f>SUM(J5:J48)</f>
        <v>-569547</v>
      </c>
      <c r="K49" s="10">
        <f>SUM(K5:K48)</f>
        <v>-826749</v>
      </c>
      <c r="L49" s="10">
        <f>SUM(L5:L48)</f>
        <v>-164993</v>
      </c>
      <c r="M49" s="10">
        <f>SUM(M5:M48)</f>
        <v>2861151</v>
      </c>
      <c r="N49" s="10">
        <f>SUM(N5:N48)</f>
        <v>-1490411</v>
      </c>
      <c r="O49" s="10">
        <f>SUM(O5:O48)</f>
        <v>1370740</v>
      </c>
    </row>
    <row r="50" spans="1:15" ht="12.75">
      <c r="A50" s="1" t="s">
        <v>197</v>
      </c>
      <c r="B50" s="11">
        <v>16372320</v>
      </c>
      <c r="C50" s="11">
        <v>14594839</v>
      </c>
      <c r="D50" s="11">
        <v>539399</v>
      </c>
      <c r="E50" s="11">
        <v>-10508131</v>
      </c>
      <c r="F50" s="11">
        <v>-2769502</v>
      </c>
      <c r="G50" s="11">
        <v>-1045003</v>
      </c>
      <c r="H50" s="11">
        <v>811602</v>
      </c>
      <c r="I50" s="11">
        <v>2787920</v>
      </c>
      <c r="J50" s="11">
        <v>-472926</v>
      </c>
      <c r="K50" s="11">
        <v>1916706</v>
      </c>
      <c r="L50" s="11">
        <v>-166982</v>
      </c>
      <c r="M50" s="11">
        <v>4336921</v>
      </c>
      <c r="N50" s="11">
        <v>-2213061</v>
      </c>
      <c r="O50" s="11">
        <v>2123860</v>
      </c>
    </row>
    <row r="52" spans="1:15" ht="12.75">
      <c r="A52" s="1" t="s">
        <v>198</v>
      </c>
      <c r="B52" s="8">
        <f>B49/($C49/100)</f>
        <v>112.20695004694191</v>
      </c>
      <c r="C52" s="8">
        <f>C49/($C49/100)</f>
        <v>99.99999999999999</v>
      </c>
      <c r="D52" s="8">
        <f>D49/($C49/100)</f>
        <v>4.810187041114343</v>
      </c>
      <c r="E52" s="8">
        <f>E49/($C49/100)</f>
        <v>-71.44588822176826</v>
      </c>
      <c r="F52" s="8">
        <f>F49/($C49/100)</f>
        <v>-19.585517822167088</v>
      </c>
      <c r="G52" s="8">
        <f>G49/($C49/100)</f>
        <v>-6.15092766735305</v>
      </c>
      <c r="H52" s="8">
        <f>H49/($C49/100)</f>
        <v>7.627853329825939</v>
      </c>
      <c r="I52" s="8">
        <f>I49/($C49/100)</f>
        <v>27.29734704412963</v>
      </c>
      <c r="J52" s="8">
        <f>J49/($C49/100)</f>
        <v>-3.878382860746493</v>
      </c>
      <c r="K52" s="8">
        <f>K49/($C49/100)</f>
        <v>-5.62982361725951</v>
      </c>
      <c r="L52" s="8">
        <f>L49/($C49/100)</f>
        <v>-1.1235350609223578</v>
      </c>
      <c r="M52" s="8">
        <f>M49/($C49/100)</f>
        <v>19.483271793912863</v>
      </c>
      <c r="N52" s="8">
        <f>N49/($C49/100)</f>
        <v>-10.149091256503926</v>
      </c>
      <c r="O52" s="8">
        <f>O49/($C49/100)</f>
        <v>9.334180537408937</v>
      </c>
    </row>
    <row r="53" spans="1:15" ht="12.75">
      <c r="A53" s="1" t="s">
        <v>199</v>
      </c>
      <c r="B53" s="8">
        <f>B50/($C50/100)</f>
        <v>112.17883253114336</v>
      </c>
      <c r="C53" s="8">
        <f>C50/($C50/100)</f>
        <v>99.99999999999999</v>
      </c>
      <c r="D53" s="8">
        <f>D50/($C50/100)</f>
        <v>3.695820145737818</v>
      </c>
      <c r="E53" s="8">
        <f>E50/($C50/100)</f>
        <v>-71.9989511360831</v>
      </c>
      <c r="F53" s="8">
        <f>F50/($C50/100)</f>
        <v>-18.97589963136969</v>
      </c>
      <c r="G53" s="8">
        <f>G50/($C50/100)</f>
        <v>-7.1600858358218264</v>
      </c>
      <c r="H53" s="8">
        <f>H50/($C50/100)</f>
        <v>5.560883542463195</v>
      </c>
      <c r="I53" s="8">
        <f>I50/($C50/100)</f>
        <v>19.10209492547331</v>
      </c>
      <c r="J53" s="8">
        <f>J50/($C50/100)</f>
        <v>-3.240364624782774</v>
      </c>
      <c r="K53" s="8">
        <f>K50/($C50/100)</f>
        <v>13.132765630371118</v>
      </c>
      <c r="L53" s="8">
        <f>L50/($C50/100)</f>
        <v>-1.1441167662075613</v>
      </c>
      <c r="M53" s="8">
        <f>M50/($C50/100)</f>
        <v>29.715442561579472</v>
      </c>
      <c r="N53" s="8">
        <f>N50/($C50/100)</f>
        <v>-15.163312181792481</v>
      </c>
      <c r="O53" s="8">
        <f>O50/($C50/100)</f>
        <v>14.552130379786991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errors="blank" fitToHeight="1" fitToWidth="1" horizontalDpi="600" verticalDpi="600" orientation="landscape" paperSize="9" scale="67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5"/>
  <sheetViews>
    <sheetView workbookViewId="0" topLeftCell="A1">
      <selection activeCell="G9" sqref="G9"/>
    </sheetView>
  </sheetViews>
  <sheetFormatPr defaultColWidth="9.140625" defaultRowHeight="12.75"/>
  <sheetData>
    <row r="5" ht="25.5">
      <c r="B5" s="26" t="s">
        <v>144</v>
      </c>
    </row>
  </sheetData>
  <hyperlinks>
    <hyperlink ref="B5" r:id="rId1" display="www.forsakringsforbundet.com"/>
  </hyperlinks>
  <printOptions/>
  <pageMargins left="0.75" right="0.75" top="1" bottom="1" header="0.5" footer="0.5"/>
  <pageSetup fitToHeight="1" fitToWidth="1" horizontalDpi="600" verticalDpi="600" orientation="portrait" paperSize="9" r:id="rId2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8">
    <pageSetUpPr fitToPage="1"/>
  </sheetPr>
  <dimension ref="A1:O73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41" t="s">
        <v>490</v>
      </c>
      <c r="B1" s="32"/>
      <c r="C1" s="32"/>
      <c r="D1" s="32"/>
      <c r="E1" s="32"/>
      <c r="F1" s="7"/>
      <c r="G1" s="9"/>
      <c r="H1" s="9"/>
      <c r="I1" s="9"/>
      <c r="J1" s="9"/>
      <c r="K1" s="9"/>
      <c r="L1" s="9"/>
      <c r="M1" s="9"/>
      <c r="N1" s="9"/>
      <c r="O1" s="9"/>
    </row>
    <row r="2" spans="1:11" s="20" customFormat="1" ht="17.25" customHeight="1">
      <c r="A2" s="36" t="s">
        <v>136</v>
      </c>
      <c r="B2" s="37"/>
      <c r="C2" s="37"/>
      <c r="D2" s="37"/>
      <c r="E2" s="37"/>
      <c r="F2" s="21"/>
      <c r="G2" s="19"/>
      <c r="H2" s="19"/>
      <c r="I2" s="19"/>
      <c r="J2" s="19"/>
      <c r="K2" s="19"/>
    </row>
    <row r="3" spans="2:15" ht="14.25" customHeight="1" thickBot="1">
      <c r="B3" s="12" t="s">
        <v>488</v>
      </c>
      <c r="C3" s="9"/>
      <c r="D3" s="9"/>
      <c r="E3" s="9"/>
      <c r="F3" s="7"/>
      <c r="G3" s="9"/>
      <c r="H3" s="9"/>
      <c r="I3" s="12" t="s">
        <v>484</v>
      </c>
      <c r="K3" s="9"/>
      <c r="L3" s="9"/>
      <c r="M3" s="9"/>
      <c r="N3" s="9"/>
      <c r="O3" s="9"/>
    </row>
    <row r="4" spans="1:15" ht="81" customHeight="1" thickTop="1">
      <c r="A4" s="5" t="s">
        <v>24</v>
      </c>
      <c r="B4" s="4" t="s">
        <v>56</v>
      </c>
      <c r="C4" s="4" t="s">
        <v>57</v>
      </c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4" t="s">
        <v>66</v>
      </c>
      <c r="M4" s="4" t="s">
        <v>67</v>
      </c>
      <c r="N4" s="4" t="s">
        <v>68</v>
      </c>
      <c r="O4" s="4" t="s">
        <v>42</v>
      </c>
    </row>
    <row r="5" spans="1:15" s="3" customFormat="1" ht="12" customHeight="1">
      <c r="A5" s="3" t="s">
        <v>249</v>
      </c>
      <c r="B5" s="10">
        <v>22961</v>
      </c>
      <c r="C5" s="10">
        <v>17545</v>
      </c>
      <c r="D5" s="10">
        <v>351</v>
      </c>
      <c r="E5" s="10">
        <v>-12384</v>
      </c>
      <c r="F5" s="10">
        <v>-2883</v>
      </c>
      <c r="G5" s="10">
        <v>0</v>
      </c>
      <c r="H5" s="10">
        <v>2629</v>
      </c>
      <c r="I5" s="10">
        <v>455</v>
      </c>
      <c r="J5" s="10">
        <v>-30</v>
      </c>
      <c r="K5" s="10">
        <v>1506</v>
      </c>
      <c r="L5" s="10">
        <v>0</v>
      </c>
      <c r="M5" s="10">
        <v>4209</v>
      </c>
      <c r="N5" s="10">
        <v>-3161</v>
      </c>
      <c r="O5" s="10">
        <v>1048</v>
      </c>
    </row>
    <row r="6" spans="1:15" s="3" customFormat="1" ht="12" customHeight="1">
      <c r="A6" s="3" t="s">
        <v>248</v>
      </c>
      <c r="B6" s="10">
        <v>18805</v>
      </c>
      <c r="C6" s="10">
        <v>14442</v>
      </c>
      <c r="D6" s="10">
        <v>291</v>
      </c>
      <c r="E6" s="10">
        <v>-10347</v>
      </c>
      <c r="F6" s="10">
        <v>-3356</v>
      </c>
      <c r="G6" s="10">
        <v>0</v>
      </c>
      <c r="H6" s="10">
        <v>1030</v>
      </c>
      <c r="I6" s="10">
        <v>217</v>
      </c>
      <c r="J6" s="10">
        <v>-115</v>
      </c>
      <c r="K6" s="10">
        <v>549</v>
      </c>
      <c r="L6" s="10">
        <v>0</v>
      </c>
      <c r="M6" s="10">
        <v>1390</v>
      </c>
      <c r="N6" s="10">
        <v>-1004</v>
      </c>
      <c r="O6" s="10">
        <v>386</v>
      </c>
    </row>
    <row r="7" spans="1:15" s="3" customFormat="1" ht="12" customHeight="1">
      <c r="A7" s="3" t="s">
        <v>258</v>
      </c>
      <c r="B7" s="10">
        <v>18128</v>
      </c>
      <c r="C7" s="10">
        <v>15322</v>
      </c>
      <c r="D7" s="10">
        <v>226</v>
      </c>
      <c r="E7" s="10">
        <v>-8691</v>
      </c>
      <c r="F7" s="10">
        <v>-2834</v>
      </c>
      <c r="G7" s="10">
        <v>0</v>
      </c>
      <c r="H7" s="10">
        <v>4023</v>
      </c>
      <c r="I7" s="10">
        <v>887</v>
      </c>
      <c r="J7" s="10">
        <v>-40</v>
      </c>
      <c r="K7" s="10">
        <v>691</v>
      </c>
      <c r="L7" s="10">
        <v>0</v>
      </c>
      <c r="M7" s="10">
        <v>5335</v>
      </c>
      <c r="N7" s="10">
        <v>-4844</v>
      </c>
      <c r="O7" s="10">
        <v>491</v>
      </c>
    </row>
    <row r="8" spans="1:15" s="3" customFormat="1" ht="12" customHeight="1">
      <c r="A8" s="3" t="s">
        <v>246</v>
      </c>
      <c r="B8" s="10">
        <v>17691</v>
      </c>
      <c r="C8" s="10">
        <v>14421</v>
      </c>
      <c r="D8" s="10">
        <v>260</v>
      </c>
      <c r="E8" s="10">
        <v>-7691</v>
      </c>
      <c r="F8" s="10">
        <v>-3768</v>
      </c>
      <c r="G8" s="10">
        <v>0</v>
      </c>
      <c r="H8" s="10">
        <v>3222</v>
      </c>
      <c r="I8" s="10">
        <v>1259</v>
      </c>
      <c r="J8" s="10">
        <v>-58</v>
      </c>
      <c r="K8" s="10">
        <v>73</v>
      </c>
      <c r="L8" s="10">
        <v>0</v>
      </c>
      <c r="M8" s="10">
        <v>4236</v>
      </c>
      <c r="N8" s="10">
        <v>-4120</v>
      </c>
      <c r="O8" s="10">
        <v>116</v>
      </c>
    </row>
    <row r="9" spans="1:15" s="3" customFormat="1" ht="12" customHeight="1">
      <c r="A9" s="3" t="s">
        <v>250</v>
      </c>
      <c r="B9" s="10">
        <v>16662</v>
      </c>
      <c r="C9" s="10">
        <v>14344</v>
      </c>
      <c r="D9" s="10">
        <v>290</v>
      </c>
      <c r="E9" s="10">
        <v>-12405</v>
      </c>
      <c r="F9" s="10">
        <v>-3153</v>
      </c>
      <c r="G9" s="10">
        <v>313</v>
      </c>
      <c r="H9" s="10">
        <v>-611</v>
      </c>
      <c r="I9" s="10">
        <v>2483</v>
      </c>
      <c r="J9" s="10">
        <v>-234</v>
      </c>
      <c r="K9" s="10">
        <v>-783</v>
      </c>
      <c r="L9" s="10">
        <v>0</v>
      </c>
      <c r="M9" s="10">
        <v>565</v>
      </c>
      <c r="N9" s="10">
        <v>-843</v>
      </c>
      <c r="O9" s="10">
        <v>-278</v>
      </c>
    </row>
    <row r="10" spans="1:15" s="3" customFormat="1" ht="12" customHeight="1">
      <c r="A10" s="3" t="s">
        <v>252</v>
      </c>
      <c r="B10" s="10">
        <v>16599</v>
      </c>
      <c r="C10" s="10">
        <v>13748</v>
      </c>
      <c r="D10" s="10">
        <v>501</v>
      </c>
      <c r="E10" s="10">
        <v>-7300</v>
      </c>
      <c r="F10" s="10">
        <v>-1896</v>
      </c>
      <c r="G10" s="10">
        <v>0</v>
      </c>
      <c r="H10" s="10">
        <v>5053</v>
      </c>
      <c r="I10" s="10">
        <v>839</v>
      </c>
      <c r="J10" s="10">
        <v>-253</v>
      </c>
      <c r="K10" s="10">
        <v>826</v>
      </c>
      <c r="L10" s="10">
        <v>0</v>
      </c>
      <c r="M10" s="10">
        <v>5964</v>
      </c>
      <c r="N10" s="10">
        <v>-5386</v>
      </c>
      <c r="O10" s="10">
        <v>578</v>
      </c>
    </row>
    <row r="11" spans="1:15" s="3" customFormat="1" ht="12" customHeight="1">
      <c r="A11" s="3" t="s">
        <v>255</v>
      </c>
      <c r="B11" s="10">
        <v>16129</v>
      </c>
      <c r="C11" s="10">
        <v>14622</v>
      </c>
      <c r="D11" s="10">
        <v>197</v>
      </c>
      <c r="E11" s="10">
        <v>-11250</v>
      </c>
      <c r="F11" s="10">
        <v>-2835</v>
      </c>
      <c r="G11" s="10">
        <v>0</v>
      </c>
      <c r="H11" s="10">
        <v>734</v>
      </c>
      <c r="I11" s="10">
        <v>3341</v>
      </c>
      <c r="J11" s="10">
        <v>-141</v>
      </c>
      <c r="K11" s="10">
        <v>-2472</v>
      </c>
      <c r="L11" s="10">
        <v>0</v>
      </c>
      <c r="M11" s="10">
        <v>1265</v>
      </c>
      <c r="N11" s="10">
        <v>-2819</v>
      </c>
      <c r="O11" s="10">
        <v>-1554</v>
      </c>
    </row>
    <row r="12" spans="1:15" s="3" customFormat="1" ht="12" customHeight="1">
      <c r="A12" s="3" t="s">
        <v>257</v>
      </c>
      <c r="B12" s="10">
        <v>15435</v>
      </c>
      <c r="C12" s="10">
        <v>13385</v>
      </c>
      <c r="D12" s="10">
        <v>582</v>
      </c>
      <c r="E12" s="10">
        <v>-8954</v>
      </c>
      <c r="F12" s="10">
        <v>-2023</v>
      </c>
      <c r="G12" s="10">
        <v>0</v>
      </c>
      <c r="H12" s="10">
        <v>2990</v>
      </c>
      <c r="I12" s="10">
        <v>811</v>
      </c>
      <c r="J12" s="10">
        <v>-30</v>
      </c>
      <c r="K12" s="10">
        <v>884</v>
      </c>
      <c r="L12" s="10">
        <v>0</v>
      </c>
      <c r="M12" s="10">
        <v>4073</v>
      </c>
      <c r="N12" s="10">
        <v>-1692</v>
      </c>
      <c r="O12" s="10">
        <v>2381</v>
      </c>
    </row>
    <row r="13" spans="1:15" s="3" customFormat="1" ht="12" customHeight="1">
      <c r="A13" s="3" t="s">
        <v>247</v>
      </c>
      <c r="B13" s="10">
        <v>14837</v>
      </c>
      <c r="C13" s="10">
        <v>12196</v>
      </c>
      <c r="D13" s="10">
        <v>223</v>
      </c>
      <c r="E13" s="10">
        <v>-7534</v>
      </c>
      <c r="F13" s="10">
        <v>-1751</v>
      </c>
      <c r="G13" s="10">
        <v>4</v>
      </c>
      <c r="H13" s="10">
        <v>3138</v>
      </c>
      <c r="I13" s="10">
        <v>421</v>
      </c>
      <c r="J13" s="10">
        <v>-5</v>
      </c>
      <c r="K13" s="10">
        <v>290</v>
      </c>
      <c r="L13" s="10">
        <v>0</v>
      </c>
      <c r="M13" s="10">
        <v>3621</v>
      </c>
      <c r="N13" s="10">
        <v>-3434</v>
      </c>
      <c r="O13" s="10">
        <v>187</v>
      </c>
    </row>
    <row r="14" spans="1:15" s="3" customFormat="1" ht="12" customHeight="1">
      <c r="A14" s="3" t="s">
        <v>254</v>
      </c>
      <c r="B14" s="10">
        <v>14683</v>
      </c>
      <c r="C14" s="10">
        <v>12311</v>
      </c>
      <c r="D14" s="10">
        <v>231</v>
      </c>
      <c r="E14" s="10">
        <v>-7291</v>
      </c>
      <c r="F14" s="10">
        <v>-2144</v>
      </c>
      <c r="G14" s="10">
        <v>311</v>
      </c>
      <c r="H14" s="10">
        <v>3418</v>
      </c>
      <c r="I14" s="10">
        <v>578</v>
      </c>
      <c r="J14" s="10">
        <v>-1</v>
      </c>
      <c r="K14" s="10">
        <v>970</v>
      </c>
      <c r="L14" s="10">
        <v>0</v>
      </c>
      <c r="M14" s="10">
        <v>4734</v>
      </c>
      <c r="N14" s="10">
        <v>-2020</v>
      </c>
      <c r="O14" s="10">
        <v>2714</v>
      </c>
    </row>
    <row r="15" spans="1:15" s="3" customFormat="1" ht="12" customHeight="1">
      <c r="A15" s="3" t="s">
        <v>244</v>
      </c>
      <c r="B15" s="10">
        <v>14673</v>
      </c>
      <c r="C15" s="10">
        <v>11368</v>
      </c>
      <c r="D15" s="10">
        <v>257</v>
      </c>
      <c r="E15" s="10">
        <v>-8177</v>
      </c>
      <c r="F15" s="10">
        <v>-1905</v>
      </c>
      <c r="G15" s="10">
        <v>0</v>
      </c>
      <c r="H15" s="10">
        <v>1543</v>
      </c>
      <c r="I15" s="10">
        <v>601</v>
      </c>
      <c r="J15" s="10">
        <v>-123</v>
      </c>
      <c r="K15" s="10">
        <v>689</v>
      </c>
      <c r="L15" s="10">
        <v>0</v>
      </c>
      <c r="M15" s="10">
        <v>2453</v>
      </c>
      <c r="N15" s="10">
        <v>-1993</v>
      </c>
      <c r="O15" s="10">
        <v>460</v>
      </c>
    </row>
    <row r="16" spans="1:15" s="3" customFormat="1" ht="12" customHeight="1">
      <c r="A16" s="3" t="s">
        <v>265</v>
      </c>
      <c r="B16" s="10">
        <v>13754</v>
      </c>
      <c r="C16" s="10">
        <v>11977</v>
      </c>
      <c r="D16" s="10">
        <v>161</v>
      </c>
      <c r="E16" s="10">
        <v>-8200</v>
      </c>
      <c r="F16" s="10">
        <v>-2426</v>
      </c>
      <c r="G16" s="10">
        <v>0</v>
      </c>
      <c r="H16" s="10">
        <v>1512</v>
      </c>
      <c r="I16" s="10">
        <v>1365</v>
      </c>
      <c r="J16" s="10">
        <v>-1317</v>
      </c>
      <c r="K16" s="10">
        <v>1228</v>
      </c>
      <c r="L16" s="10">
        <v>0</v>
      </c>
      <c r="M16" s="10">
        <v>2627</v>
      </c>
      <c r="N16" s="10">
        <v>-1782</v>
      </c>
      <c r="O16" s="10">
        <v>845</v>
      </c>
    </row>
    <row r="17" spans="1:15" s="3" customFormat="1" ht="12" customHeight="1">
      <c r="A17" s="3" t="s">
        <v>251</v>
      </c>
      <c r="B17" s="10">
        <v>12992</v>
      </c>
      <c r="C17" s="10">
        <v>11103</v>
      </c>
      <c r="D17" s="10">
        <v>227</v>
      </c>
      <c r="E17" s="10">
        <v>-6544</v>
      </c>
      <c r="F17" s="10">
        <v>-1404</v>
      </c>
      <c r="G17" s="10">
        <v>0</v>
      </c>
      <c r="H17" s="10">
        <v>3382</v>
      </c>
      <c r="I17" s="10">
        <v>409</v>
      </c>
      <c r="J17" s="10">
        <v>-122</v>
      </c>
      <c r="K17" s="10">
        <v>908</v>
      </c>
      <c r="L17" s="10">
        <v>0</v>
      </c>
      <c r="M17" s="10">
        <v>4350</v>
      </c>
      <c r="N17" s="10">
        <v>-3854</v>
      </c>
      <c r="O17" s="10">
        <v>496</v>
      </c>
    </row>
    <row r="18" spans="1:15" s="3" customFormat="1" ht="12" customHeight="1">
      <c r="A18" s="3" t="s">
        <v>264</v>
      </c>
      <c r="B18" s="10">
        <v>12272</v>
      </c>
      <c r="C18" s="10">
        <v>10568</v>
      </c>
      <c r="D18" s="10">
        <v>76</v>
      </c>
      <c r="E18" s="10">
        <v>-6099</v>
      </c>
      <c r="F18" s="10">
        <v>-2042</v>
      </c>
      <c r="G18" s="10">
        <v>0</v>
      </c>
      <c r="H18" s="10">
        <v>2503</v>
      </c>
      <c r="I18" s="10">
        <v>1001</v>
      </c>
      <c r="J18" s="10">
        <v>-16</v>
      </c>
      <c r="K18" s="10">
        <v>-13</v>
      </c>
      <c r="L18" s="10">
        <v>0</v>
      </c>
      <c r="M18" s="10">
        <v>3399</v>
      </c>
      <c r="N18" s="10">
        <v>-3431</v>
      </c>
      <c r="O18" s="10">
        <v>-32</v>
      </c>
    </row>
    <row r="19" spans="1:15" s="3" customFormat="1" ht="12" customHeight="1">
      <c r="A19" s="3" t="s">
        <v>256</v>
      </c>
      <c r="B19" s="10">
        <v>12044</v>
      </c>
      <c r="C19" s="10">
        <v>8336</v>
      </c>
      <c r="D19" s="10">
        <v>210</v>
      </c>
      <c r="E19" s="10">
        <v>-5592</v>
      </c>
      <c r="F19" s="10">
        <v>-1972</v>
      </c>
      <c r="G19" s="10">
        <v>0</v>
      </c>
      <c r="H19" s="10">
        <v>982</v>
      </c>
      <c r="I19" s="10">
        <v>627</v>
      </c>
      <c r="J19" s="10">
        <v>-49</v>
      </c>
      <c r="K19" s="10">
        <v>379</v>
      </c>
      <c r="L19" s="10">
        <v>0</v>
      </c>
      <c r="M19" s="10">
        <v>1729</v>
      </c>
      <c r="N19" s="10">
        <v>-1453</v>
      </c>
      <c r="O19" s="10">
        <v>276</v>
      </c>
    </row>
    <row r="20" spans="1:15" s="3" customFormat="1" ht="12" customHeight="1">
      <c r="A20" s="3" t="s">
        <v>245</v>
      </c>
      <c r="B20" s="10">
        <v>11575</v>
      </c>
      <c r="C20" s="10">
        <v>14850</v>
      </c>
      <c r="D20" s="10">
        <v>400</v>
      </c>
      <c r="E20" s="10">
        <v>-10929</v>
      </c>
      <c r="F20" s="10">
        <v>-2281</v>
      </c>
      <c r="G20" s="10">
        <v>-1</v>
      </c>
      <c r="H20" s="10">
        <v>2039</v>
      </c>
      <c r="I20" s="10">
        <v>880</v>
      </c>
      <c r="J20" s="10">
        <v>-281</v>
      </c>
      <c r="K20" s="10">
        <v>890</v>
      </c>
      <c r="L20" s="10">
        <v>1</v>
      </c>
      <c r="M20" s="10">
        <v>3129</v>
      </c>
      <c r="N20" s="10">
        <v>-1834</v>
      </c>
      <c r="O20" s="10">
        <v>1295</v>
      </c>
    </row>
    <row r="21" spans="1:15" s="3" customFormat="1" ht="12" customHeight="1">
      <c r="A21" s="3" t="s">
        <v>261</v>
      </c>
      <c r="B21" s="10">
        <v>11502</v>
      </c>
      <c r="C21" s="10">
        <v>8674</v>
      </c>
      <c r="D21" s="10">
        <v>235</v>
      </c>
      <c r="E21" s="10">
        <v>-5748</v>
      </c>
      <c r="F21" s="10">
        <v>-2948</v>
      </c>
      <c r="G21" s="10">
        <v>2696</v>
      </c>
      <c r="H21" s="10">
        <v>2909</v>
      </c>
      <c r="I21" s="10">
        <v>1474</v>
      </c>
      <c r="J21" s="10">
        <v>0</v>
      </c>
      <c r="K21" s="10">
        <v>-1255</v>
      </c>
      <c r="L21" s="10">
        <v>0</v>
      </c>
      <c r="M21" s="10">
        <v>2893</v>
      </c>
      <c r="N21" s="10">
        <v>187</v>
      </c>
      <c r="O21" s="10">
        <v>3080</v>
      </c>
    </row>
    <row r="22" spans="1:15" s="3" customFormat="1" ht="12" customHeight="1">
      <c r="A22" s="3" t="s">
        <v>259</v>
      </c>
      <c r="B22" s="10">
        <v>10191</v>
      </c>
      <c r="C22" s="10">
        <v>8654</v>
      </c>
      <c r="D22" s="10">
        <v>193</v>
      </c>
      <c r="E22" s="10">
        <v>-6559</v>
      </c>
      <c r="F22" s="10">
        <v>-1571</v>
      </c>
      <c r="G22" s="10">
        <v>0</v>
      </c>
      <c r="H22" s="10">
        <v>717</v>
      </c>
      <c r="I22" s="10">
        <v>1660</v>
      </c>
      <c r="J22" s="10">
        <v>-30</v>
      </c>
      <c r="K22" s="10">
        <v>-714</v>
      </c>
      <c r="L22" s="10">
        <v>0</v>
      </c>
      <c r="M22" s="10">
        <v>1440</v>
      </c>
      <c r="N22" s="10">
        <v>-2006</v>
      </c>
      <c r="O22" s="10">
        <v>-566</v>
      </c>
    </row>
    <row r="23" spans="1:15" s="3" customFormat="1" ht="12" customHeight="1">
      <c r="A23" s="3" t="s">
        <v>260</v>
      </c>
      <c r="B23" s="10">
        <v>9635</v>
      </c>
      <c r="C23" s="10">
        <v>8227</v>
      </c>
      <c r="D23" s="10">
        <v>144</v>
      </c>
      <c r="E23" s="10">
        <v>-4769</v>
      </c>
      <c r="F23" s="10">
        <v>-1615</v>
      </c>
      <c r="G23" s="10">
        <v>0</v>
      </c>
      <c r="H23" s="10">
        <v>1987</v>
      </c>
      <c r="I23" s="10">
        <v>1212</v>
      </c>
      <c r="J23" s="10">
        <v>-66</v>
      </c>
      <c r="K23" s="10">
        <v>-823</v>
      </c>
      <c r="L23" s="10">
        <v>0</v>
      </c>
      <c r="M23" s="10">
        <v>2166</v>
      </c>
      <c r="N23" s="10">
        <v>-2304</v>
      </c>
      <c r="O23" s="10">
        <v>-138</v>
      </c>
    </row>
    <row r="24" spans="1:15" s="3" customFormat="1" ht="12" customHeight="1">
      <c r="A24" s="3" t="s">
        <v>262</v>
      </c>
      <c r="B24" s="10">
        <v>9593</v>
      </c>
      <c r="C24" s="10">
        <v>8439</v>
      </c>
      <c r="D24" s="10">
        <v>157</v>
      </c>
      <c r="E24" s="10">
        <v>-6631</v>
      </c>
      <c r="F24" s="10">
        <v>-1519</v>
      </c>
      <c r="G24" s="10">
        <v>0</v>
      </c>
      <c r="H24" s="10">
        <v>446</v>
      </c>
      <c r="I24" s="10">
        <v>2687</v>
      </c>
      <c r="J24" s="10">
        <v>-137</v>
      </c>
      <c r="K24" s="10">
        <v>-3934</v>
      </c>
      <c r="L24" s="10">
        <v>0</v>
      </c>
      <c r="M24" s="10">
        <v>-1095</v>
      </c>
      <c r="N24" s="10">
        <v>-1301</v>
      </c>
      <c r="O24" s="10">
        <v>-2396</v>
      </c>
    </row>
    <row r="25" spans="1:15" s="3" customFormat="1" ht="12" customHeight="1">
      <c r="A25" s="3" t="s">
        <v>253</v>
      </c>
      <c r="B25" s="10">
        <v>8954</v>
      </c>
      <c r="C25" s="10">
        <v>7612</v>
      </c>
      <c r="D25" s="10">
        <v>238</v>
      </c>
      <c r="E25" s="10">
        <v>-6477</v>
      </c>
      <c r="F25" s="10">
        <v>-1112</v>
      </c>
      <c r="G25" s="10">
        <v>0</v>
      </c>
      <c r="H25" s="10">
        <v>261</v>
      </c>
      <c r="I25" s="10">
        <v>515</v>
      </c>
      <c r="J25" s="10">
        <v>0</v>
      </c>
      <c r="K25" s="10">
        <v>-1542</v>
      </c>
      <c r="L25" s="10">
        <v>0</v>
      </c>
      <c r="M25" s="10">
        <v>-1004</v>
      </c>
      <c r="N25" s="10">
        <v>-141</v>
      </c>
      <c r="O25" s="10">
        <v>-1145</v>
      </c>
    </row>
    <row r="26" spans="1:15" s="3" customFormat="1" ht="12" customHeight="1">
      <c r="A26" s="3" t="s">
        <v>279</v>
      </c>
      <c r="B26" s="10">
        <v>7911</v>
      </c>
      <c r="C26" s="10">
        <v>5104</v>
      </c>
      <c r="D26" s="10">
        <v>138</v>
      </c>
      <c r="E26" s="10">
        <v>-2575</v>
      </c>
      <c r="F26" s="10">
        <v>-1021</v>
      </c>
      <c r="G26" s="10">
        <v>0</v>
      </c>
      <c r="H26" s="10">
        <v>1646</v>
      </c>
      <c r="I26" s="10">
        <v>1065</v>
      </c>
      <c r="J26" s="10">
        <v>-9</v>
      </c>
      <c r="K26" s="10">
        <v>14766</v>
      </c>
      <c r="L26" s="10">
        <v>0</v>
      </c>
      <c r="M26" s="10">
        <v>17330</v>
      </c>
      <c r="N26" s="10">
        <v>-4865</v>
      </c>
      <c r="O26" s="10">
        <v>12465</v>
      </c>
    </row>
    <row r="27" spans="1:15" s="3" customFormat="1" ht="12" customHeight="1">
      <c r="A27" s="3" t="s">
        <v>263</v>
      </c>
      <c r="B27" s="10">
        <v>7866</v>
      </c>
      <c r="C27" s="10">
        <v>6599</v>
      </c>
      <c r="D27" s="10">
        <v>124</v>
      </c>
      <c r="E27" s="10">
        <v>-5825</v>
      </c>
      <c r="F27" s="10">
        <v>-1048</v>
      </c>
      <c r="G27" s="10">
        <v>0</v>
      </c>
      <c r="H27" s="10">
        <v>-150</v>
      </c>
      <c r="I27" s="10">
        <v>99</v>
      </c>
      <c r="J27" s="10">
        <v>-83</v>
      </c>
      <c r="K27" s="10">
        <v>1756</v>
      </c>
      <c r="L27" s="10">
        <v>0</v>
      </c>
      <c r="M27" s="10">
        <v>1498</v>
      </c>
      <c r="N27" s="10">
        <v>133</v>
      </c>
      <c r="O27" s="10">
        <v>1631</v>
      </c>
    </row>
    <row r="28" spans="1:15" s="3" customFormat="1" ht="12" customHeight="1">
      <c r="A28" s="3" t="s">
        <v>267</v>
      </c>
      <c r="B28" s="10">
        <v>7580</v>
      </c>
      <c r="C28" s="10">
        <v>6544</v>
      </c>
      <c r="D28" s="10">
        <v>286</v>
      </c>
      <c r="E28" s="10">
        <v>-3968</v>
      </c>
      <c r="F28" s="10">
        <v>-1107</v>
      </c>
      <c r="G28" s="10">
        <v>0</v>
      </c>
      <c r="H28" s="10">
        <v>1755</v>
      </c>
      <c r="I28" s="10">
        <v>468</v>
      </c>
      <c r="J28" s="10">
        <v>-14</v>
      </c>
      <c r="K28" s="10">
        <v>166</v>
      </c>
      <c r="L28" s="10">
        <v>0</v>
      </c>
      <c r="M28" s="10">
        <v>2089</v>
      </c>
      <c r="N28" s="10">
        <v>-1587</v>
      </c>
      <c r="O28" s="10">
        <v>502</v>
      </c>
    </row>
    <row r="29" spans="1:15" s="3" customFormat="1" ht="12" customHeight="1">
      <c r="A29" s="3" t="s">
        <v>268</v>
      </c>
      <c r="B29" s="10">
        <v>7459</v>
      </c>
      <c r="C29" s="10">
        <v>6868</v>
      </c>
      <c r="D29" s="10">
        <v>132</v>
      </c>
      <c r="E29" s="10">
        <v>-5516</v>
      </c>
      <c r="F29" s="10">
        <v>-1188</v>
      </c>
      <c r="G29" s="10">
        <v>0</v>
      </c>
      <c r="H29" s="10">
        <v>296</v>
      </c>
      <c r="I29" s="10">
        <v>1613</v>
      </c>
      <c r="J29" s="10">
        <v>-225</v>
      </c>
      <c r="K29" s="10">
        <v>-751</v>
      </c>
      <c r="L29" s="10">
        <v>0</v>
      </c>
      <c r="M29" s="10">
        <v>801</v>
      </c>
      <c r="N29" s="10">
        <v>-1185</v>
      </c>
      <c r="O29" s="10">
        <v>-384</v>
      </c>
    </row>
    <row r="30" spans="1:15" s="3" customFormat="1" ht="12" customHeight="1">
      <c r="A30" s="3" t="s">
        <v>269</v>
      </c>
      <c r="B30" s="10">
        <v>7248</v>
      </c>
      <c r="C30" s="10">
        <v>5647</v>
      </c>
      <c r="D30" s="10">
        <v>192</v>
      </c>
      <c r="E30" s="10">
        <v>-2583</v>
      </c>
      <c r="F30" s="10">
        <v>-1877</v>
      </c>
      <c r="G30" s="10">
        <v>0</v>
      </c>
      <c r="H30" s="10">
        <v>1379</v>
      </c>
      <c r="I30" s="10">
        <v>554</v>
      </c>
      <c r="J30" s="10">
        <v>0</v>
      </c>
      <c r="K30" s="10">
        <v>-339</v>
      </c>
      <c r="L30" s="10">
        <v>0</v>
      </c>
      <c r="M30" s="10">
        <v>1402</v>
      </c>
      <c r="N30" s="10">
        <v>-599</v>
      </c>
      <c r="O30" s="10">
        <v>803</v>
      </c>
    </row>
    <row r="31" spans="1:15" s="3" customFormat="1" ht="12" customHeight="1">
      <c r="A31" s="3" t="s">
        <v>296</v>
      </c>
      <c r="B31" s="10">
        <v>7224</v>
      </c>
      <c r="C31" s="10">
        <v>3027</v>
      </c>
      <c r="D31" s="10">
        <v>86</v>
      </c>
      <c r="E31" s="10">
        <v>-221</v>
      </c>
      <c r="F31" s="10">
        <v>-1450</v>
      </c>
      <c r="G31" s="10">
        <v>0</v>
      </c>
      <c r="H31" s="10">
        <v>1442</v>
      </c>
      <c r="I31" s="10">
        <v>1330</v>
      </c>
      <c r="J31" s="10">
        <v>-212</v>
      </c>
      <c r="K31" s="10">
        <v>-757</v>
      </c>
      <c r="L31" s="10">
        <v>0</v>
      </c>
      <c r="M31" s="10">
        <v>1717</v>
      </c>
      <c r="N31" s="10">
        <v>-1432</v>
      </c>
      <c r="O31" s="10">
        <v>285</v>
      </c>
    </row>
    <row r="32" spans="1:15" s="3" customFormat="1" ht="12" customHeight="1">
      <c r="A32" s="3" t="s">
        <v>274</v>
      </c>
      <c r="B32" s="10">
        <v>7139</v>
      </c>
      <c r="C32" s="10">
        <v>6427</v>
      </c>
      <c r="D32" s="10">
        <v>133</v>
      </c>
      <c r="E32" s="10">
        <v>-4551</v>
      </c>
      <c r="F32" s="10">
        <v>-1256</v>
      </c>
      <c r="G32" s="10">
        <v>7</v>
      </c>
      <c r="H32" s="10">
        <v>760</v>
      </c>
      <c r="I32" s="10">
        <v>1247</v>
      </c>
      <c r="J32" s="10">
        <v>-576</v>
      </c>
      <c r="K32" s="10">
        <v>-380</v>
      </c>
      <c r="L32" s="10">
        <v>0</v>
      </c>
      <c r="M32" s="10">
        <v>918</v>
      </c>
      <c r="N32" s="10">
        <v>-96</v>
      </c>
      <c r="O32" s="10">
        <v>822</v>
      </c>
    </row>
    <row r="33" spans="1:15" s="3" customFormat="1" ht="12" customHeight="1">
      <c r="A33" s="3" t="s">
        <v>270</v>
      </c>
      <c r="B33" s="10">
        <v>6997</v>
      </c>
      <c r="C33" s="10">
        <v>6023</v>
      </c>
      <c r="D33" s="10">
        <v>100</v>
      </c>
      <c r="E33" s="10">
        <v>-4774</v>
      </c>
      <c r="F33" s="10">
        <v>-1648</v>
      </c>
      <c r="G33" s="10">
        <v>0</v>
      </c>
      <c r="H33" s="10">
        <v>-299</v>
      </c>
      <c r="I33" s="10">
        <v>759</v>
      </c>
      <c r="J33" s="10">
        <v>-505</v>
      </c>
      <c r="K33" s="10">
        <v>-346</v>
      </c>
      <c r="L33" s="10">
        <v>0</v>
      </c>
      <c r="M33" s="10">
        <v>-491</v>
      </c>
      <c r="N33" s="10">
        <v>-236</v>
      </c>
      <c r="O33" s="10">
        <v>-727</v>
      </c>
    </row>
    <row r="34" spans="1:15" s="3" customFormat="1" ht="12" customHeight="1">
      <c r="A34" s="3" t="s">
        <v>277</v>
      </c>
      <c r="B34" s="10">
        <v>6992</v>
      </c>
      <c r="C34" s="10">
        <v>4391</v>
      </c>
      <c r="D34" s="10">
        <v>96</v>
      </c>
      <c r="E34" s="10">
        <v>-3062</v>
      </c>
      <c r="F34" s="10">
        <v>-1336</v>
      </c>
      <c r="G34" s="10">
        <v>0</v>
      </c>
      <c r="H34" s="10">
        <v>89</v>
      </c>
      <c r="I34" s="10">
        <v>1491</v>
      </c>
      <c r="J34" s="10">
        <v>-12</v>
      </c>
      <c r="K34" s="10">
        <v>8241</v>
      </c>
      <c r="L34" s="10">
        <v>0</v>
      </c>
      <c r="M34" s="10">
        <v>9713</v>
      </c>
      <c r="N34" s="10">
        <v>-2731</v>
      </c>
      <c r="O34" s="10">
        <v>6982</v>
      </c>
    </row>
    <row r="35" spans="1:15" s="3" customFormat="1" ht="12" customHeight="1">
      <c r="A35" s="3" t="s">
        <v>275</v>
      </c>
      <c r="B35" s="10">
        <v>5314</v>
      </c>
      <c r="C35" s="10">
        <v>4753</v>
      </c>
      <c r="D35" s="10">
        <v>42</v>
      </c>
      <c r="E35" s="10">
        <v>-2559</v>
      </c>
      <c r="F35" s="10">
        <v>-1243</v>
      </c>
      <c r="G35" s="10">
        <v>0</v>
      </c>
      <c r="H35" s="10">
        <v>993</v>
      </c>
      <c r="I35" s="10">
        <v>350</v>
      </c>
      <c r="J35" s="10">
        <v>-111</v>
      </c>
      <c r="K35" s="10">
        <v>760</v>
      </c>
      <c r="L35" s="10">
        <v>0</v>
      </c>
      <c r="M35" s="10">
        <v>1950</v>
      </c>
      <c r="N35" s="10">
        <v>-2221</v>
      </c>
      <c r="O35" s="10">
        <v>-271</v>
      </c>
    </row>
    <row r="36" spans="1:15" s="3" customFormat="1" ht="12" customHeight="1">
      <c r="A36" s="3" t="s">
        <v>271</v>
      </c>
      <c r="B36" s="10">
        <v>5224</v>
      </c>
      <c r="C36" s="10">
        <v>2597</v>
      </c>
      <c r="D36" s="10">
        <v>45</v>
      </c>
      <c r="E36" s="10">
        <v>-858</v>
      </c>
      <c r="F36" s="10">
        <v>-1211</v>
      </c>
      <c r="G36" s="10">
        <v>0</v>
      </c>
      <c r="H36" s="10">
        <v>573</v>
      </c>
      <c r="I36" s="10">
        <v>616</v>
      </c>
      <c r="J36" s="10">
        <v>-495</v>
      </c>
      <c r="K36" s="10">
        <v>259</v>
      </c>
      <c r="L36" s="10">
        <v>0</v>
      </c>
      <c r="M36" s="10">
        <v>908</v>
      </c>
      <c r="N36" s="10">
        <v>-278</v>
      </c>
      <c r="O36" s="10">
        <v>630</v>
      </c>
    </row>
    <row r="37" spans="1:15" s="3" customFormat="1" ht="12" customHeight="1">
      <c r="A37" s="3" t="s">
        <v>272</v>
      </c>
      <c r="B37" s="10">
        <v>5088</v>
      </c>
      <c r="C37" s="10">
        <v>4523</v>
      </c>
      <c r="D37" s="10">
        <v>84</v>
      </c>
      <c r="E37" s="10">
        <v>-3352</v>
      </c>
      <c r="F37" s="10">
        <v>-1026</v>
      </c>
      <c r="G37" s="10">
        <v>0</v>
      </c>
      <c r="H37" s="10">
        <v>229</v>
      </c>
      <c r="I37" s="10">
        <v>204</v>
      </c>
      <c r="J37" s="10">
        <v>-7</v>
      </c>
      <c r="K37" s="10">
        <v>177</v>
      </c>
      <c r="L37" s="10">
        <v>0</v>
      </c>
      <c r="M37" s="10">
        <v>519</v>
      </c>
      <c r="N37" s="10">
        <v>-419</v>
      </c>
      <c r="O37" s="10">
        <v>100</v>
      </c>
    </row>
    <row r="38" spans="1:15" s="3" customFormat="1" ht="12" customHeight="1">
      <c r="A38" s="3" t="s">
        <v>278</v>
      </c>
      <c r="B38" s="10">
        <v>4782</v>
      </c>
      <c r="C38" s="10">
        <v>4113</v>
      </c>
      <c r="D38" s="10">
        <v>84</v>
      </c>
      <c r="E38" s="10">
        <v>-3192</v>
      </c>
      <c r="F38" s="10">
        <v>-635</v>
      </c>
      <c r="G38" s="10">
        <v>0</v>
      </c>
      <c r="H38" s="10">
        <v>370</v>
      </c>
      <c r="I38" s="10">
        <v>935</v>
      </c>
      <c r="J38" s="10">
        <v>-284</v>
      </c>
      <c r="K38" s="10">
        <v>4</v>
      </c>
      <c r="L38" s="10">
        <v>0</v>
      </c>
      <c r="M38" s="10">
        <v>941</v>
      </c>
      <c r="N38" s="10">
        <v>-941</v>
      </c>
      <c r="O38" s="10">
        <v>0</v>
      </c>
    </row>
    <row r="39" spans="1:15" s="3" customFormat="1" ht="12" customHeight="1">
      <c r="A39" s="3" t="s">
        <v>280</v>
      </c>
      <c r="B39" s="10">
        <v>4221</v>
      </c>
      <c r="C39" s="10">
        <v>4180</v>
      </c>
      <c r="D39" s="10">
        <v>88</v>
      </c>
      <c r="E39" s="10">
        <v>-2654</v>
      </c>
      <c r="F39" s="10">
        <v>-869</v>
      </c>
      <c r="G39" s="10">
        <v>0</v>
      </c>
      <c r="H39" s="10">
        <v>745</v>
      </c>
      <c r="I39" s="10">
        <v>187</v>
      </c>
      <c r="J39" s="10">
        <v>-5</v>
      </c>
      <c r="K39" s="10">
        <v>94</v>
      </c>
      <c r="L39" s="10">
        <v>0</v>
      </c>
      <c r="M39" s="10">
        <v>933</v>
      </c>
      <c r="N39" s="10">
        <v>-422</v>
      </c>
      <c r="O39" s="10">
        <v>511</v>
      </c>
    </row>
    <row r="40" spans="1:15" s="3" customFormat="1" ht="12" customHeight="1">
      <c r="A40" s="3" t="s">
        <v>266</v>
      </c>
      <c r="B40" s="10">
        <v>3915</v>
      </c>
      <c r="C40" s="10">
        <v>2862</v>
      </c>
      <c r="D40" s="10">
        <v>93</v>
      </c>
      <c r="E40" s="10">
        <v>-1939</v>
      </c>
      <c r="F40" s="10">
        <v>-893</v>
      </c>
      <c r="G40" s="10">
        <v>0</v>
      </c>
      <c r="H40" s="10">
        <v>123</v>
      </c>
      <c r="I40" s="10">
        <v>81</v>
      </c>
      <c r="J40" s="10">
        <v>0</v>
      </c>
      <c r="K40" s="10">
        <v>124</v>
      </c>
      <c r="L40" s="10">
        <v>0</v>
      </c>
      <c r="M40" s="10">
        <v>235</v>
      </c>
      <c r="N40" s="10">
        <v>-89</v>
      </c>
      <c r="O40" s="10">
        <v>146</v>
      </c>
    </row>
    <row r="41" spans="1:15" s="3" customFormat="1" ht="12" customHeight="1">
      <c r="A41" s="3" t="s">
        <v>273</v>
      </c>
      <c r="B41" s="10">
        <v>3482</v>
      </c>
      <c r="C41" s="10">
        <v>6588</v>
      </c>
      <c r="D41" s="10">
        <v>88</v>
      </c>
      <c r="E41" s="10">
        <v>-4473</v>
      </c>
      <c r="F41" s="10">
        <v>-1464</v>
      </c>
      <c r="G41" s="10">
        <v>0</v>
      </c>
      <c r="H41" s="10">
        <v>739</v>
      </c>
      <c r="I41" s="10">
        <v>176</v>
      </c>
      <c r="J41" s="10">
        <v>0</v>
      </c>
      <c r="K41" s="10">
        <v>822</v>
      </c>
      <c r="L41" s="10">
        <v>40</v>
      </c>
      <c r="M41" s="10">
        <v>1689</v>
      </c>
      <c r="N41" s="10">
        <v>-1210</v>
      </c>
      <c r="O41" s="10">
        <v>479</v>
      </c>
    </row>
    <row r="42" spans="1:15" s="3" customFormat="1" ht="12" customHeight="1">
      <c r="A42" s="3" t="s">
        <v>281</v>
      </c>
      <c r="B42" s="10">
        <v>3414</v>
      </c>
      <c r="C42" s="10">
        <v>3047</v>
      </c>
      <c r="D42" s="10">
        <v>122</v>
      </c>
      <c r="E42" s="10">
        <v>-1914</v>
      </c>
      <c r="F42" s="10">
        <v>-597</v>
      </c>
      <c r="G42" s="10">
        <v>0</v>
      </c>
      <c r="H42" s="10">
        <v>658</v>
      </c>
      <c r="I42" s="10">
        <v>166</v>
      </c>
      <c r="J42" s="10">
        <v>-29</v>
      </c>
      <c r="K42" s="10">
        <v>18</v>
      </c>
      <c r="L42" s="10">
        <v>0</v>
      </c>
      <c r="M42" s="10">
        <v>691</v>
      </c>
      <c r="N42" s="10">
        <v>-632</v>
      </c>
      <c r="O42" s="10">
        <v>59</v>
      </c>
    </row>
    <row r="43" spans="1:15" s="3" customFormat="1" ht="12" customHeight="1">
      <c r="A43" s="3" t="s">
        <v>286</v>
      </c>
      <c r="B43" s="10">
        <v>3010</v>
      </c>
      <c r="C43" s="10">
        <v>2623</v>
      </c>
      <c r="D43" s="10">
        <v>50</v>
      </c>
      <c r="E43" s="10">
        <v>-1655</v>
      </c>
      <c r="F43" s="10">
        <v>-753</v>
      </c>
      <c r="G43" s="10">
        <v>17</v>
      </c>
      <c r="H43" s="10">
        <v>282</v>
      </c>
      <c r="I43" s="10">
        <v>260</v>
      </c>
      <c r="J43" s="10">
        <v>-3</v>
      </c>
      <c r="K43" s="10">
        <v>254</v>
      </c>
      <c r="L43" s="10">
        <v>0</v>
      </c>
      <c r="M43" s="10">
        <v>743</v>
      </c>
      <c r="N43" s="10">
        <v>-588</v>
      </c>
      <c r="O43" s="10">
        <v>155</v>
      </c>
    </row>
    <row r="44" spans="1:15" s="3" customFormat="1" ht="12" customHeight="1">
      <c r="A44" s="3" t="s">
        <v>306</v>
      </c>
      <c r="B44" s="10">
        <v>2790</v>
      </c>
      <c r="C44" s="10">
        <v>2790</v>
      </c>
      <c r="D44" s="10">
        <v>57</v>
      </c>
      <c r="E44" s="10">
        <v>-2580</v>
      </c>
      <c r="F44" s="10">
        <v>-273</v>
      </c>
      <c r="G44" s="10">
        <v>6</v>
      </c>
      <c r="H44" s="10">
        <v>0</v>
      </c>
      <c r="I44" s="10">
        <v>59</v>
      </c>
      <c r="J44" s="10">
        <v>-2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1:15" s="3" customFormat="1" ht="12" customHeight="1">
      <c r="A45" s="3" t="s">
        <v>290</v>
      </c>
      <c r="B45" s="10">
        <v>2725</v>
      </c>
      <c r="C45" s="10">
        <v>2384</v>
      </c>
      <c r="D45" s="10">
        <v>84</v>
      </c>
      <c r="E45" s="10">
        <v>-1775</v>
      </c>
      <c r="F45" s="10">
        <v>-868</v>
      </c>
      <c r="G45" s="10">
        <v>0</v>
      </c>
      <c r="H45" s="10">
        <v>-175</v>
      </c>
      <c r="I45" s="10">
        <v>1679</v>
      </c>
      <c r="J45" s="10">
        <v>-151</v>
      </c>
      <c r="K45" s="10">
        <v>-204</v>
      </c>
      <c r="L45" s="10">
        <v>0</v>
      </c>
      <c r="M45" s="10">
        <v>1065</v>
      </c>
      <c r="N45" s="10">
        <v>-1384</v>
      </c>
      <c r="O45" s="10">
        <v>-319</v>
      </c>
    </row>
    <row r="46" spans="1:15" s="3" customFormat="1" ht="12" customHeight="1">
      <c r="A46" s="3" t="s">
        <v>298</v>
      </c>
      <c r="B46" s="10">
        <v>2720</v>
      </c>
      <c r="C46" s="10">
        <v>1188</v>
      </c>
      <c r="D46" s="10">
        <v>0</v>
      </c>
      <c r="E46" s="10">
        <v>-799</v>
      </c>
      <c r="F46" s="10">
        <v>-488</v>
      </c>
      <c r="G46" s="10">
        <v>-35</v>
      </c>
      <c r="H46" s="10">
        <v>-134</v>
      </c>
      <c r="I46" s="10">
        <v>1112</v>
      </c>
      <c r="J46" s="10">
        <v>-25</v>
      </c>
      <c r="K46" s="10">
        <v>-966</v>
      </c>
      <c r="L46" s="10">
        <v>0</v>
      </c>
      <c r="M46" s="10">
        <v>-13</v>
      </c>
      <c r="N46" s="10">
        <v>-24</v>
      </c>
      <c r="O46" s="10">
        <v>-37</v>
      </c>
    </row>
    <row r="47" spans="1:15" s="3" customFormat="1" ht="12" customHeight="1">
      <c r="A47" s="3" t="s">
        <v>297</v>
      </c>
      <c r="B47" s="10">
        <v>2589</v>
      </c>
      <c r="C47" s="10">
        <v>2090</v>
      </c>
      <c r="D47" s="10">
        <v>16</v>
      </c>
      <c r="E47" s="10">
        <v>-417</v>
      </c>
      <c r="F47" s="10">
        <v>-749</v>
      </c>
      <c r="G47" s="10">
        <v>0</v>
      </c>
      <c r="H47" s="10">
        <v>940</v>
      </c>
      <c r="I47" s="10">
        <v>97</v>
      </c>
      <c r="J47" s="10">
        <v>-7</v>
      </c>
      <c r="K47" s="10">
        <v>767</v>
      </c>
      <c r="L47" s="10">
        <v>0</v>
      </c>
      <c r="M47" s="10">
        <v>1781</v>
      </c>
      <c r="N47" s="10">
        <v>-501</v>
      </c>
      <c r="O47" s="10">
        <v>1280</v>
      </c>
    </row>
    <row r="48" spans="1:15" s="3" customFormat="1" ht="12" customHeight="1">
      <c r="A48" s="3" t="s">
        <v>282</v>
      </c>
      <c r="B48" s="10">
        <v>2546</v>
      </c>
      <c r="C48" s="10">
        <v>2312</v>
      </c>
      <c r="D48" s="10">
        <v>44</v>
      </c>
      <c r="E48" s="10">
        <v>-1046</v>
      </c>
      <c r="F48" s="10">
        <v>-446</v>
      </c>
      <c r="G48" s="10">
        <v>0</v>
      </c>
      <c r="H48" s="10">
        <v>864</v>
      </c>
      <c r="I48" s="10">
        <v>2320</v>
      </c>
      <c r="J48" s="10">
        <v>-29</v>
      </c>
      <c r="K48" s="10">
        <v>-1541</v>
      </c>
      <c r="L48" s="10">
        <v>0</v>
      </c>
      <c r="M48" s="10">
        <v>1570</v>
      </c>
      <c r="N48" s="10">
        <v>-1341</v>
      </c>
      <c r="O48" s="10">
        <v>229</v>
      </c>
    </row>
    <row r="49" spans="1:15" s="3" customFormat="1" ht="12" customHeight="1">
      <c r="A49" s="3" t="s">
        <v>283</v>
      </c>
      <c r="B49" s="10">
        <v>2463</v>
      </c>
      <c r="C49" s="10">
        <v>1941</v>
      </c>
      <c r="D49" s="10">
        <v>38</v>
      </c>
      <c r="E49" s="10">
        <v>-1751</v>
      </c>
      <c r="F49" s="10">
        <v>-407</v>
      </c>
      <c r="G49" s="10">
        <v>0</v>
      </c>
      <c r="H49" s="10">
        <v>-179</v>
      </c>
      <c r="I49" s="10">
        <v>126</v>
      </c>
      <c r="J49" s="10">
        <v>-14</v>
      </c>
      <c r="K49" s="10">
        <v>179</v>
      </c>
      <c r="L49" s="10">
        <v>0</v>
      </c>
      <c r="M49" s="10">
        <v>74</v>
      </c>
      <c r="N49" s="10">
        <v>-406</v>
      </c>
      <c r="O49" s="10">
        <v>-332</v>
      </c>
    </row>
    <row r="50" spans="1:15" s="3" customFormat="1" ht="12" customHeight="1">
      <c r="A50" s="3" t="s">
        <v>287</v>
      </c>
      <c r="B50" s="10">
        <v>2241</v>
      </c>
      <c r="C50" s="10">
        <v>1910</v>
      </c>
      <c r="D50" s="10">
        <v>26</v>
      </c>
      <c r="E50" s="10">
        <v>-855</v>
      </c>
      <c r="F50" s="10">
        <v>-366</v>
      </c>
      <c r="G50" s="10">
        <v>32</v>
      </c>
      <c r="H50" s="10">
        <v>747</v>
      </c>
      <c r="I50" s="10">
        <v>181</v>
      </c>
      <c r="J50" s="10">
        <v>-10</v>
      </c>
      <c r="K50" s="10">
        <v>165</v>
      </c>
      <c r="L50" s="10">
        <v>0</v>
      </c>
      <c r="M50" s="10">
        <v>1057</v>
      </c>
      <c r="N50" s="10">
        <v>-481</v>
      </c>
      <c r="O50" s="10">
        <v>576</v>
      </c>
    </row>
    <row r="51" spans="1:15" s="3" customFormat="1" ht="12" customHeight="1">
      <c r="A51" s="3" t="s">
        <v>276</v>
      </c>
      <c r="B51" s="10">
        <v>2082</v>
      </c>
      <c r="C51" s="10">
        <v>1753</v>
      </c>
      <c r="D51" s="10">
        <v>59</v>
      </c>
      <c r="E51" s="10">
        <v>-510</v>
      </c>
      <c r="F51" s="10">
        <v>-876</v>
      </c>
      <c r="G51" s="10">
        <v>0</v>
      </c>
      <c r="H51" s="10">
        <v>426</v>
      </c>
      <c r="I51" s="10">
        <v>309</v>
      </c>
      <c r="J51" s="10">
        <v>-1</v>
      </c>
      <c r="K51" s="10">
        <v>-259</v>
      </c>
      <c r="L51" s="10">
        <v>0</v>
      </c>
      <c r="M51" s="10">
        <v>416</v>
      </c>
      <c r="N51" s="10">
        <v>-259</v>
      </c>
      <c r="O51" s="10">
        <v>157</v>
      </c>
    </row>
    <row r="52" spans="1:15" s="3" customFormat="1" ht="12" customHeight="1">
      <c r="A52" s="3" t="s">
        <v>284</v>
      </c>
      <c r="B52" s="10">
        <v>1899</v>
      </c>
      <c r="C52" s="10">
        <v>1565</v>
      </c>
      <c r="D52" s="10">
        <v>59</v>
      </c>
      <c r="E52" s="10">
        <v>-1026</v>
      </c>
      <c r="F52" s="10">
        <v>-363</v>
      </c>
      <c r="G52" s="10">
        <v>0</v>
      </c>
      <c r="H52" s="10">
        <v>235</v>
      </c>
      <c r="I52" s="10">
        <v>165</v>
      </c>
      <c r="J52" s="10">
        <v>-56</v>
      </c>
      <c r="K52" s="10">
        <v>-149</v>
      </c>
      <c r="L52" s="10">
        <v>0</v>
      </c>
      <c r="M52" s="10">
        <v>136</v>
      </c>
      <c r="N52" s="10">
        <v>-91</v>
      </c>
      <c r="O52" s="10">
        <v>45</v>
      </c>
    </row>
    <row r="53" spans="1:15" s="3" customFormat="1" ht="12" customHeight="1">
      <c r="A53" s="3" t="s">
        <v>288</v>
      </c>
      <c r="B53" s="10">
        <v>1238</v>
      </c>
      <c r="C53" s="10">
        <v>1053</v>
      </c>
      <c r="D53" s="10">
        <v>46</v>
      </c>
      <c r="E53" s="10">
        <v>-565</v>
      </c>
      <c r="F53" s="10">
        <v>-184</v>
      </c>
      <c r="G53" s="10">
        <v>0</v>
      </c>
      <c r="H53" s="10">
        <v>350</v>
      </c>
      <c r="I53" s="10">
        <v>89</v>
      </c>
      <c r="J53" s="10">
        <v>0</v>
      </c>
      <c r="K53" s="10">
        <v>51</v>
      </c>
      <c r="L53" s="10">
        <v>0</v>
      </c>
      <c r="M53" s="10">
        <v>444</v>
      </c>
      <c r="N53" s="10">
        <v>-22</v>
      </c>
      <c r="O53" s="10">
        <v>422</v>
      </c>
    </row>
    <row r="54" spans="1:15" s="3" customFormat="1" ht="12" customHeight="1">
      <c r="A54" s="3" t="s">
        <v>285</v>
      </c>
      <c r="B54" s="10">
        <v>961</v>
      </c>
      <c r="C54" s="10">
        <v>962</v>
      </c>
      <c r="D54" s="10">
        <v>29</v>
      </c>
      <c r="E54" s="10">
        <v>-647</v>
      </c>
      <c r="F54" s="10">
        <v>-347</v>
      </c>
      <c r="G54" s="10">
        <v>0</v>
      </c>
      <c r="H54" s="10">
        <v>-3</v>
      </c>
      <c r="I54" s="10">
        <v>120</v>
      </c>
      <c r="J54" s="10">
        <v>0</v>
      </c>
      <c r="K54" s="10">
        <v>23</v>
      </c>
      <c r="L54" s="10">
        <v>0</v>
      </c>
      <c r="M54" s="10">
        <v>111</v>
      </c>
      <c r="N54" s="10">
        <v>-8</v>
      </c>
      <c r="O54" s="10">
        <v>103</v>
      </c>
    </row>
    <row r="55" spans="1:15" s="3" customFormat="1" ht="12" customHeight="1">
      <c r="A55" s="3" t="s">
        <v>291</v>
      </c>
      <c r="B55" s="10">
        <v>855</v>
      </c>
      <c r="C55" s="10">
        <v>696</v>
      </c>
      <c r="D55" s="10">
        <v>37</v>
      </c>
      <c r="E55" s="10">
        <v>-471</v>
      </c>
      <c r="F55" s="10">
        <v>-397</v>
      </c>
      <c r="G55" s="10">
        <v>0</v>
      </c>
      <c r="H55" s="10">
        <v>-135</v>
      </c>
      <c r="I55" s="10">
        <v>257</v>
      </c>
      <c r="J55" s="10">
        <v>-4</v>
      </c>
      <c r="K55" s="10">
        <v>-173</v>
      </c>
      <c r="L55" s="10">
        <v>0</v>
      </c>
      <c r="M55" s="10">
        <v>-92</v>
      </c>
      <c r="N55" s="10">
        <v>124</v>
      </c>
      <c r="O55" s="10">
        <v>32</v>
      </c>
    </row>
    <row r="56" spans="1:15" s="3" customFormat="1" ht="12" customHeight="1">
      <c r="A56" s="3" t="s">
        <v>299</v>
      </c>
      <c r="B56" s="10">
        <v>709</v>
      </c>
      <c r="C56" s="10">
        <v>652</v>
      </c>
      <c r="D56" s="10">
        <v>19</v>
      </c>
      <c r="E56" s="10">
        <v>195</v>
      </c>
      <c r="F56" s="10">
        <v>-279</v>
      </c>
      <c r="G56" s="10">
        <v>0</v>
      </c>
      <c r="H56" s="10">
        <v>587</v>
      </c>
      <c r="I56" s="10">
        <v>170</v>
      </c>
      <c r="J56" s="10">
        <v>0</v>
      </c>
      <c r="K56" s="10">
        <v>0</v>
      </c>
      <c r="L56" s="10">
        <v>-31</v>
      </c>
      <c r="M56" s="10">
        <v>707</v>
      </c>
      <c r="N56" s="10">
        <v>-559</v>
      </c>
      <c r="O56" s="10">
        <v>148</v>
      </c>
    </row>
    <row r="57" spans="1:15" s="3" customFormat="1" ht="12" customHeight="1">
      <c r="A57" s="3" t="s">
        <v>289</v>
      </c>
      <c r="B57" s="10">
        <v>532</v>
      </c>
      <c r="C57" s="10">
        <v>348</v>
      </c>
      <c r="D57" s="10">
        <v>15</v>
      </c>
      <c r="E57" s="10">
        <v>-163</v>
      </c>
      <c r="F57" s="10">
        <v>-124</v>
      </c>
      <c r="G57" s="10">
        <v>6</v>
      </c>
      <c r="H57" s="10">
        <v>82</v>
      </c>
      <c r="I57" s="10">
        <v>71</v>
      </c>
      <c r="J57" s="10">
        <v>0</v>
      </c>
      <c r="K57" s="10">
        <v>-97</v>
      </c>
      <c r="L57" s="10">
        <v>0</v>
      </c>
      <c r="M57" s="10">
        <v>41</v>
      </c>
      <c r="N57" s="10">
        <v>-37</v>
      </c>
      <c r="O57" s="10">
        <v>4</v>
      </c>
    </row>
    <row r="58" spans="1:15" s="3" customFormat="1" ht="12" customHeight="1">
      <c r="A58" s="3" t="s">
        <v>307</v>
      </c>
      <c r="B58" s="10">
        <v>262</v>
      </c>
      <c r="C58" s="10">
        <v>273</v>
      </c>
      <c r="D58" s="10">
        <v>18</v>
      </c>
      <c r="E58" s="10">
        <v>-66</v>
      </c>
      <c r="F58" s="10">
        <v>-72</v>
      </c>
      <c r="G58" s="10">
        <v>-77</v>
      </c>
      <c r="H58" s="10">
        <v>76</v>
      </c>
      <c r="I58" s="10">
        <v>18</v>
      </c>
      <c r="J58" s="10">
        <v>0</v>
      </c>
      <c r="K58" s="10">
        <v>0</v>
      </c>
      <c r="L58" s="10">
        <v>0</v>
      </c>
      <c r="M58" s="10">
        <v>76</v>
      </c>
      <c r="N58" s="10">
        <v>-76</v>
      </c>
      <c r="O58" s="10">
        <v>0</v>
      </c>
    </row>
    <row r="59" spans="1:15" s="3" customFormat="1" ht="12" customHeight="1">
      <c r="A59" s="3" t="s">
        <v>300</v>
      </c>
      <c r="B59" s="10">
        <v>180</v>
      </c>
      <c r="C59" s="10">
        <v>180</v>
      </c>
      <c r="D59" s="10">
        <v>7</v>
      </c>
      <c r="E59" s="10">
        <v>-44</v>
      </c>
      <c r="F59" s="10">
        <v>-122</v>
      </c>
      <c r="G59" s="10">
        <v>0</v>
      </c>
      <c r="H59" s="10">
        <v>21</v>
      </c>
      <c r="I59" s="10">
        <v>38</v>
      </c>
      <c r="J59" s="10">
        <v>0</v>
      </c>
      <c r="K59" s="10">
        <v>0</v>
      </c>
      <c r="L59" s="10">
        <v>0</v>
      </c>
      <c r="M59" s="10">
        <v>52</v>
      </c>
      <c r="N59" s="10">
        <v>-33</v>
      </c>
      <c r="O59" s="10">
        <v>19</v>
      </c>
    </row>
    <row r="60" spans="1:15" s="3" customFormat="1" ht="12" customHeight="1">
      <c r="A60" s="3" t="s">
        <v>308</v>
      </c>
      <c r="B60" s="10">
        <v>142</v>
      </c>
      <c r="C60" s="10">
        <v>142</v>
      </c>
      <c r="D60" s="10">
        <v>7</v>
      </c>
      <c r="E60" s="10">
        <v>-101</v>
      </c>
      <c r="F60" s="10">
        <v>-48</v>
      </c>
      <c r="G60" s="10">
        <v>0</v>
      </c>
      <c r="H60" s="10">
        <v>0</v>
      </c>
      <c r="I60" s="10">
        <v>7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s="3" customFormat="1" ht="12" customHeight="1">
      <c r="A61" s="3" t="s">
        <v>292</v>
      </c>
      <c r="B61" s="10">
        <v>134</v>
      </c>
      <c r="C61" s="10">
        <v>63</v>
      </c>
      <c r="D61" s="10">
        <v>1</v>
      </c>
      <c r="E61" s="10">
        <v>3</v>
      </c>
      <c r="F61" s="10">
        <v>-138</v>
      </c>
      <c r="G61" s="10">
        <v>-63</v>
      </c>
      <c r="H61" s="10">
        <v>-134</v>
      </c>
      <c r="I61" s="10">
        <v>213</v>
      </c>
      <c r="J61" s="10">
        <v>0</v>
      </c>
      <c r="K61" s="10">
        <v>-105</v>
      </c>
      <c r="L61" s="10">
        <v>0</v>
      </c>
      <c r="M61" s="10">
        <v>-27</v>
      </c>
      <c r="N61" s="10">
        <v>-10</v>
      </c>
      <c r="O61" s="10">
        <v>-37</v>
      </c>
    </row>
    <row r="62" spans="1:15" s="3" customFormat="1" ht="12" customHeight="1">
      <c r="A62" s="3" t="s">
        <v>304</v>
      </c>
      <c r="B62" s="10">
        <v>103</v>
      </c>
      <c r="C62" s="10">
        <v>19</v>
      </c>
      <c r="D62" s="10">
        <v>44</v>
      </c>
      <c r="E62" s="10">
        <v>0</v>
      </c>
      <c r="F62" s="10">
        <v>-45</v>
      </c>
      <c r="G62" s="10">
        <v>0</v>
      </c>
      <c r="H62" s="10">
        <v>18</v>
      </c>
      <c r="I62" s="10">
        <v>44</v>
      </c>
      <c r="J62" s="10">
        <v>0</v>
      </c>
      <c r="K62" s="10">
        <v>0</v>
      </c>
      <c r="L62" s="10">
        <v>0</v>
      </c>
      <c r="M62" s="10">
        <v>18</v>
      </c>
      <c r="N62" s="10">
        <v>-18</v>
      </c>
      <c r="O62" s="10">
        <v>0</v>
      </c>
    </row>
    <row r="63" spans="1:15" s="3" customFormat="1" ht="12" customHeight="1">
      <c r="A63" s="3" t="s">
        <v>301</v>
      </c>
      <c r="B63" s="10">
        <v>94</v>
      </c>
      <c r="C63" s="10">
        <v>94</v>
      </c>
      <c r="D63" s="10">
        <v>2</v>
      </c>
      <c r="E63" s="10">
        <v>-13</v>
      </c>
      <c r="F63" s="10">
        <v>-68</v>
      </c>
      <c r="G63" s="10">
        <v>0</v>
      </c>
      <c r="H63" s="10">
        <v>15</v>
      </c>
      <c r="I63" s="10">
        <v>4</v>
      </c>
      <c r="J63" s="10">
        <v>-1</v>
      </c>
      <c r="K63" s="10">
        <v>59</v>
      </c>
      <c r="L63" s="10">
        <v>0</v>
      </c>
      <c r="M63" s="10">
        <v>75</v>
      </c>
      <c r="N63" s="10">
        <v>-16</v>
      </c>
      <c r="O63" s="10">
        <v>59</v>
      </c>
    </row>
    <row r="64" spans="1:15" s="3" customFormat="1" ht="12" customHeight="1">
      <c r="A64" s="3" t="s">
        <v>302</v>
      </c>
      <c r="B64" s="10">
        <v>73</v>
      </c>
      <c r="C64" s="10">
        <v>73</v>
      </c>
      <c r="D64" s="10">
        <v>0</v>
      </c>
      <c r="E64" s="10">
        <v>0</v>
      </c>
      <c r="F64" s="10">
        <v>-41</v>
      </c>
      <c r="G64" s="10">
        <v>0</v>
      </c>
      <c r="H64" s="10">
        <v>32</v>
      </c>
      <c r="I64" s="10">
        <v>43</v>
      </c>
      <c r="J64" s="10">
        <v>-2</v>
      </c>
      <c r="K64" s="10">
        <v>0</v>
      </c>
      <c r="L64" s="10">
        <v>0</v>
      </c>
      <c r="M64" s="10">
        <v>73</v>
      </c>
      <c r="N64" s="10">
        <v>-73</v>
      </c>
      <c r="O64" s="10">
        <v>0</v>
      </c>
    </row>
    <row r="65" spans="1:15" s="3" customFormat="1" ht="12" customHeight="1">
      <c r="A65" s="3" t="s">
        <v>303</v>
      </c>
      <c r="B65" s="10">
        <v>26</v>
      </c>
      <c r="C65" s="10">
        <v>26</v>
      </c>
      <c r="D65" s="10">
        <v>9</v>
      </c>
      <c r="E65" s="10">
        <v>-7</v>
      </c>
      <c r="F65" s="10">
        <v>-46</v>
      </c>
      <c r="G65" s="10">
        <v>0</v>
      </c>
      <c r="H65" s="10">
        <v>-18</v>
      </c>
      <c r="I65" s="10">
        <v>9</v>
      </c>
      <c r="J65" s="10">
        <v>0</v>
      </c>
      <c r="K65" s="10">
        <v>0</v>
      </c>
      <c r="L65" s="10">
        <v>0</v>
      </c>
      <c r="M65" s="10">
        <v>-18</v>
      </c>
      <c r="N65" s="10">
        <v>18</v>
      </c>
      <c r="O65" s="10">
        <v>0</v>
      </c>
    </row>
    <row r="66" spans="1:15" s="3" customFormat="1" ht="12" customHeight="1">
      <c r="A66" s="3" t="s">
        <v>309</v>
      </c>
      <c r="B66" s="10">
        <v>22</v>
      </c>
      <c r="C66" s="10">
        <v>22</v>
      </c>
      <c r="D66" s="10">
        <v>3</v>
      </c>
      <c r="E66" s="10">
        <v>-10</v>
      </c>
      <c r="F66" s="10">
        <v>-10</v>
      </c>
      <c r="G66" s="10">
        <v>0</v>
      </c>
      <c r="H66" s="10">
        <v>5</v>
      </c>
      <c r="I66" s="10">
        <v>3</v>
      </c>
      <c r="J66" s="10">
        <v>0</v>
      </c>
      <c r="K66" s="10">
        <v>0</v>
      </c>
      <c r="L66" s="10">
        <v>0</v>
      </c>
      <c r="M66" s="10">
        <v>5</v>
      </c>
      <c r="N66" s="10">
        <v>0</v>
      </c>
      <c r="O66" s="10">
        <v>5</v>
      </c>
    </row>
    <row r="67" spans="1:15" s="3" customFormat="1" ht="12" customHeight="1">
      <c r="A67" s="3" t="s">
        <v>294</v>
      </c>
      <c r="B67" s="10">
        <v>0</v>
      </c>
      <c r="C67" s="10">
        <v>695</v>
      </c>
      <c r="D67" s="10">
        <v>18</v>
      </c>
      <c r="E67" s="10">
        <v>-308</v>
      </c>
      <c r="F67" s="10">
        <v>-139</v>
      </c>
      <c r="G67" s="10">
        <v>0</v>
      </c>
      <c r="H67" s="10">
        <v>266</v>
      </c>
      <c r="I67" s="10">
        <v>150</v>
      </c>
      <c r="J67" s="10">
        <v>0</v>
      </c>
      <c r="K67" s="10">
        <v>353</v>
      </c>
      <c r="L67" s="10">
        <v>0</v>
      </c>
      <c r="M67" s="10">
        <v>751</v>
      </c>
      <c r="N67" s="10">
        <v>-213</v>
      </c>
      <c r="O67" s="10">
        <v>538</v>
      </c>
    </row>
    <row r="68" spans="1:5" s="3" customFormat="1" ht="12.75">
      <c r="A68" s="2"/>
      <c r="B68" s="10"/>
      <c r="C68" s="10"/>
      <c r="D68" s="10"/>
      <c r="E68" s="10"/>
    </row>
    <row r="69" spans="1:15" ht="12.75">
      <c r="A69" s="3" t="s">
        <v>196</v>
      </c>
      <c r="B69" s="10">
        <f>SUM(B5:B68)</f>
        <v>431367</v>
      </c>
      <c r="C69" s="10">
        <f>SUM(C5:C68)</f>
        <v>361291</v>
      </c>
      <c r="D69" s="10">
        <f>SUM(D5:D68)</f>
        <v>8071</v>
      </c>
      <c r="E69" s="10">
        <f>SUM(E5:E68)</f>
        <v>-238199</v>
      </c>
      <c r="F69" s="10">
        <f>SUM(F5:F68)</f>
        <v>-74956</v>
      </c>
      <c r="G69" s="10">
        <f>SUM(G5:G68)</f>
        <v>3216</v>
      </c>
      <c r="H69" s="10">
        <f>SUM(H5:H68)</f>
        <v>59423</v>
      </c>
      <c r="I69" s="10">
        <f>SUM(I5:I68)</f>
        <v>42607</v>
      </c>
      <c r="J69" s="10">
        <f>SUM(J5:J68)</f>
        <v>-5920</v>
      </c>
      <c r="K69" s="10">
        <f>SUM(K5:K68)</f>
        <v>21318</v>
      </c>
      <c r="L69" s="10">
        <f>SUM(L5:L68)</f>
        <v>10</v>
      </c>
      <c r="M69" s="10">
        <f>SUM(M5:M68)</f>
        <v>109367</v>
      </c>
      <c r="N69" s="10">
        <f>SUM(N5:N68)</f>
        <v>-74043</v>
      </c>
      <c r="O69" s="10">
        <f>SUM(O5:O68)</f>
        <v>35324</v>
      </c>
    </row>
    <row r="70" spans="1:15" ht="12.75">
      <c r="A70" s="1" t="s">
        <v>197</v>
      </c>
      <c r="B70" s="11">
        <v>477894</v>
      </c>
      <c r="C70" s="11">
        <v>398661</v>
      </c>
      <c r="D70" s="11">
        <v>6656</v>
      </c>
      <c r="E70" s="11">
        <v>-268603</v>
      </c>
      <c r="F70" s="11">
        <v>-88655</v>
      </c>
      <c r="G70" s="11">
        <v>-516</v>
      </c>
      <c r="H70" s="11">
        <v>47543</v>
      </c>
      <c r="I70" s="11">
        <v>48719</v>
      </c>
      <c r="J70" s="11">
        <v>-5183</v>
      </c>
      <c r="K70" s="11">
        <v>86511</v>
      </c>
      <c r="L70" s="11">
        <v>-30</v>
      </c>
      <c r="M70" s="11">
        <v>170995</v>
      </c>
      <c r="N70" s="11">
        <v>-100617</v>
      </c>
      <c r="O70" s="11">
        <v>70378</v>
      </c>
    </row>
    <row r="72" spans="1:15" ht="12.75">
      <c r="A72" s="1" t="s">
        <v>198</v>
      </c>
      <c r="B72" s="8">
        <f>B69/($C69/100)</f>
        <v>119.39599934678695</v>
      </c>
      <c r="C72" s="8">
        <f>C69/($C69/100)</f>
        <v>100</v>
      </c>
      <c r="D72" s="8">
        <f>D69/($C69/100)</f>
        <v>2.2339333113750413</v>
      </c>
      <c r="E72" s="8">
        <f>E69/($C69/100)</f>
        <v>-65.92995673847398</v>
      </c>
      <c r="F72" s="8">
        <f>F69/($C69/100)</f>
        <v>-20.746711099916688</v>
      </c>
      <c r="G72" s="8">
        <f>G69/($C69/100)</f>
        <v>0.8901411881281295</v>
      </c>
      <c r="H72" s="8">
        <f>H69/($C69/100)</f>
        <v>16.44740666111251</v>
      </c>
      <c r="I72" s="8">
        <f>I69/($C69/100)</f>
        <v>11.792986816721148</v>
      </c>
      <c r="J72" s="8">
        <f>J69/($C69/100)</f>
        <v>-1.6385683562557607</v>
      </c>
      <c r="K72" s="8">
        <f>K69/($C69/100)</f>
        <v>5.900506793692619</v>
      </c>
      <c r="L72" s="8">
        <f>L69/($C69/100)</f>
        <v>0.002767851953134731</v>
      </c>
      <c r="M72" s="8">
        <f>M69/($C69/100)</f>
        <v>30.27116645584861</v>
      </c>
      <c r="N72" s="8">
        <f>N69/($C69/100)</f>
        <v>-20.494006216595487</v>
      </c>
      <c r="O72" s="8">
        <f>O69/($C69/100)</f>
        <v>9.777160239253122</v>
      </c>
    </row>
    <row r="73" spans="1:15" ht="12.75">
      <c r="A73" s="1" t="s">
        <v>199</v>
      </c>
      <c r="B73" s="8">
        <f>B70/($C70/100)</f>
        <v>119.87478082882448</v>
      </c>
      <c r="C73" s="8">
        <f>C70/($C70/100)</f>
        <v>100</v>
      </c>
      <c r="D73" s="8">
        <f>D70/($C70/100)</f>
        <v>1.6695889490068</v>
      </c>
      <c r="E73" s="8">
        <f>E70/($C70/100)</f>
        <v>-67.37629213793173</v>
      </c>
      <c r="F73" s="8">
        <f>F70/($C70/100)</f>
        <v>-22.238192348887903</v>
      </c>
      <c r="G73" s="8">
        <f>G70/($C70/100)</f>
        <v>-0.12943327789776277</v>
      </c>
      <c r="H73" s="8">
        <f>H70/($C70/100)</f>
        <v>11.925671184289408</v>
      </c>
      <c r="I73" s="8">
        <f>I70/($C70/100)</f>
        <v>12.2206586548471</v>
      </c>
      <c r="J73" s="8">
        <f>J70/($C70/100)</f>
        <v>-1.3001020917521402</v>
      </c>
      <c r="K73" s="8">
        <f>K70/($C70/100)</f>
        <v>21.700392062428982</v>
      </c>
      <c r="L73" s="8">
        <f>L70/($C70/100)</f>
        <v>-0.007525190575451323</v>
      </c>
      <c r="M73" s="8">
        <f>M70/($C70/100)</f>
        <v>42.892332081643296</v>
      </c>
      <c r="N73" s="8">
        <f>N70/($C70/100)</f>
        <v>-25.238736671006194</v>
      </c>
      <c r="O73" s="8">
        <f>O70/($C70/100)</f>
        <v>17.653595410637106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35">
    <pageSetUpPr fitToPage="1"/>
  </sheetPr>
  <dimension ref="A1:R27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33" width="13.7109375" style="1" customWidth="1"/>
    <col min="34" max="16384" width="9.140625" style="1" customWidth="1"/>
  </cols>
  <sheetData>
    <row r="1" spans="1:17" ht="27" customHeight="1">
      <c r="A1" s="41" t="s">
        <v>517</v>
      </c>
      <c r="B1" s="32"/>
      <c r="C1" s="32"/>
      <c r="D1" s="32"/>
      <c r="E1" s="32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1" s="20" customFormat="1" ht="17.25" customHeight="1">
      <c r="A2" s="36" t="s">
        <v>102</v>
      </c>
      <c r="B2" s="37"/>
      <c r="C2" s="37"/>
      <c r="D2" s="37"/>
      <c r="E2" s="37"/>
      <c r="F2" s="21"/>
      <c r="G2" s="19"/>
      <c r="H2" s="19"/>
      <c r="I2" s="19"/>
      <c r="J2" s="19"/>
      <c r="K2" s="19"/>
    </row>
    <row r="3" spans="2:17" s="3" customFormat="1" ht="14.25" customHeight="1">
      <c r="B3" s="22" t="s">
        <v>12</v>
      </c>
      <c r="C3" s="17"/>
      <c r="D3" s="17"/>
      <c r="E3" s="22" t="s">
        <v>13</v>
      </c>
      <c r="F3" s="17"/>
      <c r="G3" s="17"/>
      <c r="H3" s="22" t="s">
        <v>14</v>
      </c>
      <c r="I3" s="17"/>
      <c r="J3" s="17"/>
      <c r="K3" s="22" t="s">
        <v>15</v>
      </c>
      <c r="L3" s="17"/>
      <c r="M3" s="17"/>
      <c r="N3" s="22" t="s">
        <v>16</v>
      </c>
      <c r="O3" s="17"/>
      <c r="P3" s="17"/>
      <c r="Q3" s="17"/>
    </row>
    <row r="4" spans="1:17" ht="14.25" customHeight="1" thickBot="1">
      <c r="A4" s="3"/>
      <c r="B4" s="22" t="s">
        <v>69</v>
      </c>
      <c r="C4" s="17"/>
      <c r="D4" s="17"/>
      <c r="E4" s="23" t="s">
        <v>70</v>
      </c>
      <c r="F4" s="17"/>
      <c r="G4" s="17"/>
      <c r="H4" s="23" t="s">
        <v>71</v>
      </c>
      <c r="I4" s="17"/>
      <c r="J4" s="17"/>
      <c r="K4" s="23" t="s">
        <v>72</v>
      </c>
      <c r="L4" s="17"/>
      <c r="M4" s="17"/>
      <c r="N4" s="23" t="s">
        <v>73</v>
      </c>
      <c r="O4" s="17"/>
      <c r="P4" s="17"/>
      <c r="Q4" s="17"/>
    </row>
    <row r="5" spans="1:17" ht="67.5" customHeight="1" thickTop="1">
      <c r="A5" s="5" t="s">
        <v>0</v>
      </c>
      <c r="B5" s="4" t="s">
        <v>79</v>
      </c>
      <c r="C5" s="4" t="s">
        <v>80</v>
      </c>
      <c r="D5" s="4" t="s">
        <v>81</v>
      </c>
      <c r="E5" s="4" t="s">
        <v>79</v>
      </c>
      <c r="F5" s="4" t="s">
        <v>80</v>
      </c>
      <c r="G5" s="4" t="s">
        <v>81</v>
      </c>
      <c r="H5" s="4" t="s">
        <v>79</v>
      </c>
      <c r="I5" s="4" t="s">
        <v>80</v>
      </c>
      <c r="J5" s="4" t="s">
        <v>81</v>
      </c>
      <c r="K5" s="4" t="s">
        <v>79</v>
      </c>
      <c r="L5" s="4" t="s">
        <v>80</v>
      </c>
      <c r="M5" s="4" t="s">
        <v>81</v>
      </c>
      <c r="N5" s="4" t="s">
        <v>79</v>
      </c>
      <c r="O5" s="4" t="s">
        <v>80</v>
      </c>
      <c r="P5" s="4" t="s">
        <v>81</v>
      </c>
      <c r="Q5" s="18"/>
    </row>
    <row r="6" spans="1:17" s="3" customFormat="1" ht="12" customHeight="1">
      <c r="A6" s="3" t="s">
        <v>518</v>
      </c>
      <c r="B6" s="10">
        <v>5</v>
      </c>
      <c r="C6" s="10">
        <v>0</v>
      </c>
      <c r="D6" s="10"/>
      <c r="E6" s="10">
        <v>1050187</v>
      </c>
      <c r="F6" s="10">
        <v>-74305</v>
      </c>
      <c r="G6" s="10"/>
      <c r="H6" s="10"/>
      <c r="I6" s="10">
        <v>0</v>
      </c>
      <c r="J6" s="10"/>
      <c r="K6" s="10">
        <v>3161</v>
      </c>
      <c r="L6" s="10">
        <v>-443</v>
      </c>
      <c r="M6" s="10"/>
      <c r="N6" s="10">
        <v>3714</v>
      </c>
      <c r="O6" s="10">
        <v>-996</v>
      </c>
      <c r="P6" s="10"/>
      <c r="Q6" s="10"/>
    </row>
    <row r="7" spans="1:17" s="3" customFormat="1" ht="12" customHeight="1">
      <c r="A7" s="3" t="s">
        <v>519</v>
      </c>
      <c r="B7" s="10">
        <v>160641</v>
      </c>
      <c r="C7" s="10">
        <v>-50212</v>
      </c>
      <c r="D7" s="10"/>
      <c r="E7" s="10">
        <v>39206</v>
      </c>
      <c r="F7" s="10">
        <v>-21656</v>
      </c>
      <c r="G7" s="10"/>
      <c r="H7" s="10"/>
      <c r="I7" s="10">
        <v>0</v>
      </c>
      <c r="J7" s="10"/>
      <c r="K7" s="10"/>
      <c r="L7" s="10">
        <v>0</v>
      </c>
      <c r="M7" s="10"/>
      <c r="N7" s="10"/>
      <c r="O7" s="10">
        <v>0</v>
      </c>
      <c r="P7" s="10"/>
      <c r="Q7" s="10"/>
    </row>
    <row r="8" spans="1:17" s="3" customFormat="1" ht="12.7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2.75">
      <c r="A9" s="3" t="s">
        <v>196</v>
      </c>
      <c r="B9" s="10">
        <f>SUM(B6:B8)</f>
        <v>160646</v>
      </c>
      <c r="C9" s="10">
        <f>SUM(C6:C8)</f>
        <v>-50212</v>
      </c>
      <c r="D9" s="10">
        <f>SUM(D6:D8)</f>
        <v>0</v>
      </c>
      <c r="E9" s="10">
        <f>SUM(E6:E8)</f>
        <v>1089393</v>
      </c>
      <c r="F9" s="10">
        <f>SUM(F6:F8)</f>
        <v>-95961</v>
      </c>
      <c r="G9" s="10">
        <f>SUM(G6:G8)</f>
        <v>0</v>
      </c>
      <c r="H9" s="10">
        <f>SUM(H6:H8)</f>
        <v>0</v>
      </c>
      <c r="I9" s="10">
        <f>SUM(I6:I8)</f>
        <v>0</v>
      </c>
      <c r="J9" s="10">
        <f>SUM(J6:J8)</f>
        <v>0</v>
      </c>
      <c r="K9" s="10">
        <f>SUM(K6:K8)</f>
        <v>3161</v>
      </c>
      <c r="L9" s="10">
        <f>SUM(L6:L8)</f>
        <v>-443</v>
      </c>
      <c r="M9" s="10">
        <f>SUM(M6:M8)</f>
        <v>0</v>
      </c>
      <c r="N9" s="10">
        <f>SUM(N6:N8)</f>
        <v>3714</v>
      </c>
      <c r="O9" s="10">
        <f>SUM(O6:O8)</f>
        <v>-996</v>
      </c>
      <c r="P9" s="10">
        <f>SUM(P6:P8)</f>
        <v>0</v>
      </c>
      <c r="Q9" s="10"/>
    </row>
    <row r="10" spans="1:17" ht="12.75">
      <c r="A10" s="1" t="s">
        <v>197</v>
      </c>
      <c r="B10" s="11">
        <v>173378</v>
      </c>
      <c r="C10" s="11">
        <v>-33066</v>
      </c>
      <c r="D10" s="11"/>
      <c r="E10" s="11">
        <v>1155229</v>
      </c>
      <c r="F10" s="11">
        <v>-56630</v>
      </c>
      <c r="G10" s="11"/>
      <c r="H10" s="11">
        <v>0</v>
      </c>
      <c r="I10" s="11">
        <v>0</v>
      </c>
      <c r="J10" s="11"/>
      <c r="K10" s="11">
        <v>5757</v>
      </c>
      <c r="L10" s="11">
        <v>-2583</v>
      </c>
      <c r="M10" s="11"/>
      <c r="N10" s="11">
        <v>2736</v>
      </c>
      <c r="O10" s="11">
        <v>-555</v>
      </c>
      <c r="P10" s="11"/>
      <c r="Q10" s="11"/>
    </row>
    <row r="12" spans="1:17" ht="12.75">
      <c r="A12" s="1" t="s">
        <v>198</v>
      </c>
      <c r="B12" s="8">
        <f>B9/(B9/100)</f>
        <v>100</v>
      </c>
      <c r="C12" s="8">
        <f>C9/(B9/100)</f>
        <v>-31.256302677937825</v>
      </c>
      <c r="D12" s="8">
        <f>D9/(B9/100)</f>
        <v>0</v>
      </c>
      <c r="E12" s="8">
        <f>E9/(E9/100)</f>
        <v>100</v>
      </c>
      <c r="F12" s="8">
        <f>F9/(E9/100)</f>
        <v>-8.808666844747487</v>
      </c>
      <c r="G12" s="8">
        <f>G9/(E9/100)</f>
        <v>0</v>
      </c>
      <c r="H12" s="8" t="e">
        <f>H9/(H9/100)</f>
        <v>#DIV/0!</v>
      </c>
      <c r="I12" s="8" t="e">
        <f>I9/(H9/100)</f>
        <v>#DIV/0!</v>
      </c>
      <c r="J12" s="8" t="e">
        <f>J9/(H9/100)</f>
        <v>#DIV/0!</v>
      </c>
      <c r="K12" s="8">
        <f>K9/(K9/100)</f>
        <v>100</v>
      </c>
      <c r="L12" s="8">
        <f>L9/(K9/100)</f>
        <v>-14.014552356849098</v>
      </c>
      <c r="M12" s="8">
        <f>M9/(K9/100)</f>
        <v>0</v>
      </c>
      <c r="N12" s="8">
        <f>N9/(N9/100)</f>
        <v>100</v>
      </c>
      <c r="O12" s="8">
        <f>O9/(N9/100)</f>
        <v>-26.81744749596123</v>
      </c>
      <c r="P12" s="8">
        <f>P9/(N9/100)</f>
        <v>0</v>
      </c>
      <c r="Q12" s="8"/>
    </row>
    <row r="13" spans="1:17" ht="12.75">
      <c r="A13" s="1" t="s">
        <v>199</v>
      </c>
      <c r="B13" s="8">
        <f>B10/(B10/100)</f>
        <v>100</v>
      </c>
      <c r="C13" s="8">
        <f>C10/(B10/100)</f>
        <v>-19.071623850776916</v>
      </c>
      <c r="D13" s="8">
        <f>D10/(B10/100)</f>
        <v>0</v>
      </c>
      <c r="E13" s="8">
        <f>E10/(E10/100)</f>
        <v>99.99999999999999</v>
      </c>
      <c r="F13" s="8">
        <f>F10/(E10/100)</f>
        <v>-4.902058379767128</v>
      </c>
      <c r="G13" s="8">
        <f>G10/(E10/100)</f>
        <v>0</v>
      </c>
      <c r="H13" s="8" t="e">
        <f>H10/(H10/100)</f>
        <v>#DIV/0!</v>
      </c>
      <c r="I13" s="8" t="e">
        <f>I10/(H10/100)</f>
        <v>#DIV/0!</v>
      </c>
      <c r="J13" s="8" t="e">
        <f>J10/(H10/100)</f>
        <v>#DIV/0!</v>
      </c>
      <c r="K13" s="8">
        <f>K10/(K10/100)</f>
        <v>100</v>
      </c>
      <c r="L13" s="8">
        <f>L10/(K10/100)</f>
        <v>-44.867118290776446</v>
      </c>
      <c r="M13" s="8">
        <f>M10/(K10/100)</f>
        <v>0</v>
      </c>
      <c r="N13" s="8">
        <f>N10/(N10/100)</f>
        <v>100</v>
      </c>
      <c r="O13" s="8">
        <f>O10/(N10/100)</f>
        <v>-20.285087719298247</v>
      </c>
      <c r="P13" s="8">
        <f>P10/(N10/100)</f>
        <v>0</v>
      </c>
      <c r="Q13" s="8"/>
    </row>
    <row r="17" spans="2:18" s="3" customFormat="1" ht="14.25" customHeight="1">
      <c r="B17" s="22" t="s">
        <v>17</v>
      </c>
      <c r="C17" s="17"/>
      <c r="D17" s="17"/>
      <c r="E17" s="22" t="s">
        <v>18</v>
      </c>
      <c r="F17" s="17"/>
      <c r="G17" s="17"/>
      <c r="H17" s="22" t="s">
        <v>19</v>
      </c>
      <c r="I17" s="17"/>
      <c r="J17" s="17"/>
      <c r="K17" s="22" t="s">
        <v>20</v>
      </c>
      <c r="L17" s="17"/>
      <c r="M17" s="17"/>
      <c r="N17" s="22" t="s">
        <v>145</v>
      </c>
      <c r="O17" s="17"/>
      <c r="P17" s="17"/>
      <c r="Q17" s="17"/>
      <c r="R17" s="17"/>
    </row>
    <row r="18" spans="1:18" ht="14.25" customHeight="1" thickBot="1">
      <c r="A18" s="3"/>
      <c r="B18" s="22" t="s">
        <v>74</v>
      </c>
      <c r="C18" s="17"/>
      <c r="D18" s="17"/>
      <c r="E18" s="23" t="s">
        <v>75</v>
      </c>
      <c r="F18" s="17"/>
      <c r="G18" s="17"/>
      <c r="H18" s="23" t="s">
        <v>76</v>
      </c>
      <c r="I18" s="17"/>
      <c r="J18" s="17"/>
      <c r="K18" s="23" t="s">
        <v>77</v>
      </c>
      <c r="L18" s="17"/>
      <c r="M18" s="17"/>
      <c r="N18" s="23" t="s">
        <v>78</v>
      </c>
      <c r="O18" s="17"/>
      <c r="P18" s="17"/>
      <c r="Q18" s="17"/>
      <c r="R18" s="17"/>
    </row>
    <row r="19" spans="1:16" ht="67.5" customHeight="1" thickTop="1">
      <c r="A19" s="5" t="s">
        <v>0</v>
      </c>
      <c r="B19" s="4" t="s">
        <v>79</v>
      </c>
      <c r="C19" s="4" t="s">
        <v>80</v>
      </c>
      <c r="D19" s="4" t="s">
        <v>81</v>
      </c>
      <c r="E19" s="4" t="s">
        <v>79</v>
      </c>
      <c r="F19" s="4" t="s">
        <v>80</v>
      </c>
      <c r="G19" s="4" t="s">
        <v>81</v>
      </c>
      <c r="H19" s="4" t="s">
        <v>79</v>
      </c>
      <c r="I19" s="4" t="s">
        <v>80</v>
      </c>
      <c r="J19" s="4" t="s">
        <v>81</v>
      </c>
      <c r="K19" s="4" t="s">
        <v>79</v>
      </c>
      <c r="L19" s="4" t="s">
        <v>80</v>
      </c>
      <c r="M19" s="4" t="s">
        <v>81</v>
      </c>
      <c r="N19" s="4" t="s">
        <v>79</v>
      </c>
      <c r="O19" s="4" t="s">
        <v>80</v>
      </c>
      <c r="P19" s="4" t="s">
        <v>81</v>
      </c>
    </row>
    <row r="20" spans="1:16" s="3" customFormat="1" ht="12" customHeight="1">
      <c r="A20" s="3" t="s">
        <v>518</v>
      </c>
      <c r="B20" s="10">
        <v>93783</v>
      </c>
      <c r="C20" s="10">
        <v>-10506</v>
      </c>
      <c r="D20" s="10"/>
      <c r="E20" s="10"/>
      <c r="F20" s="10">
        <v>0</v>
      </c>
      <c r="G20" s="10"/>
      <c r="H20" s="10"/>
      <c r="I20" s="10">
        <v>0</v>
      </c>
      <c r="J20" s="10"/>
      <c r="K20" s="10"/>
      <c r="L20" s="10">
        <v>0</v>
      </c>
      <c r="M20" s="10"/>
      <c r="N20" s="10">
        <v>1150850</v>
      </c>
      <c r="O20" s="10">
        <v>-86250</v>
      </c>
      <c r="P20" s="10"/>
    </row>
    <row r="21" spans="1:16" s="3" customFormat="1" ht="12" customHeight="1">
      <c r="A21" s="3" t="s">
        <v>519</v>
      </c>
      <c r="B21" s="10">
        <v>-57</v>
      </c>
      <c r="C21" s="10">
        <v>-86</v>
      </c>
      <c r="D21" s="10"/>
      <c r="E21" s="10"/>
      <c r="F21" s="10">
        <v>0</v>
      </c>
      <c r="G21" s="10"/>
      <c r="H21" s="10"/>
      <c r="I21" s="10">
        <v>0</v>
      </c>
      <c r="J21" s="10"/>
      <c r="K21" s="10"/>
      <c r="L21" s="10">
        <v>0</v>
      </c>
      <c r="M21" s="10"/>
      <c r="N21" s="10">
        <v>199790</v>
      </c>
      <c r="O21" s="10">
        <v>-71954</v>
      </c>
      <c r="P21" s="10"/>
    </row>
    <row r="22" spans="1:16" s="3" customFormat="1" ht="12.75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.75">
      <c r="A23" s="3" t="s">
        <v>196</v>
      </c>
      <c r="B23" s="10">
        <f>SUM(B20:B22)</f>
        <v>93726</v>
      </c>
      <c r="C23" s="10">
        <f>SUM(C20:C22)</f>
        <v>-10592</v>
      </c>
      <c r="D23" s="10">
        <f>SUM(D20:D22)</f>
        <v>0</v>
      </c>
      <c r="E23" s="10">
        <f>SUM(E20:E22)</f>
        <v>0</v>
      </c>
      <c r="F23" s="10">
        <f>SUM(F20:F22)</f>
        <v>0</v>
      </c>
      <c r="G23" s="10">
        <f>SUM(G20:G22)</f>
        <v>0</v>
      </c>
      <c r="H23" s="10">
        <f>SUM(H20:H22)</f>
        <v>0</v>
      </c>
      <c r="I23" s="10">
        <f>SUM(I20:I22)</f>
        <v>0</v>
      </c>
      <c r="J23" s="10">
        <f>SUM(J20:J22)</f>
        <v>0</v>
      </c>
      <c r="K23" s="10">
        <f>SUM(K20:K22)</f>
        <v>0</v>
      </c>
      <c r="L23" s="10">
        <f>SUM(L20:L22)</f>
        <v>0</v>
      </c>
      <c r="M23" s="10">
        <f>SUM(M20:M22)</f>
        <v>0</v>
      </c>
      <c r="N23" s="10">
        <f>SUM(N20:N22)</f>
        <v>1350640</v>
      </c>
      <c r="O23" s="10">
        <f>SUM(O20:O22)</f>
        <v>-158204</v>
      </c>
      <c r="P23" s="10">
        <f>SUM(P20:P22)</f>
        <v>0</v>
      </c>
    </row>
    <row r="24" spans="1:16" ht="12.75">
      <c r="A24" s="1" t="s">
        <v>197</v>
      </c>
      <c r="B24" s="27">
        <v>81662</v>
      </c>
      <c r="C24" s="27">
        <v>-18690</v>
      </c>
      <c r="D24" s="27"/>
      <c r="E24" s="27"/>
      <c r="F24" s="27">
        <v>0</v>
      </c>
      <c r="G24" s="27"/>
      <c r="H24" s="27"/>
      <c r="I24" s="27">
        <v>0</v>
      </c>
      <c r="J24" s="27"/>
      <c r="K24" s="27"/>
      <c r="L24" s="27">
        <v>0</v>
      </c>
      <c r="M24" s="27"/>
      <c r="N24" s="27">
        <v>1418762</v>
      </c>
      <c r="O24" s="27">
        <v>-111524</v>
      </c>
      <c r="P24" s="27"/>
    </row>
    <row r="26" spans="1:16" ht="12.75">
      <c r="A26" s="1" t="s">
        <v>198</v>
      </c>
      <c r="B26" s="8">
        <f>B23/(B23/100)</f>
        <v>100</v>
      </c>
      <c r="C26" s="8">
        <f>C23/(B23/100)</f>
        <v>-11.301026396090732</v>
      </c>
      <c r="D26" s="8">
        <f>D23/(B23/100)</f>
        <v>0</v>
      </c>
      <c r="E26" s="8" t="e">
        <f>E23/(E23/100)</f>
        <v>#DIV/0!</v>
      </c>
      <c r="F26" s="8" t="e">
        <f>F23/(E23/100)</f>
        <v>#DIV/0!</v>
      </c>
      <c r="G26" s="8" t="e">
        <f>G23/(E23/100)</f>
        <v>#DIV/0!</v>
      </c>
      <c r="H26" s="8" t="e">
        <f>H23/(H23/100)</f>
        <v>#DIV/0!</v>
      </c>
      <c r="I26" s="8" t="e">
        <f>I23/(H23/100)</f>
        <v>#DIV/0!</v>
      </c>
      <c r="J26" s="8" t="e">
        <f>J23/(H23/100)</f>
        <v>#DIV/0!</v>
      </c>
      <c r="K26" s="8" t="e">
        <f>K23/(K23/100)</f>
        <v>#DIV/0!</v>
      </c>
      <c r="L26" s="8" t="e">
        <f>L23/(K23/100)</f>
        <v>#DIV/0!</v>
      </c>
      <c r="M26" s="8" t="e">
        <f>M23/(K23/100)</f>
        <v>#DIV/0!</v>
      </c>
      <c r="N26" s="8">
        <f>N23/(N23/100)</f>
        <v>100</v>
      </c>
      <c r="O26" s="8">
        <f>O23/(N23/100)</f>
        <v>-11.713261861043653</v>
      </c>
      <c r="P26" s="8">
        <f>P23/(N23/100)</f>
        <v>0</v>
      </c>
    </row>
    <row r="27" spans="1:16" ht="12.75">
      <c r="A27" s="1" t="s">
        <v>199</v>
      </c>
      <c r="B27" s="8">
        <f>B24/(B24/100)</f>
        <v>100</v>
      </c>
      <c r="C27" s="8">
        <f>C24/(B24/100)</f>
        <v>-22.88702211554946</v>
      </c>
      <c r="D27" s="8">
        <f>D24/(B24/100)</f>
        <v>0</v>
      </c>
      <c r="E27" s="8" t="e">
        <f>E24/(E24/100)</f>
        <v>#DIV/0!</v>
      </c>
      <c r="F27" s="8" t="e">
        <f>F24/(E24/100)</f>
        <v>#DIV/0!</v>
      </c>
      <c r="G27" s="8" t="e">
        <f>G24/(E24/100)</f>
        <v>#DIV/0!</v>
      </c>
      <c r="H27" s="8" t="e">
        <f>H24/(H24/100)</f>
        <v>#DIV/0!</v>
      </c>
      <c r="I27" s="8" t="e">
        <f>I24/(H24/100)</f>
        <v>#DIV/0!</v>
      </c>
      <c r="J27" s="8" t="e">
        <f>J24/(H24/100)</f>
        <v>#DIV/0!</v>
      </c>
      <c r="K27" s="8" t="e">
        <f>K24/(K24/100)</f>
        <v>#DIV/0!</v>
      </c>
      <c r="L27" s="8" t="e">
        <f>L24/(K24/100)</f>
        <v>#DIV/0!</v>
      </c>
      <c r="M27" s="8" t="e">
        <f>M24/(K24/100)</f>
        <v>#DIV/0!</v>
      </c>
      <c r="N27" s="8">
        <f>N24/(N24/100)</f>
        <v>100</v>
      </c>
      <c r="O27" s="8">
        <f>O24/(N24/100)</f>
        <v>-7.860655980354704</v>
      </c>
      <c r="P27" s="8">
        <f>P24/(N24/100)</f>
        <v>0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errors="blank" fitToHeight="0" fitToWidth="1" horizontalDpi="600" verticalDpi="600" orientation="landscape" paperSize="9" scale="64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K5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311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103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312</v>
      </c>
      <c r="B4" s="10">
        <v>8995703</v>
      </c>
      <c r="C4" s="10">
        <v>8995703</v>
      </c>
      <c r="D4" s="10">
        <v>4445438</v>
      </c>
      <c r="E4" s="10">
        <v>-15897420</v>
      </c>
      <c r="F4" s="10"/>
      <c r="G4" s="10">
        <v>-150661</v>
      </c>
      <c r="H4" s="10">
        <v>-138836</v>
      </c>
      <c r="I4" s="10">
        <v>-2745776</v>
      </c>
    </row>
    <row r="5" spans="1:9" s="3" customFormat="1" ht="12" customHeight="1">
      <c r="A5" s="3" t="s">
        <v>313</v>
      </c>
      <c r="B5" s="10">
        <v>1936858</v>
      </c>
      <c r="C5" s="10">
        <v>1929895</v>
      </c>
      <c r="D5" s="10">
        <v>256516</v>
      </c>
      <c r="E5" s="10">
        <v>-1590842</v>
      </c>
      <c r="F5" s="10">
        <v>0</v>
      </c>
      <c r="G5" s="10">
        <v>-243869</v>
      </c>
      <c r="H5" s="10">
        <v>0</v>
      </c>
      <c r="I5" s="10">
        <v>351700</v>
      </c>
    </row>
    <row r="6" spans="1:9" s="3" customFormat="1" ht="12" customHeight="1">
      <c r="A6" s="3" t="s">
        <v>314</v>
      </c>
      <c r="B6" s="10">
        <v>1521098</v>
      </c>
      <c r="C6" s="10">
        <v>1517157</v>
      </c>
      <c r="D6" s="10">
        <v>275233</v>
      </c>
      <c r="E6" s="10">
        <v>-1318981</v>
      </c>
      <c r="F6" s="10">
        <v>-3868</v>
      </c>
      <c r="G6" s="10">
        <v>-244674</v>
      </c>
      <c r="H6" s="10">
        <v>8740</v>
      </c>
      <c r="I6" s="10">
        <v>233607</v>
      </c>
    </row>
    <row r="7" spans="1:9" s="3" customFormat="1" ht="12" customHeight="1">
      <c r="A7" s="3" t="s">
        <v>315</v>
      </c>
      <c r="B7" s="10">
        <v>490304</v>
      </c>
      <c r="C7" s="10">
        <v>490838</v>
      </c>
      <c r="D7" s="10">
        <v>34433</v>
      </c>
      <c r="E7" s="10">
        <v>-402710</v>
      </c>
      <c r="F7" s="10">
        <v>0</v>
      </c>
      <c r="G7" s="10">
        <v>-137405</v>
      </c>
      <c r="H7" s="10">
        <v>0</v>
      </c>
      <c r="I7" s="10">
        <v>-14844</v>
      </c>
    </row>
    <row r="8" spans="1:9" s="3" customFormat="1" ht="12" customHeight="1">
      <c r="A8" s="3" t="s">
        <v>316</v>
      </c>
      <c r="B8" s="10">
        <v>307335</v>
      </c>
      <c r="C8" s="10">
        <v>293860</v>
      </c>
      <c r="D8" s="10">
        <v>58910</v>
      </c>
      <c r="E8" s="10">
        <v>-221778</v>
      </c>
      <c r="F8" s="10"/>
      <c r="G8" s="10">
        <v>-84461</v>
      </c>
      <c r="H8" s="10">
        <v>0</v>
      </c>
      <c r="I8" s="10">
        <v>46531</v>
      </c>
    </row>
    <row r="9" spans="1:9" s="3" customFormat="1" ht="12" customHeight="1">
      <c r="A9" s="3" t="s">
        <v>317</v>
      </c>
      <c r="B9" s="10">
        <v>129190</v>
      </c>
      <c r="C9" s="10">
        <v>73664</v>
      </c>
      <c r="D9" s="10">
        <v>7073</v>
      </c>
      <c r="E9" s="10">
        <v>-59310</v>
      </c>
      <c r="F9" s="10">
        <v>-305</v>
      </c>
      <c r="G9" s="10">
        <v>-67435</v>
      </c>
      <c r="H9" s="10">
        <v>34820</v>
      </c>
      <c r="I9" s="10">
        <v>-11493</v>
      </c>
    </row>
    <row r="10" spans="1:9" s="3" customFormat="1" ht="12" customHeight="1">
      <c r="A10" s="3" t="s">
        <v>318</v>
      </c>
      <c r="B10" s="10">
        <v>50303</v>
      </c>
      <c r="C10" s="10">
        <v>22807</v>
      </c>
      <c r="D10" s="10">
        <v>417</v>
      </c>
      <c r="E10" s="10">
        <v>-1929</v>
      </c>
      <c r="F10" s="10">
        <v>0</v>
      </c>
      <c r="G10" s="10">
        <v>-15738</v>
      </c>
      <c r="H10" s="10">
        <v>0</v>
      </c>
      <c r="I10" s="10">
        <v>5557</v>
      </c>
    </row>
    <row r="11" spans="1:9" s="3" customFormat="1" ht="12" customHeight="1">
      <c r="A11" s="3" t="s">
        <v>200</v>
      </c>
      <c r="B11" s="10">
        <v>48903</v>
      </c>
      <c r="C11" s="10">
        <v>48783</v>
      </c>
      <c r="D11" s="10">
        <v>13098</v>
      </c>
      <c r="E11" s="10">
        <v>-49480</v>
      </c>
      <c r="F11" s="10"/>
      <c r="G11" s="10">
        <v>-11019</v>
      </c>
      <c r="H11" s="10">
        <v>0</v>
      </c>
      <c r="I11" s="10">
        <v>1382</v>
      </c>
    </row>
    <row r="12" spans="1:9" s="3" customFormat="1" ht="12" customHeight="1">
      <c r="A12" s="3" t="s">
        <v>201</v>
      </c>
      <c r="B12" s="10">
        <v>37320</v>
      </c>
      <c r="C12" s="10">
        <v>36904</v>
      </c>
      <c r="D12" s="10">
        <v>8400</v>
      </c>
      <c r="E12" s="10">
        <v>-36375</v>
      </c>
      <c r="F12" s="10"/>
      <c r="G12" s="10">
        <v>-5795</v>
      </c>
      <c r="H12" s="10">
        <v>0</v>
      </c>
      <c r="I12" s="10">
        <v>3134</v>
      </c>
    </row>
    <row r="13" spans="1:9" s="3" customFormat="1" ht="12" customHeight="1">
      <c r="A13" s="3" t="s">
        <v>204</v>
      </c>
      <c r="B13" s="10">
        <v>28372</v>
      </c>
      <c r="C13" s="10">
        <v>27006</v>
      </c>
      <c r="D13" s="10">
        <v>6822</v>
      </c>
      <c r="E13" s="10">
        <v>-31836</v>
      </c>
      <c r="F13" s="10">
        <v>-4573</v>
      </c>
      <c r="G13" s="10">
        <v>-4371</v>
      </c>
      <c r="H13" s="10">
        <v>0</v>
      </c>
      <c r="I13" s="10">
        <v>-6952</v>
      </c>
    </row>
    <row r="14" spans="1:9" s="3" customFormat="1" ht="12" customHeight="1">
      <c r="A14" s="3" t="s">
        <v>207</v>
      </c>
      <c r="B14" s="10">
        <v>25358</v>
      </c>
      <c r="C14" s="10">
        <v>24290</v>
      </c>
      <c r="D14" s="10">
        <v>4825</v>
      </c>
      <c r="E14" s="10">
        <v>-29229</v>
      </c>
      <c r="F14" s="10"/>
      <c r="G14" s="10">
        <v>-3571</v>
      </c>
      <c r="H14" s="10">
        <v>0</v>
      </c>
      <c r="I14" s="10">
        <v>-3685</v>
      </c>
    </row>
    <row r="15" spans="1:9" s="3" customFormat="1" ht="12" customHeight="1">
      <c r="A15" s="3" t="s">
        <v>202</v>
      </c>
      <c r="B15" s="10">
        <v>24682</v>
      </c>
      <c r="C15" s="10">
        <v>24356</v>
      </c>
      <c r="D15" s="10">
        <v>4228</v>
      </c>
      <c r="E15" s="10">
        <v>-27160</v>
      </c>
      <c r="F15" s="10">
        <v>-2654</v>
      </c>
      <c r="G15" s="10">
        <v>-6061</v>
      </c>
      <c r="H15" s="10">
        <v>397</v>
      </c>
      <c r="I15" s="10">
        <v>-6894</v>
      </c>
    </row>
    <row r="16" spans="1:9" s="3" customFormat="1" ht="12" customHeight="1">
      <c r="A16" s="3" t="s">
        <v>203</v>
      </c>
      <c r="B16" s="10">
        <v>23566</v>
      </c>
      <c r="C16" s="10">
        <v>23479</v>
      </c>
      <c r="D16" s="10">
        <v>819</v>
      </c>
      <c r="E16" s="10">
        <v>-30381</v>
      </c>
      <c r="F16" s="10"/>
      <c r="G16" s="10">
        <v>-2169</v>
      </c>
      <c r="H16" s="10">
        <v>0</v>
      </c>
      <c r="I16" s="10">
        <v>-8252</v>
      </c>
    </row>
    <row r="17" spans="1:9" s="3" customFormat="1" ht="12" customHeight="1">
      <c r="A17" s="3" t="s">
        <v>205</v>
      </c>
      <c r="B17" s="10">
        <v>22175</v>
      </c>
      <c r="C17" s="10">
        <v>18799</v>
      </c>
      <c r="D17" s="10">
        <v>7100</v>
      </c>
      <c r="E17" s="10">
        <v>-45428</v>
      </c>
      <c r="F17" s="10">
        <v>-3238</v>
      </c>
      <c r="G17" s="10">
        <v>-3410</v>
      </c>
      <c r="H17" s="10">
        <v>0</v>
      </c>
      <c r="I17" s="10">
        <v>-26177</v>
      </c>
    </row>
    <row r="18" spans="1:9" s="3" customFormat="1" ht="12" customHeight="1">
      <c r="A18" s="3" t="s">
        <v>319</v>
      </c>
      <c r="B18" s="10">
        <v>21549</v>
      </c>
      <c r="C18" s="10">
        <v>19599</v>
      </c>
      <c r="D18" s="10">
        <v>63</v>
      </c>
      <c r="E18" s="10">
        <v>-9584</v>
      </c>
      <c r="F18" s="10"/>
      <c r="G18" s="10">
        <v>-2240</v>
      </c>
      <c r="H18" s="10">
        <v>0</v>
      </c>
      <c r="I18" s="10">
        <v>7838</v>
      </c>
    </row>
    <row r="19" spans="1:9" s="3" customFormat="1" ht="12" customHeight="1">
      <c r="A19" s="3" t="s">
        <v>320</v>
      </c>
      <c r="B19" s="10">
        <v>19842</v>
      </c>
      <c r="C19" s="10">
        <v>1596</v>
      </c>
      <c r="D19" s="10">
        <v>1651</v>
      </c>
      <c r="E19" s="10">
        <v>5953</v>
      </c>
      <c r="F19" s="10"/>
      <c r="G19" s="10">
        <v>-1662</v>
      </c>
      <c r="H19" s="10">
        <v>0</v>
      </c>
      <c r="I19" s="10">
        <v>7538</v>
      </c>
    </row>
    <row r="20" spans="1:9" s="3" customFormat="1" ht="12" customHeight="1">
      <c r="A20" s="3" t="s">
        <v>206</v>
      </c>
      <c r="B20" s="10">
        <v>14815</v>
      </c>
      <c r="C20" s="10">
        <v>14415</v>
      </c>
      <c r="D20" s="10">
        <v>3700</v>
      </c>
      <c r="E20" s="10">
        <v>-18834</v>
      </c>
      <c r="F20" s="10"/>
      <c r="G20" s="10">
        <v>-3004</v>
      </c>
      <c r="H20" s="10">
        <v>0</v>
      </c>
      <c r="I20" s="10">
        <v>-3723</v>
      </c>
    </row>
    <row r="21" spans="1:9" s="3" customFormat="1" ht="12" customHeight="1">
      <c r="A21" s="3" t="s">
        <v>209</v>
      </c>
      <c r="B21" s="10">
        <v>14723</v>
      </c>
      <c r="C21" s="10">
        <v>12729</v>
      </c>
      <c r="D21" s="10">
        <v>2165</v>
      </c>
      <c r="E21" s="10">
        <v>-12319</v>
      </c>
      <c r="F21" s="10">
        <v>-2331</v>
      </c>
      <c r="G21" s="10">
        <v>-2646</v>
      </c>
      <c r="H21" s="10">
        <v>0</v>
      </c>
      <c r="I21" s="10">
        <v>-2402</v>
      </c>
    </row>
    <row r="22" spans="1:9" s="3" customFormat="1" ht="12" customHeight="1">
      <c r="A22" s="3" t="s">
        <v>321</v>
      </c>
      <c r="B22" s="10">
        <v>14509</v>
      </c>
      <c r="C22" s="10">
        <v>4617</v>
      </c>
      <c r="D22" s="10"/>
      <c r="E22" s="10">
        <v>-4877</v>
      </c>
      <c r="F22" s="10"/>
      <c r="G22" s="10">
        <v>-726</v>
      </c>
      <c r="H22" s="10">
        <v>0</v>
      </c>
      <c r="I22" s="10">
        <v>-986</v>
      </c>
    </row>
    <row r="23" spans="1:9" s="3" customFormat="1" ht="12" customHeight="1">
      <c r="A23" s="3" t="s">
        <v>210</v>
      </c>
      <c r="B23" s="10">
        <v>13767</v>
      </c>
      <c r="C23" s="10">
        <v>11729</v>
      </c>
      <c r="D23" s="10">
        <v>2535</v>
      </c>
      <c r="E23" s="10">
        <v>-15277</v>
      </c>
      <c r="F23" s="10">
        <v>-705</v>
      </c>
      <c r="G23" s="10">
        <v>-2899</v>
      </c>
      <c r="H23" s="10">
        <v>0</v>
      </c>
      <c r="I23" s="10">
        <v>-4617</v>
      </c>
    </row>
    <row r="24" spans="1:9" s="3" customFormat="1" ht="12" customHeight="1">
      <c r="A24" s="3" t="s">
        <v>208</v>
      </c>
      <c r="B24" s="10">
        <v>13495</v>
      </c>
      <c r="C24" s="10">
        <v>13015</v>
      </c>
      <c r="D24" s="10">
        <v>2768</v>
      </c>
      <c r="E24" s="10">
        <v>-19627</v>
      </c>
      <c r="F24" s="10"/>
      <c r="G24" s="10">
        <v>-3909</v>
      </c>
      <c r="H24" s="10">
        <v>164</v>
      </c>
      <c r="I24" s="10">
        <v>-7589</v>
      </c>
    </row>
    <row r="25" spans="1:9" s="3" customFormat="1" ht="12" customHeight="1">
      <c r="A25" s="3" t="s">
        <v>211</v>
      </c>
      <c r="B25" s="10">
        <v>12554</v>
      </c>
      <c r="C25" s="10">
        <v>11667</v>
      </c>
      <c r="D25" s="10">
        <v>1787</v>
      </c>
      <c r="E25" s="10">
        <v>-3860</v>
      </c>
      <c r="F25" s="10">
        <v>0</v>
      </c>
      <c r="G25" s="10">
        <v>-2539</v>
      </c>
      <c r="H25" s="10">
        <v>0</v>
      </c>
      <c r="I25" s="10">
        <v>7055</v>
      </c>
    </row>
    <row r="26" spans="1:9" s="3" customFormat="1" ht="12" customHeight="1">
      <c r="A26" s="3" t="s">
        <v>214</v>
      </c>
      <c r="B26" s="10">
        <v>11815</v>
      </c>
      <c r="C26" s="10">
        <v>11778</v>
      </c>
      <c r="D26" s="10">
        <v>1682</v>
      </c>
      <c r="E26" s="10">
        <v>-12053</v>
      </c>
      <c r="F26" s="10">
        <v>-1992</v>
      </c>
      <c r="G26" s="10">
        <v>-3076</v>
      </c>
      <c r="H26" s="10">
        <v>0</v>
      </c>
      <c r="I26" s="10">
        <v>-3661</v>
      </c>
    </row>
    <row r="27" spans="1:9" s="3" customFormat="1" ht="12" customHeight="1">
      <c r="A27" s="3" t="s">
        <v>213</v>
      </c>
      <c r="B27" s="10">
        <v>9720</v>
      </c>
      <c r="C27" s="10">
        <v>9547</v>
      </c>
      <c r="D27" s="10">
        <v>1319</v>
      </c>
      <c r="E27" s="10">
        <v>-15932</v>
      </c>
      <c r="F27" s="10"/>
      <c r="G27" s="10">
        <v>-1910</v>
      </c>
      <c r="H27" s="10">
        <v>0</v>
      </c>
      <c r="I27" s="10">
        <v>-6976</v>
      </c>
    </row>
    <row r="28" spans="1:9" s="3" customFormat="1" ht="12" customHeight="1">
      <c r="A28" s="3" t="s">
        <v>218</v>
      </c>
      <c r="B28" s="10">
        <v>9165</v>
      </c>
      <c r="C28" s="10">
        <v>7656</v>
      </c>
      <c r="D28" s="10">
        <v>1827</v>
      </c>
      <c r="E28" s="10">
        <v>-7892</v>
      </c>
      <c r="F28" s="10">
        <v>0</v>
      </c>
      <c r="G28" s="10">
        <v>-2050</v>
      </c>
      <c r="H28" s="10">
        <v>0</v>
      </c>
      <c r="I28" s="10">
        <v>-459</v>
      </c>
    </row>
    <row r="29" spans="1:9" s="3" customFormat="1" ht="12" customHeight="1">
      <c r="A29" s="3" t="s">
        <v>212</v>
      </c>
      <c r="B29" s="10">
        <v>9132</v>
      </c>
      <c r="C29" s="10">
        <v>7498</v>
      </c>
      <c r="D29" s="10">
        <v>2343</v>
      </c>
      <c r="E29" s="10">
        <v>-14604</v>
      </c>
      <c r="F29" s="10"/>
      <c r="G29" s="10">
        <v>-1626</v>
      </c>
      <c r="H29" s="10">
        <v>-81</v>
      </c>
      <c r="I29" s="10">
        <v>-6470</v>
      </c>
    </row>
    <row r="30" spans="1:9" s="3" customFormat="1" ht="12" customHeight="1">
      <c r="A30" s="3" t="s">
        <v>322</v>
      </c>
      <c r="B30" s="10">
        <v>9017</v>
      </c>
      <c r="C30" s="10">
        <v>8955</v>
      </c>
      <c r="D30" s="10">
        <v>548</v>
      </c>
      <c r="E30" s="10">
        <v>-3259</v>
      </c>
      <c r="F30" s="10"/>
      <c r="G30" s="10">
        <v>-9592</v>
      </c>
      <c r="H30" s="10">
        <v>0</v>
      </c>
      <c r="I30" s="10">
        <v>-3348</v>
      </c>
    </row>
    <row r="31" spans="1:9" s="3" customFormat="1" ht="12" customHeight="1">
      <c r="A31" s="3" t="s">
        <v>215</v>
      </c>
      <c r="B31" s="10">
        <v>8911</v>
      </c>
      <c r="C31" s="10">
        <v>7137</v>
      </c>
      <c r="D31" s="10">
        <v>2558</v>
      </c>
      <c r="E31" s="10">
        <v>-19043</v>
      </c>
      <c r="F31" s="10"/>
      <c r="G31" s="10">
        <v>-833</v>
      </c>
      <c r="H31" s="10">
        <v>0</v>
      </c>
      <c r="I31" s="10">
        <v>-10181</v>
      </c>
    </row>
    <row r="32" spans="1:9" s="3" customFormat="1" ht="12" customHeight="1">
      <c r="A32" s="3" t="s">
        <v>217</v>
      </c>
      <c r="B32" s="10">
        <v>8742</v>
      </c>
      <c r="C32" s="10">
        <v>7474</v>
      </c>
      <c r="D32" s="10">
        <v>943</v>
      </c>
      <c r="E32" s="10">
        <v>-14318</v>
      </c>
      <c r="F32" s="10"/>
      <c r="G32" s="10">
        <v>-1503</v>
      </c>
      <c r="H32" s="10">
        <v>0</v>
      </c>
      <c r="I32" s="10">
        <v>-7404</v>
      </c>
    </row>
    <row r="33" spans="1:9" s="3" customFormat="1" ht="12" customHeight="1">
      <c r="A33" s="3" t="s">
        <v>216</v>
      </c>
      <c r="B33" s="10">
        <v>7369</v>
      </c>
      <c r="C33" s="10">
        <v>6946</v>
      </c>
      <c r="D33" s="10">
        <v>916</v>
      </c>
      <c r="E33" s="10">
        <v>-11750</v>
      </c>
      <c r="F33" s="10"/>
      <c r="G33" s="10">
        <v>-1225</v>
      </c>
      <c r="H33" s="10">
        <v>459</v>
      </c>
      <c r="I33" s="10">
        <v>-4654</v>
      </c>
    </row>
    <row r="34" spans="1:9" s="3" customFormat="1" ht="12" customHeight="1">
      <c r="A34" s="3" t="s">
        <v>220</v>
      </c>
      <c r="B34" s="10">
        <v>7163</v>
      </c>
      <c r="C34" s="10">
        <v>6075</v>
      </c>
      <c r="D34" s="10">
        <v>1290</v>
      </c>
      <c r="E34" s="10">
        <v>-524</v>
      </c>
      <c r="F34" s="10"/>
      <c r="G34" s="10">
        <v>-1957</v>
      </c>
      <c r="H34" s="10">
        <v>-1529</v>
      </c>
      <c r="I34" s="10">
        <v>3355</v>
      </c>
    </row>
    <row r="35" spans="1:9" s="3" customFormat="1" ht="12" customHeight="1">
      <c r="A35" s="3" t="s">
        <v>223</v>
      </c>
      <c r="B35" s="10">
        <v>5353</v>
      </c>
      <c r="C35" s="10">
        <v>962</v>
      </c>
      <c r="D35" s="10">
        <v>1323</v>
      </c>
      <c r="E35" s="10">
        <v>-2139</v>
      </c>
      <c r="F35" s="10"/>
      <c r="G35" s="10">
        <v>226</v>
      </c>
      <c r="H35" s="10">
        <v>0</v>
      </c>
      <c r="I35" s="10">
        <v>372</v>
      </c>
    </row>
    <row r="36" spans="1:9" s="3" customFormat="1" ht="12" customHeight="1">
      <c r="A36" s="3" t="s">
        <v>222</v>
      </c>
      <c r="B36" s="10">
        <v>4997</v>
      </c>
      <c r="C36" s="10">
        <v>1041</v>
      </c>
      <c r="D36" s="10">
        <v>1028</v>
      </c>
      <c r="E36" s="10">
        <v>1519</v>
      </c>
      <c r="F36" s="10"/>
      <c r="G36" s="10">
        <v>-1111</v>
      </c>
      <c r="H36" s="10">
        <v>-27</v>
      </c>
      <c r="I36" s="10">
        <v>2450</v>
      </c>
    </row>
    <row r="37" spans="1:9" s="3" customFormat="1" ht="12" customHeight="1">
      <c r="A37" s="3" t="s">
        <v>323</v>
      </c>
      <c r="B37" s="10">
        <v>4392</v>
      </c>
      <c r="C37" s="10">
        <v>3297</v>
      </c>
      <c r="D37" s="10">
        <v>146</v>
      </c>
      <c r="E37" s="10">
        <v>-3253</v>
      </c>
      <c r="F37" s="10"/>
      <c r="G37" s="10">
        <v>-118</v>
      </c>
      <c r="H37" s="10">
        <v>0</v>
      </c>
      <c r="I37" s="10">
        <v>72</v>
      </c>
    </row>
    <row r="38" spans="1:9" s="3" customFormat="1" ht="12" customHeight="1">
      <c r="A38" s="3" t="s">
        <v>221</v>
      </c>
      <c r="B38" s="10">
        <v>4232</v>
      </c>
      <c r="C38" s="10">
        <v>3569</v>
      </c>
      <c r="D38" s="10">
        <v>846</v>
      </c>
      <c r="E38" s="10">
        <v>-2994</v>
      </c>
      <c r="F38" s="10">
        <v>-788</v>
      </c>
      <c r="G38" s="10">
        <v>-1313</v>
      </c>
      <c r="H38" s="10">
        <v>0</v>
      </c>
      <c r="I38" s="10">
        <v>-680</v>
      </c>
    </row>
    <row r="39" spans="1:9" s="3" customFormat="1" ht="12" customHeight="1">
      <c r="A39" s="3" t="s">
        <v>219</v>
      </c>
      <c r="B39" s="10">
        <v>3857</v>
      </c>
      <c r="C39" s="10">
        <v>730</v>
      </c>
      <c r="D39" s="10">
        <v>469</v>
      </c>
      <c r="E39" s="10">
        <v>-198</v>
      </c>
      <c r="F39" s="10"/>
      <c r="G39" s="10">
        <v>327</v>
      </c>
      <c r="H39" s="10">
        <v>0</v>
      </c>
      <c r="I39" s="10">
        <v>1328</v>
      </c>
    </row>
    <row r="40" spans="1:9" s="3" customFormat="1" ht="12" customHeight="1">
      <c r="A40" s="3" t="s">
        <v>324</v>
      </c>
      <c r="B40" s="10">
        <v>2232</v>
      </c>
      <c r="C40" s="10">
        <v>2232</v>
      </c>
      <c r="D40" s="10">
        <v>0</v>
      </c>
      <c r="E40" s="10">
        <v>0</v>
      </c>
      <c r="F40" s="10"/>
      <c r="G40" s="10"/>
      <c r="H40" s="10">
        <v>0</v>
      </c>
      <c r="I40" s="10">
        <v>2232</v>
      </c>
    </row>
    <row r="41" spans="1:9" s="3" customFormat="1" ht="12" customHeight="1">
      <c r="A41" s="3" t="s">
        <v>325</v>
      </c>
      <c r="B41" s="10">
        <v>1706</v>
      </c>
      <c r="C41" s="10">
        <v>1636</v>
      </c>
      <c r="D41" s="10">
        <v>47</v>
      </c>
      <c r="E41" s="10">
        <v>-2035</v>
      </c>
      <c r="F41" s="10"/>
      <c r="G41" s="10">
        <v>-548</v>
      </c>
      <c r="H41" s="10">
        <v>0</v>
      </c>
      <c r="I41" s="10">
        <v>-900</v>
      </c>
    </row>
    <row r="42" spans="1:9" s="3" customFormat="1" ht="12" customHeight="1">
      <c r="A42" s="3" t="s">
        <v>326</v>
      </c>
      <c r="B42" s="10">
        <v>979</v>
      </c>
      <c r="C42" s="10">
        <v>979</v>
      </c>
      <c r="D42" s="10">
        <v>85</v>
      </c>
      <c r="E42" s="10">
        <v>-217</v>
      </c>
      <c r="F42" s="10"/>
      <c r="G42" s="10">
        <v>-978</v>
      </c>
      <c r="H42" s="10">
        <v>0</v>
      </c>
      <c r="I42" s="10">
        <v>-131</v>
      </c>
    </row>
    <row r="43" spans="1:9" s="3" customFormat="1" ht="12" customHeight="1">
      <c r="A43" s="3" t="s">
        <v>327</v>
      </c>
      <c r="B43" s="10">
        <v>456</v>
      </c>
      <c r="C43" s="10">
        <v>449</v>
      </c>
      <c r="D43" s="10"/>
      <c r="E43" s="10">
        <v>-275</v>
      </c>
      <c r="F43" s="10"/>
      <c r="G43" s="10"/>
      <c r="H43" s="10">
        <v>0</v>
      </c>
      <c r="I43" s="10">
        <v>174</v>
      </c>
    </row>
    <row r="44" spans="1:9" s="3" customFormat="1" ht="12" customHeight="1">
      <c r="A44" s="3" t="s">
        <v>328</v>
      </c>
      <c r="B44" s="10">
        <v>380</v>
      </c>
      <c r="C44" s="10">
        <v>380</v>
      </c>
      <c r="D44" s="10">
        <v>7</v>
      </c>
      <c r="E44" s="10">
        <v>-28</v>
      </c>
      <c r="F44" s="10">
        <v>0</v>
      </c>
      <c r="G44" s="10">
        <v>-8</v>
      </c>
      <c r="H44" s="10">
        <v>-70</v>
      </c>
      <c r="I44" s="10">
        <v>281</v>
      </c>
    </row>
    <row r="45" spans="1:9" s="3" customFormat="1" ht="12" customHeight="1">
      <c r="A45" s="3" t="s">
        <v>329</v>
      </c>
      <c r="B45" s="10">
        <v>0</v>
      </c>
      <c r="C45" s="10">
        <v>0</v>
      </c>
      <c r="D45" s="10">
        <v>0</v>
      </c>
      <c r="E45" s="10">
        <v>-303</v>
      </c>
      <c r="F45" s="10">
        <v>0</v>
      </c>
      <c r="G45" s="10">
        <v>0</v>
      </c>
      <c r="H45" s="10">
        <v>0</v>
      </c>
      <c r="I45" s="10">
        <v>-303</v>
      </c>
    </row>
    <row r="46" spans="1:9" s="3" customFormat="1" ht="12.75">
      <c r="A46" s="2"/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" t="s">
        <v>196</v>
      </c>
      <c r="B47" s="10">
        <f>SUM(B4:B46)</f>
        <v>13876039</v>
      </c>
      <c r="C47" s="10">
        <f>SUM(C4:C46)</f>
        <v>13705249</v>
      </c>
      <c r="D47" s="10">
        <f>SUM(D4:D46)</f>
        <v>5155358</v>
      </c>
      <c r="E47" s="10">
        <f>SUM(E4:E46)</f>
        <v>-19930582</v>
      </c>
      <c r="F47" s="10">
        <f>SUM(F4:F46)</f>
        <v>-20454</v>
      </c>
      <c r="G47" s="10">
        <f>SUM(G4:G46)</f>
        <v>-1027559</v>
      </c>
      <c r="H47" s="10">
        <f>SUM(H4:H46)</f>
        <v>-95963</v>
      </c>
      <c r="I47" s="10">
        <f>SUM(I4:I46)</f>
        <v>-2213951</v>
      </c>
    </row>
    <row r="48" spans="1:9" ht="12.75">
      <c r="A48" s="1" t="s">
        <v>197</v>
      </c>
      <c r="B48" s="11">
        <v>15340683</v>
      </c>
      <c r="C48" s="11">
        <v>15200846</v>
      </c>
      <c r="D48" s="11">
        <v>3423821</v>
      </c>
      <c r="E48" s="11">
        <v>-16437403</v>
      </c>
      <c r="F48" s="11">
        <v>-20712</v>
      </c>
      <c r="G48" s="11">
        <v>-932615</v>
      </c>
      <c r="H48" s="11">
        <v>-63526</v>
      </c>
      <c r="I48" s="11">
        <v>1170411</v>
      </c>
    </row>
    <row r="50" spans="1:9" ht="12.75">
      <c r="A50" s="1" t="s">
        <v>198</v>
      </c>
      <c r="B50" s="8">
        <f>B47/($C47/100)</f>
        <v>101.24616488179092</v>
      </c>
      <c r="C50" s="8">
        <f>C47/($C47/100)</f>
        <v>100</v>
      </c>
      <c r="D50" s="8">
        <f>D47/($C47/100)</f>
        <v>37.61593824380717</v>
      </c>
      <c r="E50" s="8">
        <f>E47/($C47/100)</f>
        <v>-145.4229835590729</v>
      </c>
      <c r="F50" s="8">
        <f>F47/($C47/100)</f>
        <v>-0.14924208965484684</v>
      </c>
      <c r="G50" s="8">
        <f>G47/($C47/100)</f>
        <v>-7.497558052392919</v>
      </c>
      <c r="H50" s="8">
        <f>H47/($C47/100)</f>
        <v>-0.7001915835312442</v>
      </c>
      <c r="I50" s="8">
        <f>I47/($C47/100)</f>
        <v>-16.154037040844717</v>
      </c>
    </row>
    <row r="51" spans="1:9" ht="12.75">
      <c r="A51" s="1" t="s">
        <v>199</v>
      </c>
      <c r="B51" s="8">
        <f>B48/($C48/100)</f>
        <v>100.919929061843</v>
      </c>
      <c r="C51" s="8">
        <f>C48/($C48/100)</f>
        <v>100</v>
      </c>
      <c r="D51" s="8">
        <f>D48/($C48/100)</f>
        <v>22.52388452590073</v>
      </c>
      <c r="E51" s="8">
        <f>E48/($C48/100)</f>
        <v>-108.13479065573061</v>
      </c>
      <c r="F51" s="8">
        <f>F48/($C48/100)</f>
        <v>-0.13625557419633091</v>
      </c>
      <c r="G51" s="8">
        <f>G48/($C48/100)</f>
        <v>-6.135283523035494</v>
      </c>
      <c r="H51" s="8">
        <f>H48/($C48/100)</f>
        <v>-0.4179109504826245</v>
      </c>
      <c r="I51" s="8">
        <f>I48/($C48/100)</f>
        <v>7.699643822455672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J47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41" t="s">
        <v>491</v>
      </c>
      <c r="B1" s="32"/>
      <c r="C1" s="32"/>
      <c r="D1" s="32"/>
      <c r="E1" s="32"/>
      <c r="F1" s="32"/>
      <c r="G1" s="32"/>
      <c r="H1" s="32"/>
    </row>
    <row r="2" spans="1:10" s="20" customFormat="1" ht="17.25" customHeight="1" thickBot="1">
      <c r="A2" s="33" t="s">
        <v>98</v>
      </c>
      <c r="B2" s="34"/>
      <c r="C2" s="34"/>
      <c r="D2" s="34"/>
      <c r="E2" s="34"/>
      <c r="F2" s="35"/>
      <c r="G2" s="35"/>
      <c r="H2" s="35"/>
      <c r="I2" s="19"/>
      <c r="J2" s="19"/>
    </row>
    <row r="3" spans="1:8" ht="81" customHeight="1" thickTop="1">
      <c r="A3" s="5" t="s">
        <v>24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</row>
    <row r="4" spans="1:8" s="3" customFormat="1" ht="12" customHeight="1">
      <c r="A4" s="3" t="s">
        <v>415</v>
      </c>
      <c r="B4" s="10">
        <v>15597154</v>
      </c>
      <c r="C4" s="10">
        <v>21846764</v>
      </c>
      <c r="D4" s="10">
        <v>-8184220</v>
      </c>
      <c r="E4" s="10">
        <v>5186603</v>
      </c>
      <c r="F4" s="10">
        <v>-422727</v>
      </c>
      <c r="G4" s="10">
        <v>-3785596</v>
      </c>
      <c r="H4" s="10">
        <v>30237978</v>
      </c>
    </row>
    <row r="5" spans="1:8" s="3" customFormat="1" ht="12" customHeight="1">
      <c r="A5" s="3" t="s">
        <v>422</v>
      </c>
      <c r="B5" s="10">
        <v>1368525</v>
      </c>
      <c r="C5" s="10">
        <v>-42392</v>
      </c>
      <c r="D5" s="10">
        <v>-301736</v>
      </c>
      <c r="E5" s="10">
        <v>-313744</v>
      </c>
      <c r="F5" s="10">
        <v>-74224</v>
      </c>
      <c r="G5" s="10">
        <v>-231051</v>
      </c>
      <c r="H5" s="10">
        <v>405378</v>
      </c>
    </row>
    <row r="6" spans="1:8" s="3" customFormat="1" ht="12" customHeight="1">
      <c r="A6" s="3" t="s">
        <v>420</v>
      </c>
      <c r="B6" s="10">
        <v>848895</v>
      </c>
      <c r="C6" s="10">
        <v>996958</v>
      </c>
      <c r="D6" s="10">
        <v>-1413564</v>
      </c>
      <c r="E6" s="10">
        <v>317644</v>
      </c>
      <c r="F6" s="10">
        <v>-156739</v>
      </c>
      <c r="G6" s="10">
        <v>-697745</v>
      </c>
      <c r="H6" s="10">
        <v>-104551</v>
      </c>
    </row>
    <row r="7" spans="1:8" s="3" customFormat="1" ht="12" customHeight="1">
      <c r="A7" s="3" t="s">
        <v>435</v>
      </c>
      <c r="B7" s="10">
        <v>694946</v>
      </c>
      <c r="C7" s="10">
        <v>11449</v>
      </c>
      <c r="D7" s="10">
        <v>-53138</v>
      </c>
      <c r="E7" s="10">
        <v>-535047</v>
      </c>
      <c r="F7" s="10">
        <v>-7152</v>
      </c>
      <c r="G7" s="10">
        <v>0</v>
      </c>
      <c r="H7" s="10">
        <v>111058</v>
      </c>
    </row>
    <row r="8" spans="1:8" s="3" customFormat="1" ht="12" customHeight="1">
      <c r="A8" s="3" t="s">
        <v>417</v>
      </c>
      <c r="B8" s="10">
        <v>229468</v>
      </c>
      <c r="C8" s="10">
        <v>206814</v>
      </c>
      <c r="D8" s="10">
        <v>-159108</v>
      </c>
      <c r="E8" s="10">
        <v>248347</v>
      </c>
      <c r="F8" s="10">
        <v>-19773</v>
      </c>
      <c r="G8" s="10">
        <v>-66473</v>
      </c>
      <c r="H8" s="10">
        <v>439275</v>
      </c>
    </row>
    <row r="9" spans="1:8" s="3" customFormat="1" ht="12" customHeight="1">
      <c r="A9" s="3" t="s">
        <v>425</v>
      </c>
      <c r="B9" s="10">
        <v>43901</v>
      </c>
      <c r="C9" s="10">
        <v>-6610</v>
      </c>
      <c r="D9" s="10">
        <v>-93414</v>
      </c>
      <c r="E9" s="10">
        <v>78971</v>
      </c>
      <c r="F9" s="10">
        <v>-3788</v>
      </c>
      <c r="G9" s="10">
        <v>-120</v>
      </c>
      <c r="H9" s="10">
        <v>18940</v>
      </c>
    </row>
    <row r="10" spans="1:8" s="3" customFormat="1" ht="12" customHeight="1">
      <c r="A10" s="3" t="s">
        <v>419</v>
      </c>
      <c r="B10" s="10">
        <v>34171</v>
      </c>
      <c r="C10" s="10">
        <v>30672</v>
      </c>
      <c r="D10" s="10">
        <v>-6433</v>
      </c>
      <c r="E10" s="10">
        <v>-128978</v>
      </c>
      <c r="F10" s="10">
        <v>-5850</v>
      </c>
      <c r="G10" s="10">
        <v>-8882</v>
      </c>
      <c r="H10" s="10">
        <v>-85300</v>
      </c>
    </row>
    <row r="11" spans="1:8" s="3" customFormat="1" ht="12" customHeight="1">
      <c r="A11" s="3" t="s">
        <v>434</v>
      </c>
      <c r="B11" s="10">
        <v>31440</v>
      </c>
      <c r="C11" s="10">
        <v>5112</v>
      </c>
      <c r="D11" s="10">
        <v>-25107</v>
      </c>
      <c r="E11" s="10">
        <v>10316</v>
      </c>
      <c r="F11" s="10">
        <v>-5556</v>
      </c>
      <c r="G11" s="10">
        <v>-1966</v>
      </c>
      <c r="H11" s="10">
        <v>14239</v>
      </c>
    </row>
    <row r="12" spans="1:8" s="3" customFormat="1" ht="12" customHeight="1">
      <c r="A12" s="3" t="s">
        <v>416</v>
      </c>
      <c r="B12" s="10">
        <v>960</v>
      </c>
      <c r="C12" s="10">
        <v>2544225</v>
      </c>
      <c r="D12" s="10">
        <v>-2299473</v>
      </c>
      <c r="E12" s="10">
        <v>2784171</v>
      </c>
      <c r="F12" s="10">
        <v>-8926</v>
      </c>
      <c r="G12" s="10">
        <v>-437922</v>
      </c>
      <c r="H12" s="10">
        <v>2583035</v>
      </c>
    </row>
    <row r="13" spans="1:8" s="3" customFormat="1" ht="12" customHeight="1">
      <c r="A13" s="3" t="s">
        <v>430</v>
      </c>
      <c r="B13" s="10">
        <v>0</v>
      </c>
      <c r="C13" s="10">
        <v>-8698</v>
      </c>
      <c r="D13" s="10">
        <v>0</v>
      </c>
      <c r="E13" s="10">
        <v>0</v>
      </c>
      <c r="F13" s="10">
        <v>0</v>
      </c>
      <c r="G13" s="10">
        <v>4</v>
      </c>
      <c r="H13" s="10">
        <v>-8694</v>
      </c>
    </row>
    <row r="14" spans="1:8" s="3" customFormat="1" ht="12.75">
      <c r="A14" s="2"/>
      <c r="B14" s="10"/>
      <c r="C14" s="10"/>
      <c r="D14" s="10"/>
      <c r="E14" s="10"/>
      <c r="F14" s="10"/>
      <c r="G14" s="10"/>
      <c r="H14" s="10"/>
    </row>
    <row r="15" spans="1:8" ht="12.75">
      <c r="A15" s="3" t="s">
        <v>196</v>
      </c>
      <c r="B15" s="10">
        <f>SUM(B4:B14)</f>
        <v>18849460</v>
      </c>
      <c r="C15" s="10">
        <f>SUM(C4:C14)</f>
        <v>25584294</v>
      </c>
      <c r="D15" s="10">
        <f>SUM(D4:D14)</f>
        <v>-12536193</v>
      </c>
      <c r="E15" s="10">
        <f>SUM(E4:E14)</f>
        <v>7648283</v>
      </c>
      <c r="F15" s="10">
        <f>SUM(F4:F14)</f>
        <v>-704735</v>
      </c>
      <c r="G15" s="10">
        <f>SUM(G4:G14)</f>
        <v>-5229751</v>
      </c>
      <c r="H15" s="10">
        <f>SUM(H4:H14)</f>
        <v>33611358</v>
      </c>
    </row>
    <row r="16" spans="1:8" ht="12.75">
      <c r="A16" s="1" t="s">
        <v>197</v>
      </c>
      <c r="B16" s="11">
        <v>16145374</v>
      </c>
      <c r="C16" s="11">
        <v>47144776</v>
      </c>
      <c r="D16" s="11">
        <v>-10845186</v>
      </c>
      <c r="E16" s="11">
        <v>1105807</v>
      </c>
      <c r="F16" s="11">
        <v>-759847</v>
      </c>
      <c r="G16" s="11">
        <v>-6964426</v>
      </c>
      <c r="H16" s="11">
        <v>45826498</v>
      </c>
    </row>
    <row r="18" spans="1:8" ht="12.75">
      <c r="A18" s="1" t="s">
        <v>198</v>
      </c>
      <c r="B18" s="8">
        <f>B15/(15:15/100)</f>
        <v>100</v>
      </c>
      <c r="C18" s="8">
        <f>C15/($B15/100)</f>
        <v>135.72958588734107</v>
      </c>
      <c r="D18" s="8">
        <f>D15/($B15/100)</f>
        <v>-66.5069078901995</v>
      </c>
      <c r="E18" s="8">
        <f>E15/($B15/100)</f>
        <v>40.57560800150243</v>
      </c>
      <c r="F18" s="8">
        <f>F15/($B15/100)</f>
        <v>-3.738754319752396</v>
      </c>
      <c r="G18" s="8">
        <f>G15/($B15/100)</f>
        <v>-27.744831947440403</v>
      </c>
      <c r="H18" s="8">
        <f>H15/($B15/100)</f>
        <v>178.31469973145119</v>
      </c>
    </row>
    <row r="19" spans="1:8" ht="12.75">
      <c r="A19" s="1" t="s">
        <v>199</v>
      </c>
      <c r="B19" s="8">
        <f>B16/($B16/100)</f>
        <v>100</v>
      </c>
      <c r="C19" s="8">
        <f>C16/($B16/100)</f>
        <v>292.00175852228637</v>
      </c>
      <c r="D19" s="8">
        <f>D16/($B16/100)</f>
        <v>-67.17209523916883</v>
      </c>
      <c r="E19" s="8">
        <f>E16/($B16/100)</f>
        <v>6.849064010533296</v>
      </c>
      <c r="F19" s="8">
        <f>F16/($B16/100)</f>
        <v>-4.706283050488642</v>
      </c>
      <c r="G19" s="8">
        <f>G16/($B16/100)</f>
        <v>-43.135736589316544</v>
      </c>
      <c r="H19" s="8">
        <f>H16/($B16/100)</f>
        <v>283.8367076538456</v>
      </c>
    </row>
    <row r="20" spans="1:8" ht="12.75">
      <c r="A20" s="6"/>
      <c r="B20" s="8"/>
      <c r="C20" s="8"/>
      <c r="D20" s="8"/>
      <c r="E20" s="8"/>
      <c r="F20" s="8"/>
      <c r="G20" s="8"/>
      <c r="H20" s="8"/>
    </row>
    <row r="22" spans="1:8" ht="27" customHeight="1">
      <c r="A22" s="41" t="s">
        <v>492</v>
      </c>
      <c r="B22" s="32"/>
      <c r="C22" s="32"/>
      <c r="D22" s="32"/>
      <c r="E22" s="32"/>
      <c r="F22" s="32"/>
      <c r="G22" s="32"/>
      <c r="H22" s="32"/>
    </row>
    <row r="23" spans="1:10" s="20" customFormat="1" ht="17.25" customHeight="1" thickBot="1">
      <c r="A23" s="33" t="s">
        <v>99</v>
      </c>
      <c r="B23" s="34"/>
      <c r="C23" s="34"/>
      <c r="D23" s="34"/>
      <c r="E23" s="34"/>
      <c r="F23" s="35"/>
      <c r="G23" s="35"/>
      <c r="H23" s="35"/>
      <c r="I23" s="19"/>
      <c r="J23" s="19"/>
    </row>
    <row r="24" spans="1:8" ht="81" customHeight="1" thickTop="1">
      <c r="A24" s="5" t="s">
        <v>24</v>
      </c>
      <c r="B24" s="4" t="s">
        <v>43</v>
      </c>
      <c r="C24" s="4" t="s">
        <v>44</v>
      </c>
      <c r="D24" s="4" t="s">
        <v>45</v>
      </c>
      <c r="E24" s="4" t="s">
        <v>46</v>
      </c>
      <c r="F24" s="4" t="s">
        <v>47</v>
      </c>
      <c r="G24" s="4" t="s">
        <v>48</v>
      </c>
      <c r="H24" s="4" t="s">
        <v>49</v>
      </c>
    </row>
    <row r="25" spans="1:8" s="3" customFormat="1" ht="12" customHeight="1">
      <c r="A25" s="3" t="s">
        <v>416</v>
      </c>
      <c r="B25" s="10">
        <v>11343847</v>
      </c>
      <c r="C25" s="10">
        <v>12822660</v>
      </c>
      <c r="D25" s="10">
        <v>-2636845</v>
      </c>
      <c r="E25" s="10">
        <v>4310353</v>
      </c>
      <c r="F25" s="10">
        <v>-420053</v>
      </c>
      <c r="G25" s="10">
        <v>-2275770</v>
      </c>
      <c r="H25" s="10">
        <v>23144192</v>
      </c>
    </row>
    <row r="26" spans="1:8" s="3" customFormat="1" ht="12" customHeight="1">
      <c r="A26" s="3" t="s">
        <v>417</v>
      </c>
      <c r="B26" s="10">
        <v>7789752</v>
      </c>
      <c r="C26" s="10">
        <v>5378779</v>
      </c>
      <c r="D26" s="10">
        <v>-4506156</v>
      </c>
      <c r="E26" s="10">
        <v>7637221</v>
      </c>
      <c r="F26" s="10">
        <v>-847947</v>
      </c>
      <c r="G26" s="10">
        <v>116467</v>
      </c>
      <c r="H26" s="10">
        <v>15568116</v>
      </c>
    </row>
    <row r="27" spans="1:8" s="3" customFormat="1" ht="12" customHeight="1">
      <c r="A27" s="3" t="s">
        <v>422</v>
      </c>
      <c r="B27" s="10">
        <v>4594458</v>
      </c>
      <c r="C27" s="10">
        <v>-167990</v>
      </c>
      <c r="D27" s="10">
        <v>-365253</v>
      </c>
      <c r="E27" s="10">
        <v>-493494</v>
      </c>
      <c r="F27" s="10">
        <v>-160347</v>
      </c>
      <c r="G27" s="10">
        <v>-915613</v>
      </c>
      <c r="H27" s="10">
        <v>2491761</v>
      </c>
    </row>
    <row r="28" spans="1:8" s="3" customFormat="1" ht="12" customHeight="1">
      <c r="A28" s="3" t="s">
        <v>420</v>
      </c>
      <c r="B28" s="10">
        <v>2751027</v>
      </c>
      <c r="C28" s="10">
        <v>851628</v>
      </c>
      <c r="D28" s="10">
        <v>-2321929</v>
      </c>
      <c r="E28" s="10">
        <v>-588470</v>
      </c>
      <c r="F28" s="10">
        <v>-264431</v>
      </c>
      <c r="G28" s="10">
        <v>-9093</v>
      </c>
      <c r="H28" s="10">
        <v>418732</v>
      </c>
    </row>
    <row r="29" spans="1:8" s="3" customFormat="1" ht="12" customHeight="1">
      <c r="A29" s="3" t="s">
        <v>419</v>
      </c>
      <c r="B29" s="10">
        <v>2495341</v>
      </c>
      <c r="C29" s="10">
        <v>4066678</v>
      </c>
      <c r="D29" s="10">
        <v>-1073641</v>
      </c>
      <c r="E29" s="10">
        <v>4431093</v>
      </c>
      <c r="F29" s="10">
        <v>-414682</v>
      </c>
      <c r="G29" s="10">
        <v>-1290431</v>
      </c>
      <c r="H29" s="10">
        <v>8214358</v>
      </c>
    </row>
    <row r="30" spans="1:8" s="3" customFormat="1" ht="12" customHeight="1">
      <c r="A30" s="3" t="s">
        <v>418</v>
      </c>
      <c r="B30" s="10">
        <v>692738</v>
      </c>
      <c r="C30" s="10">
        <v>3411776</v>
      </c>
      <c r="D30" s="10">
        <v>-1006191</v>
      </c>
      <c r="E30" s="10">
        <v>2399237</v>
      </c>
      <c r="F30" s="10">
        <v>-83336</v>
      </c>
      <c r="G30" s="10">
        <v>-1669382</v>
      </c>
      <c r="H30" s="10">
        <v>3744842</v>
      </c>
    </row>
    <row r="31" spans="1:8" s="3" customFormat="1" ht="12" customHeight="1">
      <c r="A31" s="3" t="s">
        <v>415</v>
      </c>
      <c r="B31" s="10">
        <v>632269</v>
      </c>
      <c r="C31" s="10">
        <v>-8298</v>
      </c>
      <c r="D31" s="10">
        <v>-3061</v>
      </c>
      <c r="E31" s="10">
        <v>-124161</v>
      </c>
      <c r="F31" s="10">
        <v>-20226</v>
      </c>
      <c r="G31" s="10">
        <v>-910</v>
      </c>
      <c r="H31" s="10">
        <v>475613</v>
      </c>
    </row>
    <row r="32" spans="1:8" s="3" customFormat="1" ht="12" customHeight="1">
      <c r="A32" s="3" t="s">
        <v>421</v>
      </c>
      <c r="B32" s="10">
        <v>538819</v>
      </c>
      <c r="C32" s="10">
        <v>307049</v>
      </c>
      <c r="D32" s="10">
        <v>-259592</v>
      </c>
      <c r="E32" s="10">
        <v>190372</v>
      </c>
      <c r="F32" s="10">
        <v>-34302</v>
      </c>
      <c r="G32" s="10">
        <v>-153822</v>
      </c>
      <c r="H32" s="10">
        <v>588524</v>
      </c>
    </row>
    <row r="33" spans="1:8" s="3" customFormat="1" ht="12" customHeight="1">
      <c r="A33" s="3" t="s">
        <v>454</v>
      </c>
      <c r="B33" s="10">
        <v>81496</v>
      </c>
      <c r="C33" s="10">
        <v>-3746</v>
      </c>
      <c r="D33" s="10">
        <v>-1867</v>
      </c>
      <c r="E33" s="10">
        <v>-581970</v>
      </c>
      <c r="F33" s="10">
        <v>-546</v>
      </c>
      <c r="G33" s="10">
        <v>818</v>
      </c>
      <c r="H33" s="10">
        <v>-503942</v>
      </c>
    </row>
    <row r="34" spans="1:8" s="3" customFormat="1" ht="12" customHeight="1">
      <c r="A34" s="3" t="s">
        <v>425</v>
      </c>
      <c r="B34" s="10">
        <v>72610</v>
      </c>
      <c r="C34" s="10">
        <v>0</v>
      </c>
      <c r="D34" s="10">
        <v>-32798</v>
      </c>
      <c r="E34" s="10">
        <v>27330</v>
      </c>
      <c r="F34" s="10">
        <v>-7939</v>
      </c>
      <c r="G34" s="10">
        <v>-59404</v>
      </c>
      <c r="H34" s="10">
        <v>-201</v>
      </c>
    </row>
    <row r="35" spans="1:8" s="3" customFormat="1" ht="12" customHeight="1">
      <c r="A35" s="3" t="s">
        <v>432</v>
      </c>
      <c r="B35" s="10">
        <v>23879</v>
      </c>
      <c r="C35" s="10">
        <v>16385</v>
      </c>
      <c r="D35" s="10">
        <v>-114677</v>
      </c>
      <c r="E35" s="10">
        <v>108128</v>
      </c>
      <c r="F35" s="10">
        <v>-8191</v>
      </c>
      <c r="G35" s="10">
        <v>-3669</v>
      </c>
      <c r="H35" s="10">
        <v>21855</v>
      </c>
    </row>
    <row r="36" spans="1:8" s="3" customFormat="1" ht="12" customHeight="1">
      <c r="A36" s="3" t="s">
        <v>423</v>
      </c>
      <c r="B36" s="10">
        <v>19454</v>
      </c>
      <c r="C36" s="10">
        <v>689562</v>
      </c>
      <c r="D36" s="10">
        <v>1629</v>
      </c>
      <c r="E36" s="10">
        <v>-159637</v>
      </c>
      <c r="F36" s="10">
        <v>-54469</v>
      </c>
      <c r="G36" s="10">
        <v>-116765</v>
      </c>
      <c r="H36" s="10">
        <v>379774</v>
      </c>
    </row>
    <row r="37" spans="1:8" s="3" customFormat="1" ht="12" customHeight="1">
      <c r="A37" s="3" t="s">
        <v>433</v>
      </c>
      <c r="B37" s="10">
        <v>9260</v>
      </c>
      <c r="C37" s="10">
        <v>-389</v>
      </c>
      <c r="D37" s="10">
        <v>-532</v>
      </c>
      <c r="E37" s="10">
        <v>-4645</v>
      </c>
      <c r="F37" s="10">
        <v>-24444</v>
      </c>
      <c r="G37" s="10">
        <v>360</v>
      </c>
      <c r="H37" s="10">
        <v>-16997</v>
      </c>
    </row>
    <row r="38" spans="1:8" s="3" customFormat="1" ht="12" customHeight="1">
      <c r="A38" s="3" t="s">
        <v>439</v>
      </c>
      <c r="B38" s="10">
        <v>1231</v>
      </c>
      <c r="C38" s="10">
        <v>5631</v>
      </c>
      <c r="D38" s="10">
        <v>-549</v>
      </c>
      <c r="E38" s="10">
        <v>362</v>
      </c>
      <c r="F38" s="10">
        <v>-1647</v>
      </c>
      <c r="G38" s="10">
        <v>-1413</v>
      </c>
      <c r="H38" s="10">
        <v>3615</v>
      </c>
    </row>
    <row r="39" spans="1:8" s="3" customFormat="1" ht="12" customHeight="1">
      <c r="A39" s="3" t="s">
        <v>430</v>
      </c>
      <c r="B39" s="10">
        <v>1073</v>
      </c>
      <c r="C39" s="10">
        <v>17350</v>
      </c>
      <c r="D39" s="10">
        <v>-734</v>
      </c>
      <c r="E39" s="10">
        <v>11535</v>
      </c>
      <c r="F39" s="10">
        <v>-33097</v>
      </c>
      <c r="G39" s="10">
        <v>-923</v>
      </c>
      <c r="H39" s="10">
        <v>-4796</v>
      </c>
    </row>
    <row r="40" spans="1:8" s="3" customFormat="1" ht="12" customHeight="1">
      <c r="A40" s="3" t="s">
        <v>426</v>
      </c>
      <c r="B40" s="10">
        <v>259</v>
      </c>
      <c r="C40" s="10">
        <v>1600</v>
      </c>
      <c r="D40" s="10">
        <v>-587</v>
      </c>
      <c r="E40" s="10">
        <v>67296</v>
      </c>
      <c r="F40" s="10">
        <v>-32118</v>
      </c>
      <c r="G40" s="10">
        <v>-41765</v>
      </c>
      <c r="H40" s="10">
        <v>-5315</v>
      </c>
    </row>
    <row r="41" spans="1:8" s="3" customFormat="1" ht="12" customHeight="1">
      <c r="A41" s="3" t="s">
        <v>453</v>
      </c>
      <c r="B41" s="10">
        <v>26</v>
      </c>
      <c r="C41" s="10">
        <v>4536</v>
      </c>
      <c r="D41" s="10">
        <v>-4</v>
      </c>
      <c r="E41" s="10">
        <v>-4209</v>
      </c>
      <c r="F41" s="10">
        <v>-1294</v>
      </c>
      <c r="G41" s="10">
        <v>-671</v>
      </c>
      <c r="H41" s="10">
        <v>-124</v>
      </c>
    </row>
    <row r="42" spans="1:8" s="3" customFormat="1" ht="12.75">
      <c r="A42" s="2"/>
      <c r="B42" s="10"/>
      <c r="C42" s="10"/>
      <c r="D42" s="10"/>
      <c r="E42" s="10"/>
      <c r="F42" s="10"/>
      <c r="G42" s="10"/>
      <c r="H42" s="10"/>
    </row>
    <row r="43" spans="1:8" ht="12.75">
      <c r="A43" s="3" t="s">
        <v>196</v>
      </c>
      <c r="B43" s="10">
        <f>SUM(B25:B42)</f>
        <v>31047539</v>
      </c>
      <c r="C43" s="10">
        <f>SUM(C25:C42)</f>
        <v>27393211</v>
      </c>
      <c r="D43" s="10">
        <f>SUM(D25:D42)</f>
        <v>-12322787</v>
      </c>
      <c r="E43" s="10">
        <f>SUM(E25:E42)</f>
        <v>17226341</v>
      </c>
      <c r="F43" s="10">
        <f>SUM(F25:F42)</f>
        <v>-2409069</v>
      </c>
      <c r="G43" s="10">
        <f>SUM(G25:G42)</f>
        <v>-6421986</v>
      </c>
      <c r="H43" s="10">
        <f>SUM(H25:H42)</f>
        <v>54520007</v>
      </c>
    </row>
    <row r="44" spans="1:8" ht="12.75">
      <c r="A44" s="1" t="s">
        <v>197</v>
      </c>
      <c r="B44" s="27">
        <v>28426666</v>
      </c>
      <c r="C44" s="27">
        <v>52762876</v>
      </c>
      <c r="D44" s="27">
        <v>-9249621</v>
      </c>
      <c r="E44" s="27">
        <v>-12347674</v>
      </c>
      <c r="F44" s="27">
        <v>-2265361</v>
      </c>
      <c r="G44" s="27">
        <v>-9087885</v>
      </c>
      <c r="H44" s="27">
        <v>48256904</v>
      </c>
    </row>
    <row r="46" spans="1:8" ht="12.75">
      <c r="A46" s="1" t="s">
        <v>198</v>
      </c>
      <c r="B46" s="8">
        <f>B43/(43:43/100)</f>
        <v>100</v>
      </c>
      <c r="C46" s="8">
        <f>C43/($B43/100)</f>
        <v>88.22989480744351</v>
      </c>
      <c r="D46" s="8">
        <f>D43/($B43/100)</f>
        <v>-39.69006045857612</v>
      </c>
      <c r="E46" s="8">
        <f>E43/($B43/100)</f>
        <v>55.4837566996856</v>
      </c>
      <c r="F46" s="8">
        <f>F43/($B43/100)</f>
        <v>-7.759291324185146</v>
      </c>
      <c r="G46" s="8">
        <f>G43/($B43/100)</f>
        <v>-20.684364065055203</v>
      </c>
      <c r="H46" s="8">
        <f>H43/($B43/100)</f>
        <v>175.60170227984898</v>
      </c>
    </row>
    <row r="47" spans="1:8" ht="12.75">
      <c r="A47" s="1" t="s">
        <v>199</v>
      </c>
      <c r="B47" s="8">
        <f>B44/($B44/100)</f>
        <v>100.00000000000001</v>
      </c>
      <c r="C47" s="8">
        <f>C44/($B44/100)</f>
        <v>185.6104968482762</v>
      </c>
      <c r="D47" s="8">
        <f>D44/($B44/100)</f>
        <v>-32.538536175856855</v>
      </c>
      <c r="E47" s="8">
        <f>E44/($B44/100)</f>
        <v>-43.43694051212337</v>
      </c>
      <c r="F47" s="8">
        <f>F44/($B44/100)</f>
        <v>-7.969140665317559</v>
      </c>
      <c r="G47" s="8">
        <f>G44/($B44/100)</f>
        <v>-31.969577438310917</v>
      </c>
      <c r="H47" s="8">
        <f>H44/($B44/100)</f>
        <v>169.75928165476742</v>
      </c>
    </row>
  </sheetData>
  <mergeCells count="4">
    <mergeCell ref="A1:H1"/>
    <mergeCell ref="A2:H2"/>
    <mergeCell ref="A22:H22"/>
    <mergeCell ref="A23:H2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40">
    <pageSetUpPr fitToPage="1"/>
  </sheetPr>
  <dimension ref="A1:J56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41" t="s">
        <v>493</v>
      </c>
      <c r="B1" s="32"/>
      <c r="C1" s="32"/>
      <c r="D1" s="32"/>
      <c r="E1" s="32"/>
      <c r="F1" s="32"/>
      <c r="G1" s="32"/>
      <c r="H1" s="32"/>
    </row>
    <row r="2" spans="1:10" s="20" customFormat="1" ht="17.25" customHeight="1" thickBot="1">
      <c r="A2" s="33" t="s">
        <v>116</v>
      </c>
      <c r="B2" s="34"/>
      <c r="C2" s="34"/>
      <c r="D2" s="34"/>
      <c r="E2" s="34"/>
      <c r="F2" s="35"/>
      <c r="G2" s="35"/>
      <c r="H2" s="35"/>
      <c r="I2" s="19"/>
      <c r="J2" s="19"/>
    </row>
    <row r="3" spans="1:8" ht="81" customHeight="1" thickTop="1">
      <c r="A3" s="5" t="s">
        <v>24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</row>
    <row r="4" spans="1:8" s="3" customFormat="1" ht="12" customHeight="1">
      <c r="A4" s="3" t="s">
        <v>424</v>
      </c>
      <c r="B4" s="10">
        <v>5956315</v>
      </c>
      <c r="C4" s="10">
        <v>2530487</v>
      </c>
      <c r="D4" s="10">
        <v>-1431661</v>
      </c>
      <c r="E4" s="10">
        <v>0</v>
      </c>
      <c r="F4" s="10">
        <v>-556199</v>
      </c>
      <c r="G4" s="10">
        <v>-5773751</v>
      </c>
      <c r="H4" s="10">
        <v>725191</v>
      </c>
    </row>
    <row r="5" spans="1:8" s="3" customFormat="1" ht="12" customHeight="1">
      <c r="A5" s="3" t="s">
        <v>416</v>
      </c>
      <c r="B5" s="10">
        <v>1943904</v>
      </c>
      <c r="C5" s="10">
        <v>-45504</v>
      </c>
      <c r="D5" s="10">
        <v>-517226</v>
      </c>
      <c r="E5" s="10">
        <v>-1498694</v>
      </c>
      <c r="F5" s="10">
        <v>-69748</v>
      </c>
      <c r="G5" s="10">
        <v>10</v>
      </c>
      <c r="H5" s="10">
        <v>73282</v>
      </c>
    </row>
    <row r="6" spans="1:8" s="3" customFormat="1" ht="12" customHeight="1">
      <c r="A6" s="3" t="s">
        <v>446</v>
      </c>
      <c r="B6" s="10">
        <v>716143</v>
      </c>
      <c r="C6" s="10">
        <v>199585</v>
      </c>
      <c r="D6" s="10">
        <v>-83873</v>
      </c>
      <c r="E6" s="10">
        <v>-788011</v>
      </c>
      <c r="F6" s="10">
        <v>-109206</v>
      </c>
      <c r="G6" s="10">
        <v>110996</v>
      </c>
      <c r="H6" s="10">
        <v>45634</v>
      </c>
    </row>
    <row r="7" spans="1:8" s="3" customFormat="1" ht="12" customHeight="1">
      <c r="A7" s="3" t="s">
        <v>445</v>
      </c>
      <c r="B7" s="10">
        <v>220571</v>
      </c>
      <c r="C7" s="10">
        <v>976966</v>
      </c>
      <c r="D7" s="10">
        <v>-3621</v>
      </c>
      <c r="E7" s="10">
        <v>-847040</v>
      </c>
      <c r="F7" s="10">
        <v>-444550</v>
      </c>
      <c r="G7" s="10">
        <v>214292</v>
      </c>
      <c r="H7" s="10">
        <v>116618</v>
      </c>
    </row>
    <row r="8" spans="1:8" s="3" customFormat="1" ht="12" customHeight="1">
      <c r="A8" s="3" t="s">
        <v>433</v>
      </c>
      <c r="B8" s="10">
        <v>155616</v>
      </c>
      <c r="C8" s="10">
        <v>341757</v>
      </c>
      <c r="D8" s="10">
        <v>-746</v>
      </c>
      <c r="E8" s="10">
        <v>-440948</v>
      </c>
      <c r="F8" s="10">
        <v>-138227</v>
      </c>
      <c r="G8" s="10">
        <v>73342</v>
      </c>
      <c r="H8" s="10">
        <v>-9206</v>
      </c>
    </row>
    <row r="9" spans="1:8" s="3" customFormat="1" ht="12" customHeight="1">
      <c r="A9" s="3" t="s">
        <v>441</v>
      </c>
      <c r="B9" s="10">
        <v>56756</v>
      </c>
      <c r="C9" s="10">
        <v>-398612</v>
      </c>
      <c r="D9" s="10">
        <v>-15410</v>
      </c>
      <c r="E9" s="10">
        <v>-1830829</v>
      </c>
      <c r="F9" s="10">
        <v>-57190</v>
      </c>
      <c r="G9" s="10">
        <v>128107</v>
      </c>
      <c r="H9" s="10">
        <v>-1959054</v>
      </c>
    </row>
    <row r="10" spans="1:8" s="3" customFormat="1" ht="12" customHeight="1">
      <c r="A10" s="3" t="s">
        <v>425</v>
      </c>
      <c r="B10" s="10">
        <v>39527</v>
      </c>
      <c r="C10" s="10">
        <v>-277767</v>
      </c>
      <c r="D10" s="10">
        <v>-482</v>
      </c>
      <c r="E10" s="10">
        <v>0</v>
      </c>
      <c r="F10" s="10">
        <v>-562346</v>
      </c>
      <c r="G10" s="10">
        <v>1171119</v>
      </c>
      <c r="H10" s="10">
        <v>370051</v>
      </c>
    </row>
    <row r="11" spans="1:8" s="3" customFormat="1" ht="12" customHeight="1">
      <c r="A11" s="3" t="s">
        <v>444</v>
      </c>
      <c r="B11" s="10">
        <v>32892</v>
      </c>
      <c r="C11" s="10">
        <v>82808</v>
      </c>
      <c r="D11" s="10">
        <v>-1261</v>
      </c>
      <c r="E11" s="10">
        <v>-403613</v>
      </c>
      <c r="F11" s="10">
        <v>-33447</v>
      </c>
      <c r="G11" s="10">
        <v>27991</v>
      </c>
      <c r="H11" s="10">
        <v>-294630</v>
      </c>
    </row>
    <row r="12" spans="1:8" s="3" customFormat="1" ht="12" customHeight="1">
      <c r="A12" s="3" t="s">
        <v>449</v>
      </c>
      <c r="B12" s="10">
        <v>10818</v>
      </c>
      <c r="C12" s="10">
        <v>1410</v>
      </c>
      <c r="D12" s="10">
        <v>0</v>
      </c>
      <c r="E12" s="10">
        <v>-11827</v>
      </c>
      <c r="F12" s="10">
        <v>-2433</v>
      </c>
      <c r="G12" s="10">
        <v>0</v>
      </c>
      <c r="H12" s="10">
        <v>-2032</v>
      </c>
    </row>
    <row r="13" spans="1:8" s="3" customFormat="1" ht="12" customHeight="1">
      <c r="A13" s="3" t="s">
        <v>452</v>
      </c>
      <c r="B13" s="10">
        <v>4971</v>
      </c>
      <c r="C13" s="10">
        <v>-72238</v>
      </c>
      <c r="D13" s="10">
        <v>-1015</v>
      </c>
      <c r="E13" s="10">
        <v>-142838</v>
      </c>
      <c r="F13" s="10">
        <v>-10989</v>
      </c>
      <c r="G13" s="10">
        <v>23772</v>
      </c>
      <c r="H13" s="10">
        <v>-198337</v>
      </c>
    </row>
    <row r="14" spans="1:8" s="3" customFormat="1" ht="12" customHeight="1">
      <c r="A14" s="3" t="s">
        <v>457</v>
      </c>
      <c r="B14" s="10">
        <v>4517</v>
      </c>
      <c r="C14" s="10">
        <v>0</v>
      </c>
      <c r="D14" s="10">
        <v>-478</v>
      </c>
      <c r="E14" s="10">
        <v>0</v>
      </c>
      <c r="F14" s="10">
        <v>-4710</v>
      </c>
      <c r="G14" s="10">
        <v>207</v>
      </c>
      <c r="H14" s="10">
        <v>-464</v>
      </c>
    </row>
    <row r="15" spans="1:8" s="3" customFormat="1" ht="12" customHeight="1">
      <c r="A15" s="3" t="s">
        <v>421</v>
      </c>
      <c r="B15" s="10">
        <v>666</v>
      </c>
      <c r="C15" s="10">
        <v>2905</v>
      </c>
      <c r="D15" s="10">
        <v>-2</v>
      </c>
      <c r="E15" s="10">
        <v>-2905</v>
      </c>
      <c r="F15" s="10">
        <v>-1612</v>
      </c>
      <c r="G15" s="10">
        <v>0</v>
      </c>
      <c r="H15" s="10">
        <v>-948</v>
      </c>
    </row>
    <row r="16" spans="1:8" s="3" customFormat="1" ht="12" customHeight="1">
      <c r="A16" s="3" t="s">
        <v>443</v>
      </c>
      <c r="B16" s="10">
        <v>604</v>
      </c>
      <c r="C16" s="10">
        <v>-967</v>
      </c>
      <c r="D16" s="10">
        <v>-526</v>
      </c>
      <c r="E16" s="10">
        <v>0</v>
      </c>
      <c r="F16" s="10">
        <v>-60937</v>
      </c>
      <c r="G16" s="10">
        <v>36995</v>
      </c>
      <c r="H16" s="10">
        <v>-24831</v>
      </c>
    </row>
    <row r="17" spans="1:8" s="3" customFormat="1" ht="12" customHeight="1">
      <c r="A17" s="3" t="s">
        <v>451</v>
      </c>
      <c r="B17" s="10">
        <v>136</v>
      </c>
      <c r="C17" s="10">
        <v>384</v>
      </c>
      <c r="D17" s="10">
        <v>0</v>
      </c>
      <c r="E17" s="10">
        <v>-422</v>
      </c>
      <c r="F17" s="10">
        <v>-4893</v>
      </c>
      <c r="G17" s="10">
        <v>-27</v>
      </c>
      <c r="H17" s="10">
        <v>-4822</v>
      </c>
    </row>
    <row r="18" spans="1:8" s="3" customFormat="1" ht="12" customHeight="1">
      <c r="A18" s="3" t="s">
        <v>423</v>
      </c>
      <c r="B18" s="10">
        <v>0</v>
      </c>
      <c r="C18" s="10">
        <v>185411</v>
      </c>
      <c r="D18" s="10">
        <v>252</v>
      </c>
      <c r="E18" s="10">
        <v>-555004</v>
      </c>
      <c r="F18" s="10">
        <v>-47682</v>
      </c>
      <c r="G18" s="10">
        <v>88955</v>
      </c>
      <c r="H18" s="10">
        <v>-328068</v>
      </c>
    </row>
    <row r="19" spans="1:8" s="3" customFormat="1" ht="12" customHeight="1">
      <c r="A19" s="3" t="s">
        <v>430</v>
      </c>
      <c r="B19" s="10">
        <v>0</v>
      </c>
      <c r="C19" s="10">
        <v>45819</v>
      </c>
      <c r="D19" s="10">
        <v>0</v>
      </c>
      <c r="E19" s="10">
        <v>-31361</v>
      </c>
      <c r="F19" s="10">
        <v>-37805</v>
      </c>
      <c r="G19" s="10">
        <v>0</v>
      </c>
      <c r="H19" s="10">
        <v>-23347</v>
      </c>
    </row>
    <row r="20" spans="1:8" s="3" customFormat="1" ht="12.75">
      <c r="A20" s="2"/>
      <c r="B20" s="10"/>
      <c r="C20" s="10"/>
      <c r="D20" s="10"/>
      <c r="E20" s="10"/>
      <c r="F20" s="10"/>
      <c r="G20" s="10"/>
      <c r="H20" s="10"/>
    </row>
    <row r="21" spans="1:8" ht="12.75">
      <c r="A21" s="3" t="s">
        <v>196</v>
      </c>
      <c r="B21" s="10">
        <f>SUM(B4:B20)</f>
        <v>9143436</v>
      </c>
      <c r="C21" s="10">
        <f>SUM(C4:C20)</f>
        <v>3572444</v>
      </c>
      <c r="D21" s="10">
        <f>SUM(D4:D20)</f>
        <v>-2056049</v>
      </c>
      <c r="E21" s="10">
        <f>SUM(E4:E20)</f>
        <v>-6553492</v>
      </c>
      <c r="F21" s="10">
        <f>SUM(F4:F20)</f>
        <v>-2141974</v>
      </c>
      <c r="G21" s="10">
        <f>SUM(G4:G20)</f>
        <v>-3897992</v>
      </c>
      <c r="H21" s="10">
        <f>SUM(H4:H20)</f>
        <v>-1514963</v>
      </c>
    </row>
    <row r="22" spans="1:8" ht="12.75">
      <c r="A22" s="1" t="s">
        <v>197</v>
      </c>
      <c r="B22" s="11">
        <v>25322851</v>
      </c>
      <c r="C22" s="11">
        <v>19874336</v>
      </c>
      <c r="D22" s="11">
        <v>-2919190</v>
      </c>
      <c r="E22" s="11">
        <v>-31583389</v>
      </c>
      <c r="F22" s="11">
        <v>-1625901</v>
      </c>
      <c r="G22" s="11">
        <v>-8378954</v>
      </c>
      <c r="H22" s="11">
        <v>698270</v>
      </c>
    </row>
    <row r="24" spans="1:8" ht="12.75">
      <c r="A24" s="1" t="s">
        <v>198</v>
      </c>
      <c r="B24" s="8">
        <f>B21/(21:21/100)</f>
        <v>100</v>
      </c>
      <c r="C24" s="8">
        <f>C21/($B21/100)</f>
        <v>39.071132558919864</v>
      </c>
      <c r="D24" s="8">
        <f>D21/($B21/100)</f>
        <v>-22.486612253861676</v>
      </c>
      <c r="E24" s="8">
        <f>E21/($B21/100)</f>
        <v>-71.67428087209228</v>
      </c>
      <c r="F24" s="8">
        <f>F21/($B21/100)</f>
        <v>-23.426357443744344</v>
      </c>
      <c r="G24" s="8">
        <f>G21/($B21/100)</f>
        <v>-42.631588387560214</v>
      </c>
      <c r="H24" s="8">
        <f>H21/($B21/100)</f>
        <v>-16.56885879662744</v>
      </c>
    </row>
    <row r="25" spans="1:8" ht="12.75">
      <c r="A25" s="1" t="s">
        <v>199</v>
      </c>
      <c r="B25" s="8">
        <f>B22/($B22/100)</f>
        <v>100</v>
      </c>
      <c r="C25" s="8">
        <f>C22/($B22/100)</f>
        <v>78.48380105383868</v>
      </c>
      <c r="D25" s="8">
        <f>D22/($B22/100)</f>
        <v>-11.527888388238749</v>
      </c>
      <c r="E25" s="8">
        <f>E22/($B22/100)</f>
        <v>-124.72287974209539</v>
      </c>
      <c r="F25" s="8">
        <f>F22/($B22/100)</f>
        <v>-6.420686991366019</v>
      </c>
      <c r="G25" s="8">
        <f>G22/($B22/100)</f>
        <v>-33.08850966267582</v>
      </c>
      <c r="H25" s="8">
        <f>H22/($B22/100)</f>
        <v>2.7574699231141073</v>
      </c>
    </row>
    <row r="28" spans="1:8" ht="27" customHeight="1">
      <c r="A28" s="41" t="s">
        <v>494</v>
      </c>
      <c r="B28" s="32"/>
      <c r="C28" s="32"/>
      <c r="D28" s="32"/>
      <c r="E28" s="32"/>
      <c r="F28" s="32"/>
      <c r="G28" s="32"/>
      <c r="H28" s="32"/>
    </row>
    <row r="29" spans="1:10" s="20" customFormat="1" ht="17.25" customHeight="1" thickBot="1">
      <c r="A29" s="33" t="s">
        <v>117</v>
      </c>
      <c r="B29" s="34"/>
      <c r="C29" s="34"/>
      <c r="D29" s="34"/>
      <c r="E29" s="34"/>
      <c r="F29" s="35"/>
      <c r="G29" s="35"/>
      <c r="H29" s="35"/>
      <c r="I29" s="19"/>
      <c r="J29" s="19"/>
    </row>
    <row r="30" spans="1:8" ht="81" customHeight="1" thickTop="1">
      <c r="A30" s="5" t="s">
        <v>24</v>
      </c>
      <c r="B30" s="4" t="s">
        <v>43</v>
      </c>
      <c r="C30" s="4" t="s">
        <v>44</v>
      </c>
      <c r="D30" s="4" t="s">
        <v>45</v>
      </c>
      <c r="E30" s="4" t="s">
        <v>46</v>
      </c>
      <c r="F30" s="4" t="s">
        <v>47</v>
      </c>
      <c r="G30" s="4" t="s">
        <v>48</v>
      </c>
      <c r="H30" s="4" t="s">
        <v>49</v>
      </c>
    </row>
    <row r="31" spans="1:8" s="3" customFormat="1" ht="12" customHeight="1">
      <c r="A31" s="3" t="s">
        <v>415</v>
      </c>
      <c r="B31" s="10">
        <v>2714058</v>
      </c>
      <c r="C31" s="10">
        <v>1786376</v>
      </c>
      <c r="D31" s="10">
        <v>-1344702</v>
      </c>
      <c r="E31" s="10">
        <v>0</v>
      </c>
      <c r="F31" s="10">
        <v>-218385</v>
      </c>
      <c r="G31" s="10">
        <v>-309583</v>
      </c>
      <c r="H31" s="10">
        <v>2627764</v>
      </c>
    </row>
    <row r="32" spans="1:8" s="3" customFormat="1" ht="12" customHeight="1">
      <c r="A32" s="3" t="s">
        <v>417</v>
      </c>
      <c r="B32" s="10">
        <v>953907</v>
      </c>
      <c r="C32" s="10">
        <v>1127024</v>
      </c>
      <c r="D32" s="10">
        <v>-210216</v>
      </c>
      <c r="E32" s="10">
        <v>148028</v>
      </c>
      <c r="F32" s="10">
        <v>-194395</v>
      </c>
      <c r="G32" s="10">
        <v>-12037</v>
      </c>
      <c r="H32" s="10">
        <v>1812311</v>
      </c>
    </row>
    <row r="33" spans="1:8" s="3" customFormat="1" ht="12" customHeight="1">
      <c r="A33" s="3" t="s">
        <v>420</v>
      </c>
      <c r="B33" s="10">
        <v>424509</v>
      </c>
      <c r="C33" s="10">
        <v>98538</v>
      </c>
      <c r="D33" s="10">
        <v>-129548</v>
      </c>
      <c r="E33" s="10">
        <v>-8222</v>
      </c>
      <c r="F33" s="10">
        <v>14823</v>
      </c>
      <c r="G33" s="10">
        <v>-247752</v>
      </c>
      <c r="H33" s="10">
        <v>152348</v>
      </c>
    </row>
    <row r="34" spans="1:8" s="3" customFormat="1" ht="12" customHeight="1">
      <c r="A34" s="3" t="s">
        <v>425</v>
      </c>
      <c r="B34" s="10">
        <v>217269</v>
      </c>
      <c r="C34" s="10">
        <v>11847</v>
      </c>
      <c r="D34" s="10">
        <v>-70566</v>
      </c>
      <c r="E34" s="10">
        <v>10329</v>
      </c>
      <c r="F34" s="10">
        <v>-24813</v>
      </c>
      <c r="G34" s="10">
        <v>0</v>
      </c>
      <c r="H34" s="10">
        <v>144066</v>
      </c>
    </row>
    <row r="35" spans="1:8" s="3" customFormat="1" ht="12" customHeight="1">
      <c r="A35" s="3" t="s">
        <v>418</v>
      </c>
      <c r="B35" s="10">
        <v>143104</v>
      </c>
      <c r="C35" s="10">
        <v>109781</v>
      </c>
      <c r="D35" s="10">
        <v>-72727</v>
      </c>
      <c r="E35" s="10">
        <v>62282</v>
      </c>
      <c r="F35" s="10">
        <v>-10912</v>
      </c>
      <c r="G35" s="10">
        <v>-53715</v>
      </c>
      <c r="H35" s="10">
        <v>177813</v>
      </c>
    </row>
    <row r="36" spans="1:8" s="3" customFormat="1" ht="12" customHeight="1">
      <c r="A36" s="3" t="s">
        <v>424</v>
      </c>
      <c r="B36" s="10">
        <v>141700</v>
      </c>
      <c r="C36" s="10">
        <v>0</v>
      </c>
      <c r="D36" s="10">
        <v>-53633</v>
      </c>
      <c r="E36" s="10">
        <v>-35094</v>
      </c>
      <c r="F36" s="10">
        <v>7376</v>
      </c>
      <c r="G36" s="10">
        <v>-1976</v>
      </c>
      <c r="H36" s="10">
        <v>58373</v>
      </c>
    </row>
    <row r="37" spans="1:8" s="3" customFormat="1" ht="12" customHeight="1">
      <c r="A37" s="3" t="s">
        <v>419</v>
      </c>
      <c r="B37" s="10">
        <v>118595</v>
      </c>
      <c r="C37" s="10">
        <v>167546</v>
      </c>
      <c r="D37" s="10">
        <v>-147323</v>
      </c>
      <c r="E37" s="10">
        <v>2357</v>
      </c>
      <c r="F37" s="10">
        <v>925</v>
      </c>
      <c r="G37" s="10">
        <v>-58801</v>
      </c>
      <c r="H37" s="10">
        <v>83299</v>
      </c>
    </row>
    <row r="38" spans="1:8" s="3" customFormat="1" ht="12" customHeight="1">
      <c r="A38" s="3" t="s">
        <v>423</v>
      </c>
      <c r="B38" s="10">
        <v>88017</v>
      </c>
      <c r="C38" s="10">
        <v>10774</v>
      </c>
      <c r="D38" s="10">
        <v>-53319</v>
      </c>
      <c r="E38" s="10">
        <v>-358</v>
      </c>
      <c r="F38" s="10">
        <v>-4433</v>
      </c>
      <c r="G38" s="10">
        <v>3310</v>
      </c>
      <c r="H38" s="10">
        <v>43991</v>
      </c>
    </row>
    <row r="39" spans="1:8" s="3" customFormat="1" ht="12" customHeight="1">
      <c r="A39" s="3" t="s">
        <v>422</v>
      </c>
      <c r="B39" s="10">
        <v>30301</v>
      </c>
      <c r="C39" s="10">
        <v>-619</v>
      </c>
      <c r="D39" s="10">
        <v>-26911</v>
      </c>
      <c r="E39" s="10">
        <v>0</v>
      </c>
      <c r="F39" s="10">
        <v>-1221</v>
      </c>
      <c r="G39" s="10">
        <v>-3374</v>
      </c>
      <c r="H39" s="10">
        <v>-1824</v>
      </c>
    </row>
    <row r="40" spans="1:8" s="3" customFormat="1" ht="12" customHeight="1">
      <c r="A40" s="3" t="s">
        <v>421</v>
      </c>
      <c r="B40" s="10">
        <v>27039</v>
      </c>
      <c r="C40" s="10">
        <v>5200</v>
      </c>
      <c r="D40" s="10">
        <v>-2200</v>
      </c>
      <c r="E40" s="10">
        <v>766</v>
      </c>
      <c r="F40" s="10">
        <v>-2679</v>
      </c>
      <c r="G40" s="10">
        <v>-2698</v>
      </c>
      <c r="H40" s="10">
        <v>25428</v>
      </c>
    </row>
    <row r="41" spans="1:8" s="3" customFormat="1" ht="12" customHeight="1">
      <c r="A41" s="3" t="s">
        <v>433</v>
      </c>
      <c r="B41" s="10">
        <v>22642</v>
      </c>
      <c r="C41" s="10">
        <v>0</v>
      </c>
      <c r="D41" s="10">
        <v>-14813</v>
      </c>
      <c r="E41" s="10">
        <v>0</v>
      </c>
      <c r="F41" s="10">
        <v>-4270</v>
      </c>
      <c r="G41" s="10">
        <v>-312</v>
      </c>
      <c r="H41" s="10">
        <v>3247</v>
      </c>
    </row>
    <row r="42" spans="1:8" s="3" customFormat="1" ht="12" customHeight="1">
      <c r="A42" s="3" t="s">
        <v>446</v>
      </c>
      <c r="B42" s="10">
        <v>22368</v>
      </c>
      <c r="C42" s="10">
        <v>0</v>
      </c>
      <c r="D42" s="10">
        <v>-13206</v>
      </c>
      <c r="E42" s="10">
        <v>-2006</v>
      </c>
      <c r="F42" s="10">
        <v>-1405</v>
      </c>
      <c r="G42" s="10">
        <v>0</v>
      </c>
      <c r="H42" s="10">
        <v>5751</v>
      </c>
    </row>
    <row r="43" spans="1:8" s="3" customFormat="1" ht="12" customHeight="1">
      <c r="A43" s="3" t="s">
        <v>443</v>
      </c>
      <c r="B43" s="10">
        <v>12595</v>
      </c>
      <c r="C43" s="10">
        <v>-676</v>
      </c>
      <c r="D43" s="10">
        <v>-8953</v>
      </c>
      <c r="E43" s="10">
        <v>0</v>
      </c>
      <c r="F43" s="10">
        <v>-1339</v>
      </c>
      <c r="G43" s="10">
        <v>-295</v>
      </c>
      <c r="H43" s="10">
        <v>1332</v>
      </c>
    </row>
    <row r="44" spans="1:8" s="3" customFormat="1" ht="12" customHeight="1">
      <c r="A44" s="3" t="s">
        <v>445</v>
      </c>
      <c r="B44" s="10">
        <v>5923</v>
      </c>
      <c r="C44" s="10">
        <v>0</v>
      </c>
      <c r="D44" s="10">
        <v>-5177</v>
      </c>
      <c r="E44" s="10">
        <v>0</v>
      </c>
      <c r="F44" s="10">
        <v>-2060</v>
      </c>
      <c r="G44" s="10">
        <v>0</v>
      </c>
      <c r="H44" s="10">
        <v>-1314</v>
      </c>
    </row>
    <row r="45" spans="1:8" s="3" customFormat="1" ht="12" customHeight="1">
      <c r="A45" s="3" t="s">
        <v>430</v>
      </c>
      <c r="B45" s="10">
        <v>3106</v>
      </c>
      <c r="C45" s="10">
        <v>0</v>
      </c>
      <c r="D45" s="10">
        <v>-4841</v>
      </c>
      <c r="E45" s="10">
        <v>0</v>
      </c>
      <c r="F45" s="10">
        <v>-528</v>
      </c>
      <c r="G45" s="10">
        <v>0</v>
      </c>
      <c r="H45" s="10">
        <v>-2263</v>
      </c>
    </row>
    <row r="46" spans="1:8" s="3" customFormat="1" ht="12" customHeight="1">
      <c r="A46" s="3" t="s">
        <v>416</v>
      </c>
      <c r="B46" s="10">
        <v>2582</v>
      </c>
      <c r="C46" s="10">
        <v>135</v>
      </c>
      <c r="D46" s="10">
        <v>-1568</v>
      </c>
      <c r="E46" s="10">
        <v>0</v>
      </c>
      <c r="F46" s="10">
        <v>-200</v>
      </c>
      <c r="G46" s="10">
        <v>5</v>
      </c>
      <c r="H46" s="10">
        <v>954</v>
      </c>
    </row>
    <row r="47" spans="1:8" s="3" customFormat="1" ht="12" customHeight="1">
      <c r="A47" s="3" t="s">
        <v>434</v>
      </c>
      <c r="B47" s="10">
        <v>1233</v>
      </c>
      <c r="C47" s="10">
        <v>-22</v>
      </c>
      <c r="D47" s="10">
        <v>-558</v>
      </c>
      <c r="E47" s="10">
        <v>0</v>
      </c>
      <c r="F47" s="10">
        <v>-337</v>
      </c>
      <c r="G47" s="10">
        <v>-2</v>
      </c>
      <c r="H47" s="10">
        <v>314</v>
      </c>
    </row>
    <row r="48" spans="1:8" s="3" customFormat="1" ht="12" customHeight="1">
      <c r="A48" s="3" t="s">
        <v>426</v>
      </c>
      <c r="B48" s="10">
        <v>827</v>
      </c>
      <c r="C48" s="10">
        <v>0</v>
      </c>
      <c r="D48" s="10">
        <v>-1029</v>
      </c>
      <c r="E48" s="10">
        <v>0</v>
      </c>
      <c r="F48" s="10">
        <v>-850</v>
      </c>
      <c r="G48" s="10">
        <v>0</v>
      </c>
      <c r="H48" s="10">
        <v>-1052</v>
      </c>
    </row>
    <row r="49" spans="1:8" s="3" customFormat="1" ht="12" customHeight="1">
      <c r="A49" s="3" t="s">
        <v>444</v>
      </c>
      <c r="B49" s="10">
        <v>708</v>
      </c>
      <c r="C49" s="10">
        <v>79</v>
      </c>
      <c r="D49" s="10">
        <v>3123</v>
      </c>
      <c r="E49" s="10">
        <v>0</v>
      </c>
      <c r="F49" s="10">
        <v>-18</v>
      </c>
      <c r="G49" s="10">
        <v>0</v>
      </c>
      <c r="H49" s="10">
        <v>3892</v>
      </c>
    </row>
    <row r="50" spans="1:8" s="3" customFormat="1" ht="12" customHeight="1">
      <c r="A50" s="3" t="s">
        <v>453</v>
      </c>
      <c r="B50" s="10">
        <v>408</v>
      </c>
      <c r="C50" s="10">
        <v>0</v>
      </c>
      <c r="D50" s="10">
        <v>-215</v>
      </c>
      <c r="E50" s="10">
        <v>0</v>
      </c>
      <c r="F50" s="10">
        <v>-1089</v>
      </c>
      <c r="G50" s="10">
        <v>0</v>
      </c>
      <c r="H50" s="10">
        <v>-896</v>
      </c>
    </row>
    <row r="51" spans="1:8" s="3" customFormat="1" ht="12.75">
      <c r="A51" s="2"/>
      <c r="B51" s="10"/>
      <c r="C51" s="10"/>
      <c r="D51" s="10"/>
      <c r="E51" s="10"/>
      <c r="F51" s="10"/>
      <c r="G51" s="10"/>
      <c r="H51" s="10"/>
    </row>
    <row r="52" spans="1:8" ht="12.75">
      <c r="A52" s="3" t="s">
        <v>196</v>
      </c>
      <c r="B52" s="10">
        <f>SUM(B31:B51)</f>
        <v>4930891</v>
      </c>
      <c r="C52" s="10">
        <f>SUM(C31:C51)</f>
        <v>3315983</v>
      </c>
      <c r="D52" s="10">
        <f>SUM(D31:D51)</f>
        <v>-2158382</v>
      </c>
      <c r="E52" s="10">
        <f>SUM(E31:E51)</f>
        <v>178082</v>
      </c>
      <c r="F52" s="10">
        <f>SUM(F31:F51)</f>
        <v>-445810</v>
      </c>
      <c r="G52" s="10">
        <f>SUM(G31:G51)</f>
        <v>-687230</v>
      </c>
      <c r="H52" s="10">
        <f>SUM(H31:H51)</f>
        <v>5133534</v>
      </c>
    </row>
    <row r="53" spans="1:8" ht="12.75">
      <c r="A53" s="1" t="s">
        <v>197</v>
      </c>
      <c r="B53" s="27">
        <v>6794695</v>
      </c>
      <c r="C53" s="27">
        <v>1653081</v>
      </c>
      <c r="D53" s="27">
        <v>-1915351</v>
      </c>
      <c r="E53" s="27">
        <v>-195451</v>
      </c>
      <c r="F53" s="27">
        <v>-465385</v>
      </c>
      <c r="G53" s="27">
        <v>-272961</v>
      </c>
      <c r="H53" s="27">
        <v>5598628</v>
      </c>
    </row>
    <row r="55" spans="1:8" ht="12.75">
      <c r="A55" s="1" t="s">
        <v>198</v>
      </c>
      <c r="B55" s="8">
        <f>B52/(52:52/100)</f>
        <v>100</v>
      </c>
      <c r="C55" s="8">
        <f>C52/($B52/100)</f>
        <v>67.24916450191253</v>
      </c>
      <c r="D55" s="8">
        <f>D52/($B52/100)</f>
        <v>-43.77265690926853</v>
      </c>
      <c r="E55" s="8">
        <f>E52/($B52/100)</f>
        <v>3.6115582356211076</v>
      </c>
      <c r="F55" s="8">
        <f>F52/($B52/100)</f>
        <v>-9.041165176841265</v>
      </c>
      <c r="G55" s="8">
        <f>G52/($B52/100)</f>
        <v>-13.937237712210631</v>
      </c>
      <c r="H55" s="8">
        <f>H52/($B52/100)</f>
        <v>104.10966293921321</v>
      </c>
    </row>
    <row r="56" spans="1:8" ht="12.75">
      <c r="A56" s="1" t="s">
        <v>199</v>
      </c>
      <c r="B56" s="8">
        <f>B53/($B53/100)</f>
        <v>100</v>
      </c>
      <c r="C56" s="8">
        <f>C53/($B53/100)</f>
        <v>24.328994899697484</v>
      </c>
      <c r="D56" s="8">
        <f>D53/($B53/100)</f>
        <v>-28.188917972035537</v>
      </c>
      <c r="E56" s="8">
        <f>E53/($B53/100)</f>
        <v>-2.8765235231309134</v>
      </c>
      <c r="F56" s="8">
        <f>F53/($B53/100)</f>
        <v>-6.84924047363421</v>
      </c>
      <c r="G56" s="8">
        <f>G53/($B53/100)</f>
        <v>-4.017266411516632</v>
      </c>
      <c r="H56" s="8">
        <f>H53/($B53/100)</f>
        <v>82.3970465193802</v>
      </c>
    </row>
  </sheetData>
  <mergeCells count="4">
    <mergeCell ref="A1:H1"/>
    <mergeCell ref="A2:H2"/>
    <mergeCell ref="A28:H28"/>
    <mergeCell ref="A29:H29"/>
  </mergeCells>
  <printOptions horizontalCentered="1"/>
  <pageMargins left="0.3937007874015748" right="0.3937007874015748" top="0.984251968503937" bottom="0.984251968503937" header="0.5118110236220472" footer="0.5118110236220472"/>
  <pageSetup errors="blank" fitToHeight="1" fitToWidth="1" horizontalDpi="600" verticalDpi="600" orientation="portrait" paperSize="9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42">
    <pageSetUpPr fitToPage="1"/>
  </sheetPr>
  <dimension ref="A1:J54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41" t="s">
        <v>495</v>
      </c>
      <c r="B1" s="32"/>
      <c r="C1" s="32"/>
      <c r="D1" s="32"/>
      <c r="E1" s="32"/>
      <c r="F1" s="32"/>
      <c r="G1" s="32"/>
      <c r="H1" s="32"/>
    </row>
    <row r="2" spans="1:10" s="20" customFormat="1" ht="17.25" customHeight="1" thickBot="1">
      <c r="A2" s="33" t="s">
        <v>118</v>
      </c>
      <c r="B2" s="34"/>
      <c r="C2" s="34"/>
      <c r="D2" s="34"/>
      <c r="E2" s="34"/>
      <c r="F2" s="35"/>
      <c r="G2" s="35"/>
      <c r="H2" s="35"/>
      <c r="I2" s="19"/>
      <c r="J2" s="19"/>
    </row>
    <row r="3" spans="1:8" ht="81" customHeight="1" thickTop="1">
      <c r="A3" s="5" t="s">
        <v>24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</row>
    <row r="4" spans="1:8" s="3" customFormat="1" ht="12" customHeight="1">
      <c r="A4" s="3" t="s">
        <v>454</v>
      </c>
      <c r="B4" s="10">
        <v>6757160</v>
      </c>
      <c r="C4" s="10">
        <v>-299066</v>
      </c>
      <c r="D4" s="10">
        <v>-2814868</v>
      </c>
      <c r="E4" s="10">
        <v>-3266986</v>
      </c>
      <c r="F4" s="10">
        <v>-44953</v>
      </c>
      <c r="G4" s="10">
        <v>67313</v>
      </c>
      <c r="H4" s="10">
        <v>548133</v>
      </c>
    </row>
    <row r="5" spans="1:8" s="3" customFormat="1" ht="12" customHeight="1">
      <c r="A5" s="3" t="s">
        <v>417</v>
      </c>
      <c r="B5" s="10">
        <v>4457239</v>
      </c>
      <c r="C5" s="10">
        <v>5931206</v>
      </c>
      <c r="D5" s="10">
        <v>-3895947</v>
      </c>
      <c r="E5" s="10">
        <v>-3182207</v>
      </c>
      <c r="F5" s="10">
        <v>-561729</v>
      </c>
      <c r="G5" s="10">
        <v>-1897969</v>
      </c>
      <c r="H5" s="10">
        <v>850593</v>
      </c>
    </row>
    <row r="6" spans="1:8" s="3" customFormat="1" ht="12" customHeight="1">
      <c r="A6" s="3" t="s">
        <v>419</v>
      </c>
      <c r="B6" s="10">
        <v>2647798</v>
      </c>
      <c r="C6" s="10">
        <v>5062941</v>
      </c>
      <c r="D6" s="10">
        <v>-2426541</v>
      </c>
      <c r="E6" s="10">
        <v>-172258</v>
      </c>
      <c r="F6" s="10">
        <v>-423846</v>
      </c>
      <c r="G6" s="10">
        <v>-1635084</v>
      </c>
      <c r="H6" s="10">
        <v>3051832</v>
      </c>
    </row>
    <row r="7" spans="1:8" s="3" customFormat="1" ht="12" customHeight="1">
      <c r="A7" s="3" t="s">
        <v>421</v>
      </c>
      <c r="B7" s="10">
        <v>1781190</v>
      </c>
      <c r="C7" s="10">
        <v>1316769</v>
      </c>
      <c r="D7" s="10">
        <v>-2193009</v>
      </c>
      <c r="E7" s="10">
        <v>-52663</v>
      </c>
      <c r="F7" s="10">
        <v>-247357</v>
      </c>
      <c r="G7" s="10">
        <v>-661920</v>
      </c>
      <c r="H7" s="10">
        <v>-56990</v>
      </c>
    </row>
    <row r="8" spans="1:8" s="3" customFormat="1" ht="12" customHeight="1">
      <c r="A8" s="3" t="s">
        <v>418</v>
      </c>
      <c r="B8" s="10">
        <v>1091478</v>
      </c>
      <c r="C8" s="10">
        <v>5652735</v>
      </c>
      <c r="D8" s="10">
        <v>-2272607</v>
      </c>
      <c r="E8" s="10">
        <v>3851221</v>
      </c>
      <c r="F8" s="10">
        <v>-115008</v>
      </c>
      <c r="G8" s="10">
        <v>-2765431</v>
      </c>
      <c r="H8" s="10">
        <v>5442388</v>
      </c>
    </row>
    <row r="9" spans="1:8" s="3" customFormat="1" ht="12" customHeight="1">
      <c r="A9" s="3" t="s">
        <v>423</v>
      </c>
      <c r="B9" s="10">
        <v>280903</v>
      </c>
      <c r="C9" s="10">
        <v>413527</v>
      </c>
      <c r="D9" s="10">
        <v>-169444</v>
      </c>
      <c r="E9" s="10">
        <v>-225402</v>
      </c>
      <c r="F9" s="10">
        <v>-104939</v>
      </c>
      <c r="G9" s="10">
        <v>-132016</v>
      </c>
      <c r="H9" s="10">
        <v>62629</v>
      </c>
    </row>
    <row r="10" spans="1:8" s="3" customFormat="1" ht="12" customHeight="1">
      <c r="A10" s="3" t="s">
        <v>416</v>
      </c>
      <c r="B10" s="10">
        <v>264936</v>
      </c>
      <c r="C10" s="10">
        <v>62573</v>
      </c>
      <c r="D10" s="10">
        <v>-12436</v>
      </c>
      <c r="E10" s="10">
        <v>-249054</v>
      </c>
      <c r="F10" s="10">
        <v>-29799</v>
      </c>
      <c r="G10" s="10">
        <v>-10555</v>
      </c>
      <c r="H10" s="10">
        <v>25665</v>
      </c>
    </row>
    <row r="11" spans="1:8" s="3" customFormat="1" ht="12" customHeight="1">
      <c r="A11" s="3" t="s">
        <v>420</v>
      </c>
      <c r="B11" s="10">
        <v>235851</v>
      </c>
      <c r="C11" s="10">
        <v>96266</v>
      </c>
      <c r="D11" s="10">
        <v>-251299</v>
      </c>
      <c r="E11" s="10">
        <v>944</v>
      </c>
      <c r="F11" s="10">
        <v>-25762</v>
      </c>
      <c r="G11" s="10">
        <v>-27265</v>
      </c>
      <c r="H11" s="10">
        <v>28735</v>
      </c>
    </row>
    <row r="12" spans="1:8" s="3" customFormat="1" ht="12" customHeight="1">
      <c r="A12" s="3" t="s">
        <v>440</v>
      </c>
      <c r="B12" s="10">
        <v>71169</v>
      </c>
      <c r="C12" s="10">
        <v>9540</v>
      </c>
      <c r="D12" s="10">
        <v>-24889</v>
      </c>
      <c r="E12" s="10">
        <v>-2927</v>
      </c>
      <c r="F12" s="10">
        <v>-33059</v>
      </c>
      <c r="G12" s="10">
        <v>-811</v>
      </c>
      <c r="H12" s="10">
        <v>19023</v>
      </c>
    </row>
    <row r="13" spans="1:8" s="3" customFormat="1" ht="12" customHeight="1">
      <c r="A13" s="3" t="s">
        <v>425</v>
      </c>
      <c r="B13" s="10">
        <v>43913</v>
      </c>
      <c r="C13" s="10">
        <v>213</v>
      </c>
      <c r="D13" s="10">
        <v>-135800</v>
      </c>
      <c r="E13" s="10">
        <v>72637</v>
      </c>
      <c r="F13" s="10">
        <v>-8111</v>
      </c>
      <c r="G13" s="10">
        <v>-31579</v>
      </c>
      <c r="H13" s="10">
        <v>-58727</v>
      </c>
    </row>
    <row r="14" spans="1:8" s="3" customFormat="1" ht="12" customHeight="1">
      <c r="A14" s="3" t="s">
        <v>432</v>
      </c>
      <c r="B14" s="10">
        <v>14881</v>
      </c>
      <c r="C14" s="10">
        <v>56501</v>
      </c>
      <c r="D14" s="10">
        <v>-278723</v>
      </c>
      <c r="E14" s="10">
        <v>187777</v>
      </c>
      <c r="F14" s="10">
        <v>-7899</v>
      </c>
      <c r="G14" s="10">
        <v>-12659</v>
      </c>
      <c r="H14" s="10">
        <v>-40122</v>
      </c>
    </row>
    <row r="15" spans="1:8" s="3" customFormat="1" ht="12" customHeight="1">
      <c r="A15" s="3" t="s">
        <v>433</v>
      </c>
      <c r="B15" s="10">
        <v>11845</v>
      </c>
      <c r="C15" s="10">
        <v>-21127</v>
      </c>
      <c r="D15" s="10">
        <v>-634</v>
      </c>
      <c r="E15" s="10">
        <v>12816</v>
      </c>
      <c r="F15" s="10">
        <v>-30699</v>
      </c>
      <c r="G15" s="10">
        <v>-649</v>
      </c>
      <c r="H15" s="10">
        <v>-22846</v>
      </c>
    </row>
    <row r="16" spans="1:8" s="3" customFormat="1" ht="12" customHeight="1">
      <c r="A16" s="3" t="s">
        <v>426</v>
      </c>
      <c r="B16" s="10">
        <v>6222</v>
      </c>
      <c r="C16" s="10">
        <v>585768</v>
      </c>
      <c r="D16" s="10">
        <v>-3873</v>
      </c>
      <c r="E16" s="10">
        <v>-266084</v>
      </c>
      <c r="F16" s="10">
        <v>-69082</v>
      </c>
      <c r="G16" s="10">
        <v>-286041</v>
      </c>
      <c r="H16" s="10">
        <v>-33090</v>
      </c>
    </row>
    <row r="17" spans="1:8" s="3" customFormat="1" ht="12" customHeight="1">
      <c r="A17" s="3" t="s">
        <v>437</v>
      </c>
      <c r="B17" s="10">
        <v>5605</v>
      </c>
      <c r="C17" s="10">
        <v>1173</v>
      </c>
      <c r="D17" s="10">
        <v>-945</v>
      </c>
      <c r="E17" s="10">
        <v>-567</v>
      </c>
      <c r="F17" s="10">
        <v>-1273</v>
      </c>
      <c r="G17" s="10">
        <v>-399</v>
      </c>
      <c r="H17" s="10">
        <v>3594</v>
      </c>
    </row>
    <row r="18" spans="1:8" s="3" customFormat="1" ht="12" customHeight="1">
      <c r="A18" s="3" t="s">
        <v>447</v>
      </c>
      <c r="B18" s="10">
        <v>4533</v>
      </c>
      <c r="C18" s="10">
        <v>110</v>
      </c>
      <c r="D18" s="10">
        <v>-998</v>
      </c>
      <c r="E18" s="10">
        <v>0</v>
      </c>
      <c r="F18" s="10">
        <v>-3942</v>
      </c>
      <c r="G18" s="10">
        <v>400</v>
      </c>
      <c r="H18" s="10">
        <v>103</v>
      </c>
    </row>
    <row r="19" spans="1:8" s="3" customFormat="1" ht="12" customHeight="1">
      <c r="A19" s="3" t="s">
        <v>424</v>
      </c>
      <c r="B19" s="10">
        <v>3957</v>
      </c>
      <c r="C19" s="10">
        <v>1517</v>
      </c>
      <c r="D19" s="10">
        <v>-9391</v>
      </c>
      <c r="E19" s="10">
        <v>0</v>
      </c>
      <c r="F19" s="10">
        <v>-268</v>
      </c>
      <c r="G19" s="10">
        <v>5954</v>
      </c>
      <c r="H19" s="10">
        <v>1769</v>
      </c>
    </row>
    <row r="20" spans="1:8" s="3" customFormat="1" ht="12" customHeight="1">
      <c r="A20" s="3" t="s">
        <v>443</v>
      </c>
      <c r="B20" s="10">
        <v>1998</v>
      </c>
      <c r="C20" s="10">
        <v>78</v>
      </c>
      <c r="D20" s="10">
        <v>-759</v>
      </c>
      <c r="E20" s="10">
        <v>-269</v>
      </c>
      <c r="F20" s="10">
        <v>-528</v>
      </c>
      <c r="G20" s="10">
        <v>-94</v>
      </c>
      <c r="H20" s="10">
        <v>426</v>
      </c>
    </row>
    <row r="21" spans="1:8" s="3" customFormat="1" ht="12" customHeight="1">
      <c r="A21" s="3" t="s">
        <v>439</v>
      </c>
      <c r="B21" s="10">
        <v>1055</v>
      </c>
      <c r="C21" s="10">
        <v>4899</v>
      </c>
      <c r="D21" s="10">
        <v>-4847</v>
      </c>
      <c r="E21" s="10">
        <v>5973</v>
      </c>
      <c r="F21" s="10">
        <v>-1412</v>
      </c>
      <c r="G21" s="10">
        <v>-1204</v>
      </c>
      <c r="H21" s="10">
        <v>4464</v>
      </c>
    </row>
    <row r="22" spans="1:8" s="3" customFormat="1" ht="12" customHeight="1">
      <c r="A22" s="3" t="s">
        <v>450</v>
      </c>
      <c r="B22" s="10">
        <v>646</v>
      </c>
      <c r="C22" s="10">
        <v>9</v>
      </c>
      <c r="D22" s="10">
        <v>0</v>
      </c>
      <c r="E22" s="10">
        <v>-214</v>
      </c>
      <c r="F22" s="10">
        <v>-70</v>
      </c>
      <c r="G22" s="10">
        <v>-1</v>
      </c>
      <c r="H22" s="10">
        <v>370</v>
      </c>
    </row>
    <row r="23" spans="1:8" s="3" customFormat="1" ht="12" customHeight="1">
      <c r="A23" s="3" t="s">
        <v>430</v>
      </c>
      <c r="B23" s="10">
        <v>42</v>
      </c>
      <c r="C23" s="10">
        <v>25830</v>
      </c>
      <c r="D23" s="10">
        <v>-2</v>
      </c>
      <c r="E23" s="10">
        <v>-2834</v>
      </c>
      <c r="F23" s="10">
        <v>-4363</v>
      </c>
      <c r="G23" s="10">
        <v>-2776</v>
      </c>
      <c r="H23" s="10">
        <v>15897</v>
      </c>
    </row>
    <row r="24" spans="1:8" s="3" customFormat="1" ht="12" customHeight="1">
      <c r="A24" s="3" t="s">
        <v>446</v>
      </c>
      <c r="B24" s="10">
        <v>0</v>
      </c>
      <c r="C24" s="10">
        <v>234</v>
      </c>
      <c r="D24" s="10">
        <v>0</v>
      </c>
      <c r="E24" s="10">
        <v>-234</v>
      </c>
      <c r="F24" s="10">
        <v>0</v>
      </c>
      <c r="G24" s="10">
        <v>0</v>
      </c>
      <c r="H24" s="10">
        <v>0</v>
      </c>
    </row>
    <row r="25" spans="1:8" s="3" customFormat="1" ht="12" customHeight="1">
      <c r="A25" s="3" t="s">
        <v>453</v>
      </c>
      <c r="B25" s="10">
        <v>0</v>
      </c>
      <c r="C25" s="10">
        <v>-248389</v>
      </c>
      <c r="D25" s="10">
        <v>-148</v>
      </c>
      <c r="E25" s="10">
        <v>291738</v>
      </c>
      <c r="F25" s="10">
        <v>-66865</v>
      </c>
      <c r="G25" s="10">
        <v>-513991</v>
      </c>
      <c r="H25" s="10">
        <v>20492</v>
      </c>
    </row>
    <row r="26" spans="1:8" s="3" customFormat="1" ht="12.75">
      <c r="A26" s="2"/>
      <c r="B26" s="10"/>
      <c r="C26" s="10"/>
      <c r="D26" s="10"/>
      <c r="E26" s="10"/>
      <c r="F26" s="10"/>
      <c r="G26" s="10"/>
      <c r="H26" s="10"/>
    </row>
    <row r="27" spans="1:8" ht="12.75">
      <c r="A27" s="3" t="s">
        <v>196</v>
      </c>
      <c r="B27" s="10">
        <f>SUM(B4:B26)</f>
        <v>17682421</v>
      </c>
      <c r="C27" s="10">
        <f>SUM(C4:C26)</f>
        <v>18653307</v>
      </c>
      <c r="D27" s="10">
        <f>SUM(D4:D26)</f>
        <v>-14497160</v>
      </c>
      <c r="E27" s="10">
        <f>SUM(E4:E26)</f>
        <v>-2998593</v>
      </c>
      <c r="F27" s="10">
        <f>SUM(F4:F26)</f>
        <v>-1780964</v>
      </c>
      <c r="G27" s="10">
        <f>SUM(G4:G26)</f>
        <v>-7906777</v>
      </c>
      <c r="H27" s="10">
        <f>SUM(H4:H26)</f>
        <v>9864338</v>
      </c>
    </row>
    <row r="28" spans="1:8" ht="12.75">
      <c r="A28" s="1" t="s">
        <v>197</v>
      </c>
      <c r="B28" s="11">
        <v>16291865</v>
      </c>
      <c r="C28" s="11">
        <v>39055858</v>
      </c>
      <c r="D28" s="11">
        <v>-18035896</v>
      </c>
      <c r="E28" s="11">
        <v>-2029800</v>
      </c>
      <c r="F28" s="11">
        <v>-1694385</v>
      </c>
      <c r="G28" s="11">
        <v>-7353131</v>
      </c>
      <c r="H28" s="11">
        <v>26290401</v>
      </c>
    </row>
    <row r="30" spans="1:8" ht="12.75">
      <c r="A30" s="1" t="s">
        <v>198</v>
      </c>
      <c r="B30" s="8">
        <f>B27/(27:27/100)</f>
        <v>100</v>
      </c>
      <c r="C30" s="8">
        <f>C27/($B27/100)</f>
        <v>105.49068478801631</v>
      </c>
      <c r="D30" s="8">
        <f>D27/($B27/100)</f>
        <v>-81.98628457042167</v>
      </c>
      <c r="E30" s="8">
        <f>E27/($B27/100)</f>
        <v>-16.958045507456248</v>
      </c>
      <c r="F30" s="8">
        <f>F27/($B27/100)</f>
        <v>-10.071946596000627</v>
      </c>
      <c r="G30" s="8">
        <f>G27/($B27/100)</f>
        <v>-44.71546628145546</v>
      </c>
      <c r="H30" s="8">
        <f>H27/($B27/100)</f>
        <v>55.78612792897534</v>
      </c>
    </row>
    <row r="31" spans="1:8" ht="12.75">
      <c r="A31" s="1" t="s">
        <v>199</v>
      </c>
      <c r="B31" s="8">
        <f>B28/($B28/100)</f>
        <v>100</v>
      </c>
      <c r="C31" s="8">
        <f>C28/($B28/100)</f>
        <v>239.7261332573036</v>
      </c>
      <c r="D31" s="8">
        <f>D28/($B28/100)</f>
        <v>-110.70491929561165</v>
      </c>
      <c r="E31" s="8">
        <f>E28/($B28/100)</f>
        <v>-12.45897876025857</v>
      </c>
      <c r="F31" s="8">
        <f>F28/($B28/100)</f>
        <v>-10.400190524534791</v>
      </c>
      <c r="G31" s="8">
        <f>G28/($B28/100)</f>
        <v>-45.13375847393776</v>
      </c>
      <c r="H31" s="8">
        <f>H28/($B28/100)</f>
        <v>161.37134085017277</v>
      </c>
    </row>
    <row r="34" spans="1:8" ht="27" customHeight="1">
      <c r="A34" s="41" t="s">
        <v>496</v>
      </c>
      <c r="B34" s="32"/>
      <c r="C34" s="32"/>
      <c r="D34" s="32"/>
      <c r="E34" s="32"/>
      <c r="F34" s="32"/>
      <c r="G34" s="32"/>
      <c r="H34" s="32"/>
    </row>
    <row r="35" spans="1:10" s="20" customFormat="1" ht="17.25" customHeight="1" thickBot="1">
      <c r="A35" s="33" t="s">
        <v>119</v>
      </c>
      <c r="B35" s="34"/>
      <c r="C35" s="34"/>
      <c r="D35" s="34"/>
      <c r="E35" s="34"/>
      <c r="F35" s="35"/>
      <c r="G35" s="35"/>
      <c r="H35" s="35"/>
      <c r="I35" s="19"/>
      <c r="J35" s="19"/>
    </row>
    <row r="36" spans="1:8" ht="81" customHeight="1" thickTop="1">
      <c r="A36" s="5" t="s">
        <v>24</v>
      </c>
      <c r="B36" s="4" t="s">
        <v>43</v>
      </c>
      <c r="C36" s="4" t="s">
        <v>44</v>
      </c>
      <c r="D36" s="4" t="s">
        <v>45</v>
      </c>
      <c r="E36" s="4" t="s">
        <v>46</v>
      </c>
      <c r="F36" s="4" t="s">
        <v>47</v>
      </c>
      <c r="G36" s="4" t="s">
        <v>48</v>
      </c>
      <c r="H36" s="4" t="s">
        <v>49</v>
      </c>
    </row>
    <row r="37" spans="1:8" s="3" customFormat="1" ht="12" customHeight="1">
      <c r="A37" s="3" t="s">
        <v>424</v>
      </c>
      <c r="B37" s="10">
        <v>2861179</v>
      </c>
      <c r="C37" s="10">
        <v>1176027</v>
      </c>
      <c r="D37" s="10">
        <v>-3261121</v>
      </c>
      <c r="E37" s="10">
        <v>0</v>
      </c>
      <c r="F37" s="10">
        <v>-605895</v>
      </c>
      <c r="G37" s="10">
        <v>-37319</v>
      </c>
      <c r="H37" s="10">
        <v>132871</v>
      </c>
    </row>
    <row r="38" spans="1:8" s="3" customFormat="1" ht="12" customHeight="1">
      <c r="A38" s="3" t="s">
        <v>433</v>
      </c>
      <c r="B38" s="10">
        <v>802012</v>
      </c>
      <c r="C38" s="10">
        <v>1808329</v>
      </c>
      <c r="D38" s="10">
        <v>-10778</v>
      </c>
      <c r="E38" s="10">
        <v>-2214844</v>
      </c>
      <c r="F38" s="10">
        <v>-657282</v>
      </c>
      <c r="G38" s="10">
        <v>545649</v>
      </c>
      <c r="H38" s="10">
        <v>273086</v>
      </c>
    </row>
    <row r="39" spans="1:8" s="3" customFormat="1" ht="12" customHeight="1">
      <c r="A39" s="3" t="s">
        <v>445</v>
      </c>
      <c r="B39" s="10">
        <v>138325</v>
      </c>
      <c r="C39" s="10">
        <v>541556</v>
      </c>
      <c r="D39" s="10">
        <v>-8807</v>
      </c>
      <c r="E39" s="10">
        <v>-453745</v>
      </c>
      <c r="F39" s="10">
        <v>-130498</v>
      </c>
      <c r="G39" s="10">
        <v>106989</v>
      </c>
      <c r="H39" s="10">
        <v>193820</v>
      </c>
    </row>
    <row r="40" spans="1:8" s="3" customFormat="1" ht="12" customHeight="1">
      <c r="A40" s="3" t="s">
        <v>416</v>
      </c>
      <c r="B40" s="10">
        <v>113325</v>
      </c>
      <c r="C40" s="10">
        <v>-10883</v>
      </c>
      <c r="D40" s="10">
        <v>-18609</v>
      </c>
      <c r="E40" s="10">
        <v>-91292</v>
      </c>
      <c r="F40" s="10">
        <v>-10965</v>
      </c>
      <c r="G40" s="10">
        <v>0</v>
      </c>
      <c r="H40" s="10">
        <v>-4054</v>
      </c>
    </row>
    <row r="41" spans="1:8" s="3" customFormat="1" ht="12" customHeight="1">
      <c r="A41" s="3" t="s">
        <v>444</v>
      </c>
      <c r="B41" s="10">
        <v>98100</v>
      </c>
      <c r="C41" s="10">
        <v>239573</v>
      </c>
      <c r="D41" s="10">
        <v>-695</v>
      </c>
      <c r="E41" s="10">
        <v>-215799</v>
      </c>
      <c r="F41" s="10">
        <v>-108600</v>
      </c>
      <c r="G41" s="10">
        <v>72498</v>
      </c>
      <c r="H41" s="10">
        <v>85077</v>
      </c>
    </row>
    <row r="42" spans="1:8" s="3" customFormat="1" ht="12" customHeight="1">
      <c r="A42" s="3" t="s">
        <v>425</v>
      </c>
      <c r="B42" s="10">
        <v>43828</v>
      </c>
      <c r="C42" s="10">
        <v>-355146</v>
      </c>
      <c r="D42" s="10">
        <v>-9494</v>
      </c>
      <c r="E42" s="10">
        <v>0</v>
      </c>
      <c r="F42" s="10">
        <v>-400343</v>
      </c>
      <c r="G42" s="10">
        <v>1282242</v>
      </c>
      <c r="H42" s="10">
        <v>561087</v>
      </c>
    </row>
    <row r="43" spans="1:8" s="3" customFormat="1" ht="12" customHeight="1">
      <c r="A43" s="3" t="s">
        <v>449</v>
      </c>
      <c r="B43" s="10">
        <v>2069</v>
      </c>
      <c r="C43" s="10">
        <v>269</v>
      </c>
      <c r="D43" s="10">
        <v>-20</v>
      </c>
      <c r="E43" s="10">
        <v>-2253</v>
      </c>
      <c r="F43" s="10">
        <v>-464</v>
      </c>
      <c r="G43" s="10">
        <v>0</v>
      </c>
      <c r="H43" s="10">
        <v>-399</v>
      </c>
    </row>
    <row r="44" spans="1:8" s="3" customFormat="1" ht="12" customHeight="1">
      <c r="A44" s="3" t="s">
        <v>443</v>
      </c>
      <c r="B44" s="10">
        <v>18</v>
      </c>
      <c r="C44" s="10">
        <v>-1120</v>
      </c>
      <c r="D44" s="10">
        <v>-15</v>
      </c>
      <c r="E44" s="10">
        <v>0</v>
      </c>
      <c r="F44" s="10">
        <v>-53314</v>
      </c>
      <c r="G44" s="10">
        <v>47144</v>
      </c>
      <c r="H44" s="10">
        <v>-7287</v>
      </c>
    </row>
    <row r="45" spans="1:8" s="3" customFormat="1" ht="12" customHeight="1">
      <c r="A45" s="3" t="s">
        <v>423</v>
      </c>
      <c r="B45" s="10">
        <v>0</v>
      </c>
      <c r="C45" s="10">
        <v>797467</v>
      </c>
      <c r="D45" s="10">
        <v>428</v>
      </c>
      <c r="E45" s="10">
        <v>-799716</v>
      </c>
      <c r="F45" s="10">
        <v>-65765</v>
      </c>
      <c r="G45" s="10">
        <v>116817</v>
      </c>
      <c r="H45" s="10">
        <v>49231</v>
      </c>
    </row>
    <row r="46" spans="1:8" s="3" customFormat="1" ht="12" customHeight="1">
      <c r="A46" s="3" t="s">
        <v>430</v>
      </c>
      <c r="B46" s="10">
        <v>0</v>
      </c>
      <c r="C46" s="10">
        <v>176324</v>
      </c>
      <c r="D46" s="10">
        <v>0</v>
      </c>
      <c r="E46" s="10">
        <v>-118023</v>
      </c>
      <c r="F46" s="10">
        <v>-42562</v>
      </c>
      <c r="G46" s="10">
        <v>-1</v>
      </c>
      <c r="H46" s="10">
        <v>15738</v>
      </c>
    </row>
    <row r="47" spans="1:8" s="3" customFormat="1" ht="12" customHeight="1">
      <c r="A47" s="3" t="s">
        <v>453</v>
      </c>
      <c r="B47" s="10">
        <v>0</v>
      </c>
      <c r="C47" s="10">
        <v>1018</v>
      </c>
      <c r="D47" s="10">
        <v>0</v>
      </c>
      <c r="E47" s="10">
        <v>-40</v>
      </c>
      <c r="F47" s="10">
        <v>-407</v>
      </c>
      <c r="G47" s="10">
        <v>-210</v>
      </c>
      <c r="H47" s="10">
        <v>361</v>
      </c>
    </row>
    <row r="48" spans="1:8" s="3" customFormat="1" ht="12" customHeight="1">
      <c r="A48" s="3" t="s">
        <v>442</v>
      </c>
      <c r="B48" s="10">
        <v>0</v>
      </c>
      <c r="C48" s="10">
        <v>1861232</v>
      </c>
      <c r="D48" s="10">
        <v>0</v>
      </c>
      <c r="E48" s="10">
        <v>0</v>
      </c>
      <c r="F48" s="10">
        <v>-170435</v>
      </c>
      <c r="G48" s="10">
        <v>-1605127</v>
      </c>
      <c r="H48" s="10">
        <v>85670</v>
      </c>
    </row>
    <row r="49" spans="1:8" s="3" customFormat="1" ht="12.75">
      <c r="A49" s="2"/>
      <c r="B49" s="10"/>
      <c r="C49" s="10"/>
      <c r="D49" s="10"/>
      <c r="E49" s="10"/>
      <c r="F49" s="10"/>
      <c r="G49" s="10"/>
      <c r="H49" s="10"/>
    </row>
    <row r="50" spans="1:8" ht="12.75">
      <c r="A50" s="3" t="s">
        <v>196</v>
      </c>
      <c r="B50" s="10">
        <f>SUM(B37:B49)</f>
        <v>4058856</v>
      </c>
      <c r="C50" s="10">
        <f>SUM(C37:C49)</f>
        <v>6234646</v>
      </c>
      <c r="D50" s="10">
        <f>SUM(D37:D49)</f>
        <v>-3309111</v>
      </c>
      <c r="E50" s="10">
        <f>SUM(E37:E49)</f>
        <v>-3895712</v>
      </c>
      <c r="F50" s="10">
        <f>SUM(F37:F49)</f>
        <v>-2246530</v>
      </c>
      <c r="G50" s="10">
        <f>SUM(G37:G49)</f>
        <v>528682</v>
      </c>
      <c r="H50" s="10">
        <f>SUM(H37:H49)</f>
        <v>1385201</v>
      </c>
    </row>
    <row r="51" spans="1:8" ht="12.75">
      <c r="A51" s="1" t="s">
        <v>197</v>
      </c>
      <c r="B51" s="27">
        <v>26856530</v>
      </c>
      <c r="C51" s="27">
        <v>19688548</v>
      </c>
      <c r="D51" s="27">
        <v>-20382168</v>
      </c>
      <c r="E51" s="27">
        <v>-19892228</v>
      </c>
      <c r="F51" s="27">
        <v>-1203180</v>
      </c>
      <c r="G51" s="27">
        <v>-3726577</v>
      </c>
      <c r="H51" s="27">
        <v>1341444</v>
      </c>
    </row>
    <row r="53" spans="1:8" ht="12.75">
      <c r="A53" s="1" t="s">
        <v>198</v>
      </c>
      <c r="B53" s="8">
        <f>B50/(50:50/100)</f>
        <v>100</v>
      </c>
      <c r="C53" s="8">
        <f>C50/($B50/100)</f>
        <v>153.60599144192355</v>
      </c>
      <c r="D53" s="8">
        <f>D50/($B50/100)</f>
        <v>-81.52816951377433</v>
      </c>
      <c r="E53" s="8">
        <f>E50/($B50/100)</f>
        <v>-95.98054230058914</v>
      </c>
      <c r="F53" s="8">
        <f>F50/($B50/100)</f>
        <v>-55.34884706429595</v>
      </c>
      <c r="G53" s="8">
        <f>G50/($B50/100)</f>
        <v>13.025394347569858</v>
      </c>
      <c r="H53" s="8">
        <f>H50/($B50/100)</f>
        <v>34.127867556769694</v>
      </c>
    </row>
    <row r="54" spans="1:8" ht="12.75">
      <c r="A54" s="1" t="s">
        <v>199</v>
      </c>
      <c r="B54" s="8">
        <f>B51/($B51/100)</f>
        <v>100</v>
      </c>
      <c r="C54" s="8">
        <f>C51/($B51/100)</f>
        <v>73.31009627826081</v>
      </c>
      <c r="D54" s="8">
        <f>D51/($B51/100)</f>
        <v>-75.89278287254534</v>
      </c>
      <c r="E54" s="8">
        <f>E51/($B51/100)</f>
        <v>-74.06849656303328</v>
      </c>
      <c r="F54" s="8">
        <f>F51/($B51/100)</f>
        <v>-4.480027762335641</v>
      </c>
      <c r="G54" s="8">
        <f>G51/($B51/100)</f>
        <v>-13.875869295102532</v>
      </c>
      <c r="H54" s="8">
        <f>H51/($B51/100)</f>
        <v>4.994852276150344</v>
      </c>
    </row>
  </sheetData>
  <mergeCells count="4">
    <mergeCell ref="A1:H1"/>
    <mergeCell ref="A2:H2"/>
    <mergeCell ref="A34:H34"/>
    <mergeCell ref="A35:H35"/>
  </mergeCells>
  <printOptions horizontalCentered="1"/>
  <pageMargins left="0.3937007874015748" right="0.3937007874015748" top="0.984251968503937" bottom="0.984251968503937" header="0.5118110236220472" footer="0.5118110236220472"/>
  <pageSetup errors="blank" fitToHeight="1" fitToWidth="1" horizontalDpi="600" verticalDpi="600" orientation="portrait" paperSize="9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44">
    <pageSetUpPr fitToPage="1"/>
  </sheetPr>
  <dimension ref="A1:J57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41" t="s">
        <v>497</v>
      </c>
      <c r="B1" s="32"/>
      <c r="C1" s="32"/>
      <c r="D1" s="32"/>
      <c r="E1" s="32"/>
      <c r="F1" s="32"/>
      <c r="G1" s="32"/>
      <c r="H1" s="32"/>
    </row>
    <row r="2" spans="1:10" s="20" customFormat="1" ht="17.25" customHeight="1" thickBot="1">
      <c r="A2" s="33" t="s">
        <v>120</v>
      </c>
      <c r="B2" s="34"/>
      <c r="C2" s="34"/>
      <c r="D2" s="34"/>
      <c r="E2" s="34"/>
      <c r="F2" s="35"/>
      <c r="G2" s="35"/>
      <c r="H2" s="35"/>
      <c r="I2" s="19"/>
      <c r="J2" s="19"/>
    </row>
    <row r="3" spans="1:8" ht="81" customHeight="1" thickTop="1">
      <c r="A3" s="5" t="s">
        <v>24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</row>
    <row r="4" spans="1:8" s="3" customFormat="1" ht="12" customHeight="1">
      <c r="A4" s="3" t="s">
        <v>417</v>
      </c>
      <c r="B4" s="10">
        <v>511982</v>
      </c>
      <c r="C4" s="10">
        <v>1199687</v>
      </c>
      <c r="D4" s="10">
        <v>-240233</v>
      </c>
      <c r="E4" s="10">
        <v>18190</v>
      </c>
      <c r="F4" s="10">
        <v>-122452</v>
      </c>
      <c r="G4" s="10">
        <v>-55651</v>
      </c>
      <c r="H4" s="10">
        <v>1311523</v>
      </c>
    </row>
    <row r="5" spans="1:8" s="3" customFormat="1" ht="12" customHeight="1">
      <c r="A5" s="3" t="s">
        <v>419</v>
      </c>
      <c r="B5" s="10">
        <v>334259</v>
      </c>
      <c r="C5" s="10">
        <v>146399</v>
      </c>
      <c r="D5" s="10">
        <v>95110</v>
      </c>
      <c r="E5" s="10">
        <v>1722</v>
      </c>
      <c r="F5" s="10">
        <v>1471</v>
      </c>
      <c r="G5" s="10">
        <v>-51586</v>
      </c>
      <c r="H5" s="10">
        <v>527375</v>
      </c>
    </row>
    <row r="6" spans="1:8" s="3" customFormat="1" ht="12" customHeight="1">
      <c r="A6" s="3" t="s">
        <v>421</v>
      </c>
      <c r="B6" s="10">
        <v>95852</v>
      </c>
      <c r="C6" s="10">
        <v>21992</v>
      </c>
      <c r="D6" s="10">
        <v>42619</v>
      </c>
      <c r="E6" s="10">
        <v>-5193</v>
      </c>
      <c r="F6" s="10">
        <v>-42841</v>
      </c>
      <c r="G6" s="10">
        <v>-11791</v>
      </c>
      <c r="H6" s="10">
        <v>100638</v>
      </c>
    </row>
    <row r="7" spans="1:8" s="3" customFormat="1" ht="12" customHeight="1">
      <c r="A7" s="3" t="s">
        <v>437</v>
      </c>
      <c r="B7" s="10">
        <v>47759</v>
      </c>
      <c r="C7" s="10">
        <v>11727</v>
      </c>
      <c r="D7" s="10">
        <v>-26243</v>
      </c>
      <c r="E7" s="10">
        <v>1516</v>
      </c>
      <c r="F7" s="10">
        <v>-31990</v>
      </c>
      <c r="G7" s="10">
        <v>-3445</v>
      </c>
      <c r="H7" s="10">
        <v>-676</v>
      </c>
    </row>
    <row r="8" spans="1:8" s="3" customFormat="1" ht="12" customHeight="1">
      <c r="A8" s="3" t="s">
        <v>423</v>
      </c>
      <c r="B8" s="10">
        <v>37514</v>
      </c>
      <c r="C8" s="10">
        <v>4552</v>
      </c>
      <c r="D8" s="10">
        <v>-20527</v>
      </c>
      <c r="E8" s="10">
        <v>-185</v>
      </c>
      <c r="F8" s="10">
        <v>-4595</v>
      </c>
      <c r="G8" s="10">
        <v>1609</v>
      </c>
      <c r="H8" s="10">
        <v>18368</v>
      </c>
    </row>
    <row r="9" spans="1:8" s="3" customFormat="1" ht="12" customHeight="1">
      <c r="A9" s="3" t="s">
        <v>425</v>
      </c>
      <c r="B9" s="10">
        <v>36802</v>
      </c>
      <c r="C9" s="10">
        <v>28599</v>
      </c>
      <c r="D9" s="10">
        <v>-41312</v>
      </c>
      <c r="E9" s="10">
        <v>1332</v>
      </c>
      <c r="F9" s="10">
        <v>-1489</v>
      </c>
      <c r="G9" s="10">
        <v>0</v>
      </c>
      <c r="H9" s="10">
        <v>23932</v>
      </c>
    </row>
    <row r="10" spans="1:8" s="3" customFormat="1" ht="12" customHeight="1">
      <c r="A10" s="3" t="s">
        <v>418</v>
      </c>
      <c r="B10" s="10">
        <v>22493</v>
      </c>
      <c r="C10" s="10">
        <v>109372</v>
      </c>
      <c r="D10" s="10">
        <v>-177014</v>
      </c>
      <c r="E10" s="10">
        <v>36506</v>
      </c>
      <c r="F10" s="10">
        <v>-6255</v>
      </c>
      <c r="G10" s="10">
        <v>-53510</v>
      </c>
      <c r="H10" s="10">
        <v>-68408</v>
      </c>
    </row>
    <row r="11" spans="1:8" s="3" customFormat="1" ht="12" customHeight="1">
      <c r="A11" s="3" t="s">
        <v>426</v>
      </c>
      <c r="B11" s="10">
        <v>19144</v>
      </c>
      <c r="C11" s="10">
        <v>0</v>
      </c>
      <c r="D11" s="10">
        <v>-14273</v>
      </c>
      <c r="E11" s="10">
        <v>0</v>
      </c>
      <c r="F11" s="10">
        <v>-4011</v>
      </c>
      <c r="G11" s="10">
        <v>0</v>
      </c>
      <c r="H11" s="10">
        <v>860</v>
      </c>
    </row>
    <row r="12" spans="1:8" s="3" customFormat="1" ht="12" customHeight="1">
      <c r="A12" s="3" t="s">
        <v>431</v>
      </c>
      <c r="B12" s="10">
        <v>10628</v>
      </c>
      <c r="C12" s="10">
        <v>6148</v>
      </c>
      <c r="D12" s="10">
        <v>-1758</v>
      </c>
      <c r="E12" s="10">
        <v>12050</v>
      </c>
      <c r="F12" s="10">
        <v>6111</v>
      </c>
      <c r="G12" s="10">
        <v>-12019</v>
      </c>
      <c r="H12" s="10">
        <v>21160</v>
      </c>
    </row>
    <row r="13" spans="1:8" s="3" customFormat="1" ht="12" customHeight="1">
      <c r="A13" s="3" t="s">
        <v>424</v>
      </c>
      <c r="B13" s="10">
        <v>9886</v>
      </c>
      <c r="C13" s="10">
        <v>0</v>
      </c>
      <c r="D13" s="10">
        <v>-2438</v>
      </c>
      <c r="E13" s="10">
        <v>0</v>
      </c>
      <c r="F13" s="10">
        <v>-302</v>
      </c>
      <c r="G13" s="10">
        <v>-25</v>
      </c>
      <c r="H13" s="10">
        <v>7121</v>
      </c>
    </row>
    <row r="14" spans="1:8" s="3" customFormat="1" ht="12" customHeight="1">
      <c r="A14" s="3" t="s">
        <v>433</v>
      </c>
      <c r="B14" s="10">
        <v>8974</v>
      </c>
      <c r="C14" s="10">
        <v>0</v>
      </c>
      <c r="D14" s="10">
        <v>-6914</v>
      </c>
      <c r="E14" s="10">
        <v>0</v>
      </c>
      <c r="F14" s="10">
        <v>-1693</v>
      </c>
      <c r="G14" s="10">
        <v>-104</v>
      </c>
      <c r="H14" s="10">
        <v>263</v>
      </c>
    </row>
    <row r="15" spans="1:8" s="3" customFormat="1" ht="12" customHeight="1">
      <c r="A15" s="3" t="s">
        <v>445</v>
      </c>
      <c r="B15" s="10">
        <v>4506</v>
      </c>
      <c r="C15" s="10">
        <v>0</v>
      </c>
      <c r="D15" s="10">
        <v>-10478</v>
      </c>
      <c r="E15" s="10">
        <v>0</v>
      </c>
      <c r="F15" s="10">
        <v>-2860</v>
      </c>
      <c r="G15" s="10">
        <v>0</v>
      </c>
      <c r="H15" s="10">
        <v>-8832</v>
      </c>
    </row>
    <row r="16" spans="1:8" s="3" customFormat="1" ht="12" customHeight="1">
      <c r="A16" s="3" t="s">
        <v>420</v>
      </c>
      <c r="B16" s="10">
        <v>3521</v>
      </c>
      <c r="C16" s="10">
        <v>2196</v>
      </c>
      <c r="D16" s="10">
        <v>-1935</v>
      </c>
      <c r="E16" s="10">
        <v>1603</v>
      </c>
      <c r="F16" s="10">
        <v>-890</v>
      </c>
      <c r="G16" s="10">
        <v>-198</v>
      </c>
      <c r="H16" s="10">
        <v>4297</v>
      </c>
    </row>
    <row r="17" spans="1:8" s="3" customFormat="1" ht="12" customHeight="1">
      <c r="A17" s="3" t="s">
        <v>430</v>
      </c>
      <c r="B17" s="10">
        <v>1313</v>
      </c>
      <c r="C17" s="10">
        <v>0</v>
      </c>
      <c r="D17" s="10">
        <v>-1447</v>
      </c>
      <c r="E17" s="10">
        <v>0</v>
      </c>
      <c r="F17" s="10">
        <v>583</v>
      </c>
      <c r="G17" s="10">
        <v>0</v>
      </c>
      <c r="H17" s="10">
        <v>449</v>
      </c>
    </row>
    <row r="18" spans="1:8" s="3" customFormat="1" ht="12" customHeight="1">
      <c r="A18" s="3" t="s">
        <v>444</v>
      </c>
      <c r="B18" s="10">
        <v>363</v>
      </c>
      <c r="C18" s="10">
        <v>105</v>
      </c>
      <c r="D18" s="10">
        <v>-2294</v>
      </c>
      <c r="E18" s="10">
        <v>0</v>
      </c>
      <c r="F18" s="10">
        <v>-42</v>
      </c>
      <c r="G18" s="10">
        <v>0</v>
      </c>
      <c r="H18" s="10">
        <v>-1868</v>
      </c>
    </row>
    <row r="19" spans="1:8" s="3" customFormat="1" ht="12" customHeight="1">
      <c r="A19" s="3" t="s">
        <v>440</v>
      </c>
      <c r="B19" s="10">
        <v>2</v>
      </c>
      <c r="C19" s="10">
        <v>51</v>
      </c>
      <c r="D19" s="10">
        <v>634</v>
      </c>
      <c r="E19" s="10">
        <v>0</v>
      </c>
      <c r="F19" s="10">
        <v>-437</v>
      </c>
      <c r="G19" s="10">
        <v>-4</v>
      </c>
      <c r="H19" s="10">
        <v>246</v>
      </c>
    </row>
    <row r="20" spans="1:8" s="3" customFormat="1" ht="12.75">
      <c r="A20" s="2"/>
      <c r="B20" s="10"/>
      <c r="C20" s="10"/>
      <c r="D20" s="10"/>
      <c r="E20" s="10"/>
      <c r="F20" s="10"/>
      <c r="G20" s="10"/>
      <c r="H20" s="10"/>
    </row>
    <row r="21" spans="1:8" ht="12.75">
      <c r="A21" s="3" t="s">
        <v>196</v>
      </c>
      <c r="B21" s="10">
        <f>SUM(B4:B20)</f>
        <v>1144998</v>
      </c>
      <c r="C21" s="10">
        <f>SUM(C4:C20)</f>
        <v>1530828</v>
      </c>
      <c r="D21" s="10">
        <f>SUM(D4:D20)</f>
        <v>-408503</v>
      </c>
      <c r="E21" s="10">
        <f>SUM(E4:E20)</f>
        <v>67541</v>
      </c>
      <c r="F21" s="10">
        <f>SUM(F4:F20)</f>
        <v>-211692</v>
      </c>
      <c r="G21" s="10">
        <f>SUM(G4:G20)</f>
        <v>-186724</v>
      </c>
      <c r="H21" s="10">
        <f>SUM(H4:H20)</f>
        <v>1936448</v>
      </c>
    </row>
    <row r="22" spans="1:8" ht="12.75">
      <c r="A22" s="1" t="s">
        <v>197</v>
      </c>
      <c r="B22" s="11">
        <v>1107434</v>
      </c>
      <c r="C22" s="11">
        <v>1499992</v>
      </c>
      <c r="D22" s="11">
        <v>-702853</v>
      </c>
      <c r="E22" s="11">
        <v>82722</v>
      </c>
      <c r="F22" s="11">
        <v>-212636</v>
      </c>
      <c r="G22" s="11">
        <v>-331954</v>
      </c>
      <c r="H22" s="11">
        <v>1442705</v>
      </c>
    </row>
    <row r="24" spans="1:8" ht="12.75">
      <c r="A24" s="1" t="s">
        <v>198</v>
      </c>
      <c r="B24" s="8">
        <f>B21/(21:21/100)</f>
        <v>100</v>
      </c>
      <c r="C24" s="8">
        <f>C21/($B21/100)</f>
        <v>133.69700209083337</v>
      </c>
      <c r="D24" s="8">
        <f>D21/($B21/100)</f>
        <v>-35.67718022214886</v>
      </c>
      <c r="E24" s="8">
        <f>E21/($B21/100)</f>
        <v>5.89878759613554</v>
      </c>
      <c r="F24" s="8">
        <f>F21/($B21/100)</f>
        <v>-18.488416573653403</v>
      </c>
      <c r="G24" s="8">
        <f>G21/($B21/100)</f>
        <v>-16.30780141100683</v>
      </c>
      <c r="H24" s="8">
        <f>H21/($B21/100)</f>
        <v>169.1223914801598</v>
      </c>
    </row>
    <row r="25" spans="1:8" ht="12.75">
      <c r="A25" s="1" t="s">
        <v>199</v>
      </c>
      <c r="B25" s="8">
        <f>B22/($B22/100)</f>
        <v>100</v>
      </c>
      <c r="C25" s="8">
        <f>C22/($B22/100)</f>
        <v>135.4475300559672</v>
      </c>
      <c r="D25" s="8">
        <f>D22/($B22/100)</f>
        <v>-63.46680705125542</v>
      </c>
      <c r="E25" s="8">
        <f>E22/($B22/100)</f>
        <v>7.469700225927685</v>
      </c>
      <c r="F25" s="8">
        <f>F22/($B22/100)</f>
        <v>-19.20078307149681</v>
      </c>
      <c r="G25" s="8">
        <f>G22/($B22/100)</f>
        <v>-29.975059461782823</v>
      </c>
      <c r="H25" s="8">
        <f>H22/($B22/100)</f>
        <v>130.27458069735985</v>
      </c>
    </row>
    <row r="28" spans="1:8" ht="27" customHeight="1">
      <c r="A28" s="41" t="s">
        <v>498</v>
      </c>
      <c r="B28" s="32"/>
      <c r="C28" s="32"/>
      <c r="D28" s="32"/>
      <c r="E28" s="32"/>
      <c r="F28" s="32"/>
      <c r="G28" s="32"/>
      <c r="H28" s="32"/>
    </row>
    <row r="29" spans="1:10" s="20" customFormat="1" ht="17.25" customHeight="1" thickBot="1">
      <c r="A29" s="33" t="s">
        <v>121</v>
      </c>
      <c r="B29" s="34"/>
      <c r="C29" s="34"/>
      <c r="D29" s="34"/>
      <c r="E29" s="34"/>
      <c r="F29" s="35"/>
      <c r="G29" s="35"/>
      <c r="H29" s="35"/>
      <c r="I29" s="19"/>
      <c r="J29" s="19"/>
    </row>
    <row r="30" spans="1:8" ht="81" customHeight="1" thickTop="1">
      <c r="A30" s="5" t="s">
        <v>24</v>
      </c>
      <c r="B30" s="4" t="s">
        <v>43</v>
      </c>
      <c r="C30" s="4" t="s">
        <v>44</v>
      </c>
      <c r="D30" s="4" t="s">
        <v>45</v>
      </c>
      <c r="E30" s="4" t="s">
        <v>46</v>
      </c>
      <c r="F30" s="4" t="s">
        <v>47</v>
      </c>
      <c r="G30" s="4" t="s">
        <v>48</v>
      </c>
      <c r="H30" s="4" t="s">
        <v>49</v>
      </c>
    </row>
    <row r="31" spans="1:8" s="3" customFormat="1" ht="12" customHeight="1">
      <c r="A31" s="3" t="s">
        <v>421</v>
      </c>
      <c r="B31" s="10">
        <v>2207377</v>
      </c>
      <c r="C31" s="10">
        <v>115509</v>
      </c>
      <c r="D31" s="10">
        <v>-1105506</v>
      </c>
      <c r="E31" s="10">
        <v>-13709</v>
      </c>
      <c r="F31" s="10">
        <v>-174748</v>
      </c>
      <c r="G31" s="10">
        <v>-65663</v>
      </c>
      <c r="H31" s="10">
        <v>963260</v>
      </c>
    </row>
    <row r="32" spans="1:8" s="3" customFormat="1" ht="12" customHeight="1">
      <c r="A32" s="3" t="s">
        <v>428</v>
      </c>
      <c r="B32" s="10">
        <v>566766</v>
      </c>
      <c r="C32" s="10">
        <v>148815</v>
      </c>
      <c r="D32" s="10">
        <v>-383834</v>
      </c>
      <c r="E32" s="10">
        <v>25018</v>
      </c>
      <c r="F32" s="10">
        <v>-26866</v>
      </c>
      <c r="G32" s="10">
        <v>-107237</v>
      </c>
      <c r="H32" s="10">
        <v>222662</v>
      </c>
    </row>
    <row r="33" spans="1:8" s="3" customFormat="1" ht="12" customHeight="1">
      <c r="A33" s="3" t="s">
        <v>427</v>
      </c>
      <c r="B33" s="10">
        <v>476255</v>
      </c>
      <c r="C33" s="10">
        <v>129563</v>
      </c>
      <c r="D33" s="10">
        <v>-557474</v>
      </c>
      <c r="E33" s="10">
        <v>90292</v>
      </c>
      <c r="F33" s="10">
        <v>-40982</v>
      </c>
      <c r="G33" s="10">
        <v>-37658</v>
      </c>
      <c r="H33" s="10">
        <v>59996</v>
      </c>
    </row>
    <row r="34" spans="1:8" s="3" customFormat="1" ht="12" customHeight="1">
      <c r="A34" s="3" t="s">
        <v>431</v>
      </c>
      <c r="B34" s="10">
        <v>303210</v>
      </c>
      <c r="C34" s="10">
        <v>14561</v>
      </c>
      <c r="D34" s="10">
        <v>-264928</v>
      </c>
      <c r="E34" s="10">
        <v>-11</v>
      </c>
      <c r="F34" s="10">
        <v>-35327</v>
      </c>
      <c r="G34" s="10">
        <v>-6266</v>
      </c>
      <c r="H34" s="10">
        <v>11239</v>
      </c>
    </row>
    <row r="35" spans="1:8" s="3" customFormat="1" ht="12" customHeight="1">
      <c r="A35" s="3" t="s">
        <v>417</v>
      </c>
      <c r="B35" s="10">
        <v>296981</v>
      </c>
      <c r="C35" s="10">
        <v>69658</v>
      </c>
      <c r="D35" s="10">
        <v>-210513</v>
      </c>
      <c r="E35" s="10">
        <v>-39801</v>
      </c>
      <c r="F35" s="10">
        <v>-60765</v>
      </c>
      <c r="G35" s="10">
        <v>162675</v>
      </c>
      <c r="H35" s="10">
        <v>218235</v>
      </c>
    </row>
    <row r="36" spans="1:8" s="3" customFormat="1" ht="12" customHeight="1">
      <c r="A36" s="3" t="s">
        <v>415</v>
      </c>
      <c r="B36" s="10">
        <v>265894</v>
      </c>
      <c r="C36" s="10">
        <v>20548</v>
      </c>
      <c r="D36" s="10">
        <v>-241769</v>
      </c>
      <c r="E36" s="10">
        <v>-452</v>
      </c>
      <c r="F36" s="10">
        <v>-43136</v>
      </c>
      <c r="G36" s="10">
        <v>-3657</v>
      </c>
      <c r="H36" s="10">
        <v>-2572</v>
      </c>
    </row>
    <row r="37" spans="1:8" s="3" customFormat="1" ht="12" customHeight="1">
      <c r="A37" s="3" t="s">
        <v>433</v>
      </c>
      <c r="B37" s="10">
        <v>245371</v>
      </c>
      <c r="C37" s="10">
        <v>684</v>
      </c>
      <c r="D37" s="10">
        <v>-74798</v>
      </c>
      <c r="E37" s="10">
        <v>-192</v>
      </c>
      <c r="F37" s="10">
        <v>-46249</v>
      </c>
      <c r="G37" s="10">
        <v>-2318</v>
      </c>
      <c r="H37" s="10">
        <v>122498</v>
      </c>
    </row>
    <row r="38" spans="1:8" s="3" customFormat="1" ht="12" customHeight="1">
      <c r="A38" s="3" t="s">
        <v>423</v>
      </c>
      <c r="B38" s="10">
        <v>239596</v>
      </c>
      <c r="C38" s="10">
        <v>1644</v>
      </c>
      <c r="D38" s="10">
        <v>-176151</v>
      </c>
      <c r="E38" s="10">
        <v>0</v>
      </c>
      <c r="F38" s="10">
        <v>-3995</v>
      </c>
      <c r="G38" s="10">
        <v>-79</v>
      </c>
      <c r="H38" s="10">
        <v>61015</v>
      </c>
    </row>
    <row r="39" spans="1:8" s="3" customFormat="1" ht="12" customHeight="1">
      <c r="A39" s="3" t="s">
        <v>448</v>
      </c>
      <c r="B39" s="10">
        <v>203424</v>
      </c>
      <c r="C39" s="10">
        <v>4555</v>
      </c>
      <c r="D39" s="10">
        <v>-187413</v>
      </c>
      <c r="E39" s="10">
        <v>24237</v>
      </c>
      <c r="F39" s="10">
        <v>-46544</v>
      </c>
      <c r="G39" s="10">
        <v>614</v>
      </c>
      <c r="H39" s="10">
        <v>-1127</v>
      </c>
    </row>
    <row r="40" spans="1:8" s="3" customFormat="1" ht="12" customHeight="1">
      <c r="A40" s="3" t="s">
        <v>434</v>
      </c>
      <c r="B40" s="10">
        <v>84721</v>
      </c>
      <c r="C40" s="10">
        <v>42641</v>
      </c>
      <c r="D40" s="10">
        <v>-135846</v>
      </c>
      <c r="E40" s="10">
        <v>161449</v>
      </c>
      <c r="F40" s="10">
        <v>-18042</v>
      </c>
      <c r="G40" s="10">
        <v>160978</v>
      </c>
      <c r="H40" s="10">
        <v>295901</v>
      </c>
    </row>
    <row r="41" spans="1:8" s="3" customFormat="1" ht="12" customHeight="1">
      <c r="A41" s="3" t="s">
        <v>425</v>
      </c>
      <c r="B41" s="10">
        <v>65785</v>
      </c>
      <c r="C41" s="10">
        <v>892</v>
      </c>
      <c r="D41" s="10">
        <v>-40609</v>
      </c>
      <c r="E41" s="10">
        <v>39</v>
      </c>
      <c r="F41" s="10">
        <v>-8953</v>
      </c>
      <c r="G41" s="10">
        <v>19</v>
      </c>
      <c r="H41" s="10">
        <v>17173</v>
      </c>
    </row>
    <row r="42" spans="1:8" s="3" customFormat="1" ht="12" customHeight="1">
      <c r="A42" s="3" t="s">
        <v>438</v>
      </c>
      <c r="B42" s="10">
        <v>56252</v>
      </c>
      <c r="C42" s="10">
        <v>13358</v>
      </c>
      <c r="D42" s="10">
        <v>-28735</v>
      </c>
      <c r="E42" s="10">
        <v>220</v>
      </c>
      <c r="F42" s="10">
        <v>-14771</v>
      </c>
      <c r="G42" s="10">
        <v>2870</v>
      </c>
      <c r="H42" s="10">
        <v>29194</v>
      </c>
    </row>
    <row r="43" spans="1:8" s="3" customFormat="1" ht="12" customHeight="1">
      <c r="A43" s="3" t="s">
        <v>430</v>
      </c>
      <c r="B43" s="10">
        <v>52252</v>
      </c>
      <c r="C43" s="10">
        <v>0</v>
      </c>
      <c r="D43" s="10">
        <v>-38631</v>
      </c>
      <c r="E43" s="10">
        <v>0</v>
      </c>
      <c r="F43" s="10">
        <v>-2651</v>
      </c>
      <c r="G43" s="10">
        <v>0</v>
      </c>
      <c r="H43" s="10">
        <v>10970</v>
      </c>
    </row>
    <row r="44" spans="1:8" s="3" customFormat="1" ht="12" customHeight="1">
      <c r="A44" s="3" t="s">
        <v>440</v>
      </c>
      <c r="B44" s="10">
        <v>50485</v>
      </c>
      <c r="C44" s="10">
        <v>-243</v>
      </c>
      <c r="D44" s="10">
        <v>-26883</v>
      </c>
      <c r="E44" s="10">
        <v>-1988</v>
      </c>
      <c r="F44" s="10">
        <v>-6428</v>
      </c>
      <c r="G44" s="10">
        <v>20</v>
      </c>
      <c r="H44" s="10">
        <v>14963</v>
      </c>
    </row>
    <row r="45" spans="1:8" s="3" customFormat="1" ht="12" customHeight="1">
      <c r="A45" s="3" t="s">
        <v>418</v>
      </c>
      <c r="B45" s="10">
        <v>20905</v>
      </c>
      <c r="C45" s="10">
        <v>8034</v>
      </c>
      <c r="D45" s="10">
        <v>-20863</v>
      </c>
      <c r="E45" s="10">
        <v>0</v>
      </c>
      <c r="F45" s="10">
        <v>-2449</v>
      </c>
      <c r="G45" s="10">
        <v>-3936</v>
      </c>
      <c r="H45" s="10">
        <v>1691</v>
      </c>
    </row>
    <row r="46" spans="1:8" s="3" customFormat="1" ht="12" customHeight="1">
      <c r="A46" s="3" t="s">
        <v>437</v>
      </c>
      <c r="B46" s="10">
        <v>18365</v>
      </c>
      <c r="C46" s="10">
        <v>2198</v>
      </c>
      <c r="D46" s="10">
        <v>-3177</v>
      </c>
      <c r="E46" s="10">
        <v>-9795</v>
      </c>
      <c r="F46" s="10">
        <v>-3445</v>
      </c>
      <c r="G46" s="10">
        <v>-724</v>
      </c>
      <c r="H46" s="10">
        <v>3422</v>
      </c>
    </row>
    <row r="47" spans="1:8" s="3" customFormat="1" ht="12" customHeight="1">
      <c r="A47" s="3" t="s">
        <v>443</v>
      </c>
      <c r="B47" s="10">
        <v>13065</v>
      </c>
      <c r="C47" s="10">
        <v>706</v>
      </c>
      <c r="D47" s="10">
        <v>-2929</v>
      </c>
      <c r="E47" s="10">
        <v>-20</v>
      </c>
      <c r="F47" s="10">
        <v>-7100</v>
      </c>
      <c r="G47" s="10">
        <v>-1383</v>
      </c>
      <c r="H47" s="10">
        <v>2339</v>
      </c>
    </row>
    <row r="48" spans="1:8" s="3" customFormat="1" ht="12" customHeight="1">
      <c r="A48" s="3" t="s">
        <v>426</v>
      </c>
      <c r="B48" s="10">
        <v>12017</v>
      </c>
      <c r="C48" s="10">
        <v>0</v>
      </c>
      <c r="D48" s="10">
        <v>-14539</v>
      </c>
      <c r="E48" s="10">
        <v>0</v>
      </c>
      <c r="F48" s="10">
        <v>-8146</v>
      </c>
      <c r="G48" s="10">
        <v>0</v>
      </c>
      <c r="H48" s="10">
        <v>-10668</v>
      </c>
    </row>
    <row r="49" spans="1:8" s="3" customFormat="1" ht="12" customHeight="1">
      <c r="A49" s="3" t="s">
        <v>419</v>
      </c>
      <c r="B49" s="10">
        <v>1579</v>
      </c>
      <c r="C49" s="10">
        <v>2085</v>
      </c>
      <c r="D49" s="10">
        <v>-2868</v>
      </c>
      <c r="E49" s="10">
        <v>21</v>
      </c>
      <c r="F49" s="10">
        <v>0</v>
      </c>
      <c r="G49" s="10">
        <v>-728</v>
      </c>
      <c r="H49" s="10">
        <v>89</v>
      </c>
    </row>
    <row r="50" spans="1:8" s="3" customFormat="1" ht="12" customHeight="1">
      <c r="A50" s="3" t="s">
        <v>420</v>
      </c>
      <c r="B50" s="10">
        <v>705</v>
      </c>
      <c r="C50" s="10">
        <v>0</v>
      </c>
      <c r="D50" s="10">
        <v>-423</v>
      </c>
      <c r="E50" s="10">
        <v>-1</v>
      </c>
      <c r="F50" s="10">
        <v>-38</v>
      </c>
      <c r="G50" s="10">
        <v>0</v>
      </c>
      <c r="H50" s="10">
        <v>243</v>
      </c>
    </row>
    <row r="51" spans="1:8" s="3" customFormat="1" ht="12" customHeight="1">
      <c r="A51" s="3" t="s">
        <v>436</v>
      </c>
      <c r="B51" s="10">
        <v>-5569</v>
      </c>
      <c r="C51" s="10">
        <v>23371</v>
      </c>
      <c r="D51" s="10">
        <v>17412</v>
      </c>
      <c r="E51" s="10">
        <v>1047</v>
      </c>
      <c r="F51" s="10">
        <v>5950</v>
      </c>
      <c r="G51" s="10">
        <v>-10547</v>
      </c>
      <c r="H51" s="10">
        <v>31664</v>
      </c>
    </row>
    <row r="52" spans="1:8" s="3" customFormat="1" ht="12.75">
      <c r="A52" s="2"/>
      <c r="B52" s="10"/>
      <c r="C52" s="10"/>
      <c r="D52" s="10"/>
      <c r="E52" s="10"/>
      <c r="F52" s="10"/>
      <c r="G52" s="10"/>
      <c r="H52" s="10"/>
    </row>
    <row r="53" spans="1:8" ht="12.75">
      <c r="A53" s="3" t="s">
        <v>196</v>
      </c>
      <c r="B53" s="10">
        <f>SUM(B31:B52)</f>
        <v>5175436</v>
      </c>
      <c r="C53" s="10">
        <f>SUM(C31:C52)</f>
        <v>598579</v>
      </c>
      <c r="D53" s="10">
        <f>SUM(D31:D52)</f>
        <v>-3500477</v>
      </c>
      <c r="E53" s="10">
        <f>SUM(E31:E52)</f>
        <v>236354</v>
      </c>
      <c r="F53" s="10">
        <f>SUM(F31:F52)</f>
        <v>-544685</v>
      </c>
      <c r="G53" s="10">
        <f>SUM(G31:G52)</f>
        <v>86980</v>
      </c>
      <c r="H53" s="10">
        <f>SUM(H31:H52)</f>
        <v>2052187</v>
      </c>
    </row>
    <row r="54" spans="1:8" ht="12.75">
      <c r="A54" s="1" t="s">
        <v>197</v>
      </c>
      <c r="B54" s="27">
        <v>5160152</v>
      </c>
      <c r="C54" s="27">
        <v>1335855</v>
      </c>
      <c r="D54" s="27">
        <v>-3794110</v>
      </c>
      <c r="E54" s="27">
        <v>-344119</v>
      </c>
      <c r="F54" s="27">
        <v>-511955</v>
      </c>
      <c r="G54" s="27">
        <v>-360322</v>
      </c>
      <c r="H54" s="27">
        <v>1486102</v>
      </c>
    </row>
    <row r="56" spans="1:8" ht="12.75">
      <c r="A56" s="1" t="s">
        <v>198</v>
      </c>
      <c r="B56" s="8">
        <f>B53/(53:53/100)</f>
        <v>100</v>
      </c>
      <c r="C56" s="8">
        <f>C53/($B53/100)</f>
        <v>11.565769531301324</v>
      </c>
      <c r="D56" s="8">
        <f>D53/($B53/100)</f>
        <v>-67.6363691870598</v>
      </c>
      <c r="E56" s="8">
        <f>E53/($B53/100)</f>
        <v>4.5668422911615565</v>
      </c>
      <c r="F56" s="8">
        <f>F53/($B53/100)</f>
        <v>-10.524427313949975</v>
      </c>
      <c r="G56" s="8">
        <f>G53/($B53/100)</f>
        <v>1.6806313516387799</v>
      </c>
      <c r="H56" s="8">
        <f>H53/($B53/100)</f>
        <v>39.65244667309189</v>
      </c>
    </row>
    <row r="57" spans="1:8" ht="12.75">
      <c r="A57" s="1" t="s">
        <v>199</v>
      </c>
      <c r="B57" s="8">
        <f>B54/($B54/100)</f>
        <v>100</v>
      </c>
      <c r="C57" s="8">
        <f>C54/($B54/100)</f>
        <v>25.887900201389417</v>
      </c>
      <c r="D57" s="8">
        <f>D54/($B54/100)</f>
        <v>-73.52709765138702</v>
      </c>
      <c r="E57" s="8">
        <f>E54/($B54/100)</f>
        <v>-6.668776423640234</v>
      </c>
      <c r="F57" s="8">
        <f>F54/($B54/100)</f>
        <v>-9.921316271303636</v>
      </c>
      <c r="G57" s="8">
        <f>G54/($B54/100)</f>
        <v>-6.982778801864752</v>
      </c>
      <c r="H57" s="8">
        <f>H54/($B54/100)</f>
        <v>28.799577996927223</v>
      </c>
    </row>
  </sheetData>
  <mergeCells count="4">
    <mergeCell ref="A1:H1"/>
    <mergeCell ref="A2:H2"/>
    <mergeCell ref="A28:H28"/>
    <mergeCell ref="A29:H29"/>
  </mergeCells>
  <printOptions horizontalCentered="1"/>
  <pageMargins left="0.3937007874015748" right="0.3937007874015748" top="0.984251968503937" bottom="0.984251968503937" header="0.5118110236220472" footer="0.5118110236220472"/>
  <pageSetup errors="blank" fitToHeight="1" fitToWidth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3"/>
  <sheetViews>
    <sheetView workbookViewId="0" topLeftCell="A1">
      <selection activeCell="G9" sqref="G9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2.00390625" style="0" customWidth="1"/>
    <col min="4" max="4" width="10.140625" style="0" customWidth="1"/>
  </cols>
  <sheetData>
    <row r="3" ht="12.75">
      <c r="B3" s="25" t="s">
        <v>142</v>
      </c>
    </row>
    <row r="4" ht="12.75">
      <c r="C4" s="25"/>
    </row>
    <row r="5" ht="12.75">
      <c r="B5" s="31" t="s">
        <v>165</v>
      </c>
    </row>
    <row r="6" spans="2:13" ht="13.5">
      <c r="B6">
        <v>3</v>
      </c>
      <c r="D6" s="29" t="s">
        <v>146</v>
      </c>
      <c r="E6" s="30"/>
      <c r="F6" s="30"/>
      <c r="G6" s="30"/>
      <c r="H6" s="30"/>
      <c r="I6" s="30"/>
      <c r="J6" s="30"/>
      <c r="K6" s="30"/>
      <c r="L6" s="30"/>
      <c r="M6" s="30"/>
    </row>
    <row r="7" spans="2:13" ht="13.5">
      <c r="B7">
        <v>4</v>
      </c>
      <c r="D7" s="29" t="s">
        <v>147</v>
      </c>
      <c r="E7" s="30"/>
      <c r="F7" s="30"/>
      <c r="G7" s="30"/>
      <c r="H7" s="30"/>
      <c r="I7" s="30"/>
      <c r="J7" s="30"/>
      <c r="K7" s="30"/>
      <c r="L7" s="30"/>
      <c r="M7" s="30"/>
    </row>
    <row r="8" spans="4:13" ht="13.5">
      <c r="D8" s="29" t="s">
        <v>148</v>
      </c>
      <c r="F8" s="30"/>
      <c r="G8" s="30"/>
      <c r="H8" s="30"/>
      <c r="I8" s="30"/>
      <c r="J8" s="30"/>
      <c r="K8" s="30"/>
      <c r="L8" s="30"/>
      <c r="M8" s="30"/>
    </row>
    <row r="9" spans="2:13" ht="13.5">
      <c r="B9">
        <v>5</v>
      </c>
      <c r="D9" s="29" t="s">
        <v>163</v>
      </c>
      <c r="E9" s="30"/>
      <c r="F9" s="30"/>
      <c r="G9" s="30"/>
      <c r="H9" s="30"/>
      <c r="I9" s="30"/>
      <c r="J9" s="30"/>
      <c r="K9" s="30"/>
      <c r="L9" s="30"/>
      <c r="M9" s="30"/>
    </row>
    <row r="10" spans="2:13" ht="13.5">
      <c r="B10">
        <v>6</v>
      </c>
      <c r="D10" s="29" t="s">
        <v>149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2:13" ht="13.5">
      <c r="B11">
        <v>7</v>
      </c>
      <c r="D11" s="29" t="s">
        <v>164</v>
      </c>
      <c r="E11" s="30"/>
      <c r="F11" s="30"/>
      <c r="G11" s="30"/>
      <c r="H11" s="30"/>
      <c r="I11" s="30"/>
      <c r="J11" s="30"/>
      <c r="K11" s="30"/>
      <c r="L11" s="30"/>
      <c r="M11" s="30"/>
    </row>
    <row r="12" spans="2:13" ht="13.5">
      <c r="B12">
        <v>8</v>
      </c>
      <c r="D12" s="29" t="s">
        <v>150</v>
      </c>
      <c r="E12" s="30"/>
      <c r="F12" s="30"/>
      <c r="G12" s="30"/>
      <c r="H12" s="30"/>
      <c r="I12" s="30"/>
      <c r="J12" s="30"/>
      <c r="K12" s="30"/>
      <c r="L12" s="30"/>
      <c r="M12" s="30"/>
    </row>
    <row r="13" spans="2:13" ht="13.5">
      <c r="B13">
        <v>9</v>
      </c>
      <c r="D13" s="29" t="s">
        <v>151</v>
      </c>
      <c r="E13" s="30"/>
      <c r="F13" s="30"/>
      <c r="G13" s="30"/>
      <c r="H13" s="30"/>
      <c r="I13" s="30"/>
      <c r="J13" s="30"/>
      <c r="K13" s="30"/>
      <c r="L13" s="30"/>
      <c r="M13" s="30"/>
    </row>
    <row r="14" spans="4:13" ht="13.5">
      <c r="D14" s="29" t="s">
        <v>152</v>
      </c>
      <c r="F14" s="30"/>
      <c r="G14" s="30"/>
      <c r="H14" s="30"/>
      <c r="I14" s="30"/>
      <c r="J14" s="30"/>
      <c r="K14" s="30"/>
      <c r="L14" s="30"/>
      <c r="M14" s="30"/>
    </row>
    <row r="15" spans="2:13" ht="13.5">
      <c r="B15">
        <v>10</v>
      </c>
      <c r="D15" s="29" t="s">
        <v>153</v>
      </c>
      <c r="E15" s="30"/>
      <c r="F15" s="30"/>
      <c r="G15" s="30"/>
      <c r="H15" s="30"/>
      <c r="I15" s="30"/>
      <c r="J15" s="30"/>
      <c r="K15" s="30"/>
      <c r="L15" s="30"/>
      <c r="M15" s="30"/>
    </row>
    <row r="16" spans="2:13" ht="13.5">
      <c r="B16">
        <v>12</v>
      </c>
      <c r="D16" s="29" t="s">
        <v>154</v>
      </c>
      <c r="E16" s="30"/>
      <c r="F16" s="30"/>
      <c r="G16" s="30"/>
      <c r="H16" s="30"/>
      <c r="I16" s="30"/>
      <c r="J16" s="30"/>
      <c r="K16" s="30"/>
      <c r="L16" s="30"/>
      <c r="M16" s="30"/>
    </row>
    <row r="17" spans="2:13" ht="13.5">
      <c r="B17">
        <v>14</v>
      </c>
      <c r="D17" s="29" t="s">
        <v>155</v>
      </c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3.5">
      <c r="B18">
        <v>16</v>
      </c>
      <c r="D18" s="29" t="s">
        <v>156</v>
      </c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13.5">
      <c r="B19">
        <v>17</v>
      </c>
      <c r="D19" s="29" t="s">
        <v>166</v>
      </c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13.5">
      <c r="B20">
        <v>18</v>
      </c>
      <c r="D20" s="29" t="s">
        <v>167</v>
      </c>
      <c r="E20" s="30"/>
      <c r="F20" s="30"/>
      <c r="G20" s="30"/>
      <c r="H20" s="30"/>
      <c r="I20" s="30"/>
      <c r="J20" s="30"/>
      <c r="K20" s="30"/>
      <c r="L20" s="30"/>
      <c r="M20" s="30"/>
    </row>
    <row r="21" spans="4:13" ht="13.5">
      <c r="D21" s="29" t="s">
        <v>168</v>
      </c>
      <c r="F21" s="30"/>
      <c r="G21" s="30"/>
      <c r="H21" s="30"/>
      <c r="I21" s="30"/>
      <c r="J21" s="30"/>
      <c r="K21" s="30"/>
      <c r="L21" s="30"/>
      <c r="M21" s="30"/>
    </row>
    <row r="22" spans="2:13" ht="13.5">
      <c r="B22">
        <v>19</v>
      </c>
      <c r="D22" s="29" t="s">
        <v>169</v>
      </c>
      <c r="E22" s="30"/>
      <c r="F22" s="30"/>
      <c r="G22" s="30"/>
      <c r="H22" s="30"/>
      <c r="I22" s="30"/>
      <c r="J22" s="30"/>
      <c r="K22" s="30"/>
      <c r="L22" s="30"/>
      <c r="M22" s="30"/>
    </row>
    <row r="23" spans="4:13" ht="13.5">
      <c r="D23" s="29" t="s">
        <v>170</v>
      </c>
      <c r="F23" s="30"/>
      <c r="G23" s="30"/>
      <c r="H23" s="30"/>
      <c r="I23" s="30"/>
      <c r="J23" s="30"/>
      <c r="K23" s="30"/>
      <c r="L23" s="30"/>
      <c r="M23" s="30"/>
    </row>
    <row r="24" spans="2:13" ht="13.5">
      <c r="B24">
        <v>20</v>
      </c>
      <c r="D24" s="29" t="s">
        <v>171</v>
      </c>
      <c r="E24" s="30"/>
      <c r="F24" s="30"/>
      <c r="G24" s="30"/>
      <c r="H24" s="30"/>
      <c r="I24" s="30"/>
      <c r="J24" s="30"/>
      <c r="K24" s="30"/>
      <c r="L24" s="30"/>
      <c r="M24" s="30"/>
    </row>
    <row r="25" spans="4:13" ht="13.5">
      <c r="D25" s="29" t="s">
        <v>172</v>
      </c>
      <c r="F25" s="30"/>
      <c r="G25" s="30"/>
      <c r="H25" s="30"/>
      <c r="I25" s="30"/>
      <c r="J25" s="30"/>
      <c r="K25" s="30"/>
      <c r="L25" s="30"/>
      <c r="M25" s="30"/>
    </row>
    <row r="26" spans="2:13" ht="13.5">
      <c r="B26">
        <v>21</v>
      </c>
      <c r="D26" s="29" t="s">
        <v>173</v>
      </c>
      <c r="E26" s="30"/>
      <c r="F26" s="30"/>
      <c r="G26" s="30"/>
      <c r="H26" s="30"/>
      <c r="I26" s="30"/>
      <c r="J26" s="30"/>
      <c r="K26" s="30"/>
      <c r="L26" s="30"/>
      <c r="M26" s="30"/>
    </row>
    <row r="27" spans="4:13" ht="13.5">
      <c r="D27" s="29" t="s">
        <v>174</v>
      </c>
      <c r="F27" s="30"/>
      <c r="G27" s="30"/>
      <c r="H27" s="30"/>
      <c r="I27" s="30"/>
      <c r="J27" s="30"/>
      <c r="K27" s="30"/>
      <c r="L27" s="30"/>
      <c r="M27" s="30"/>
    </row>
    <row r="28" spans="2:13" ht="13.5">
      <c r="B28">
        <v>22</v>
      </c>
      <c r="D28" s="29" t="s">
        <v>175</v>
      </c>
      <c r="E28" s="30"/>
      <c r="F28" s="30"/>
      <c r="G28" s="30"/>
      <c r="H28" s="30"/>
      <c r="I28" s="30"/>
      <c r="J28" s="30"/>
      <c r="K28" s="30"/>
      <c r="L28" s="30"/>
      <c r="M28" s="30"/>
    </row>
    <row r="29" spans="4:13" ht="13.5">
      <c r="D29" s="29" t="s">
        <v>176</v>
      </c>
      <c r="F29" s="30"/>
      <c r="G29" s="30"/>
      <c r="H29" s="30"/>
      <c r="I29" s="30"/>
      <c r="J29" s="30"/>
      <c r="K29" s="30"/>
      <c r="L29" s="30"/>
      <c r="M29" s="30"/>
    </row>
    <row r="30" spans="4:13" ht="13.5">
      <c r="D30" s="29" t="s">
        <v>177</v>
      </c>
      <c r="F30" s="30"/>
      <c r="G30" s="30"/>
      <c r="H30" s="30"/>
      <c r="I30" s="30"/>
      <c r="J30" s="30"/>
      <c r="K30" s="30"/>
      <c r="L30" s="30"/>
      <c r="M30" s="30"/>
    </row>
    <row r="31" spans="2:13" ht="13.5">
      <c r="B31">
        <v>23</v>
      </c>
      <c r="D31" s="29" t="s">
        <v>178</v>
      </c>
      <c r="E31" s="30"/>
      <c r="F31" s="30"/>
      <c r="G31" s="30"/>
      <c r="H31" s="30"/>
      <c r="I31" s="30"/>
      <c r="J31" s="30"/>
      <c r="K31" s="30"/>
      <c r="L31" s="30"/>
      <c r="M31" s="30"/>
    </row>
    <row r="32" spans="2:13" ht="13.5">
      <c r="B32">
        <v>24</v>
      </c>
      <c r="D32" s="29" t="s">
        <v>179</v>
      </c>
      <c r="E32" s="30"/>
      <c r="F32" s="30"/>
      <c r="G32" s="30"/>
      <c r="H32" s="30"/>
      <c r="I32" s="30"/>
      <c r="J32" s="30"/>
      <c r="K32" s="30"/>
      <c r="L32" s="30"/>
      <c r="M32" s="30"/>
    </row>
    <row r="33" spans="2:13" ht="13.5">
      <c r="B33">
        <v>25</v>
      </c>
      <c r="D33" s="29" t="s">
        <v>180</v>
      </c>
      <c r="E33" s="30"/>
      <c r="F33" s="30"/>
      <c r="G33" s="30"/>
      <c r="H33" s="30"/>
      <c r="I33" s="30"/>
      <c r="J33" s="30"/>
      <c r="K33" s="30"/>
      <c r="L33" s="30"/>
      <c r="M33" s="30"/>
    </row>
    <row r="34" spans="2:13" ht="13.5">
      <c r="B34">
        <v>26</v>
      </c>
      <c r="D34" s="29" t="s">
        <v>181</v>
      </c>
      <c r="E34" s="30"/>
      <c r="F34" s="30"/>
      <c r="G34" s="30"/>
      <c r="H34" s="30"/>
      <c r="I34" s="30"/>
      <c r="J34" s="30"/>
      <c r="K34" s="30"/>
      <c r="L34" s="30"/>
      <c r="M34" s="30"/>
    </row>
    <row r="35" spans="2:13" ht="13.5">
      <c r="B35">
        <v>27</v>
      </c>
      <c r="D35" s="29" t="s">
        <v>182</v>
      </c>
      <c r="E35" s="30"/>
      <c r="F35" s="30"/>
      <c r="G35" s="30"/>
      <c r="H35" s="30"/>
      <c r="I35" s="30"/>
      <c r="J35" s="30"/>
      <c r="K35" s="30"/>
      <c r="L35" s="30"/>
      <c r="M35" s="30"/>
    </row>
    <row r="36" spans="2:13" ht="13.5">
      <c r="B36">
        <v>28</v>
      </c>
      <c r="D36" s="29" t="s">
        <v>183</v>
      </c>
      <c r="E36" s="30"/>
      <c r="F36" s="30"/>
      <c r="G36" s="30"/>
      <c r="H36" s="30"/>
      <c r="I36" s="30"/>
      <c r="J36" s="30"/>
      <c r="K36" s="30"/>
      <c r="L36" s="30"/>
      <c r="M36" s="30"/>
    </row>
    <row r="37" spans="2:13" ht="13.5">
      <c r="B37">
        <v>29</v>
      </c>
      <c r="D37" s="29" t="s">
        <v>184</v>
      </c>
      <c r="E37" s="30"/>
      <c r="F37" s="30"/>
      <c r="G37" s="30"/>
      <c r="H37" s="30"/>
      <c r="I37" s="30"/>
      <c r="J37" s="30"/>
      <c r="K37" s="30"/>
      <c r="L37" s="30"/>
      <c r="M37" s="30"/>
    </row>
    <row r="38" spans="2:13" ht="13.5">
      <c r="B38">
        <v>30</v>
      </c>
      <c r="D38" s="29" t="s">
        <v>185</v>
      </c>
      <c r="E38" s="30"/>
      <c r="F38" s="30"/>
      <c r="G38" s="30"/>
      <c r="H38" s="30"/>
      <c r="I38" s="30"/>
      <c r="J38" s="30"/>
      <c r="K38" s="30"/>
      <c r="L38" s="30"/>
      <c r="M38" s="30"/>
    </row>
    <row r="39" spans="2:13" ht="13.5">
      <c r="B39">
        <v>31</v>
      </c>
      <c r="D39" s="29" t="s">
        <v>186</v>
      </c>
      <c r="E39" s="30"/>
      <c r="F39" s="30"/>
      <c r="G39" s="30"/>
      <c r="H39" s="30"/>
      <c r="I39" s="30"/>
      <c r="J39" s="30"/>
      <c r="K39" s="30"/>
      <c r="L39" s="30"/>
      <c r="M39" s="30"/>
    </row>
    <row r="40" spans="4:13" ht="13.5">
      <c r="D40" s="29" t="s">
        <v>187</v>
      </c>
      <c r="F40" s="30"/>
      <c r="G40" s="30"/>
      <c r="H40" s="30"/>
      <c r="I40" s="30"/>
      <c r="J40" s="30"/>
      <c r="K40" s="30"/>
      <c r="L40" s="30"/>
      <c r="M40" s="30"/>
    </row>
    <row r="41" spans="2:13" ht="13.5">
      <c r="B41">
        <v>32</v>
      </c>
      <c r="D41" s="29" t="s">
        <v>188</v>
      </c>
      <c r="E41" s="30"/>
      <c r="F41" s="30"/>
      <c r="G41" s="30"/>
      <c r="H41" s="30"/>
      <c r="I41" s="30"/>
      <c r="J41" s="30"/>
      <c r="K41" s="30"/>
      <c r="L41" s="30"/>
      <c r="M41" s="30"/>
    </row>
    <row r="42" spans="4:13" ht="13.5">
      <c r="D42" s="29" t="s">
        <v>189</v>
      </c>
      <c r="F42" s="30"/>
      <c r="G42" s="30"/>
      <c r="H42" s="30"/>
      <c r="I42" s="30"/>
      <c r="J42" s="30"/>
      <c r="K42" s="30"/>
      <c r="L42" s="30"/>
      <c r="M42" s="30"/>
    </row>
    <row r="43" spans="2:13" ht="13.5">
      <c r="B43">
        <v>33</v>
      </c>
      <c r="D43" s="29" t="s">
        <v>190</v>
      </c>
      <c r="E43" s="30"/>
      <c r="F43" s="30"/>
      <c r="G43" s="30"/>
      <c r="H43" s="30"/>
      <c r="I43" s="30"/>
      <c r="J43" s="30"/>
      <c r="K43" s="30"/>
      <c r="L43" s="30"/>
      <c r="M43" s="30"/>
    </row>
    <row r="44" spans="2:13" ht="13.5">
      <c r="B44">
        <v>34</v>
      </c>
      <c r="D44" s="29" t="s">
        <v>191</v>
      </c>
      <c r="E44" s="30"/>
      <c r="F44" s="30"/>
      <c r="G44" s="30"/>
      <c r="H44" s="30"/>
      <c r="I44" s="30"/>
      <c r="J44" s="30"/>
      <c r="K44" s="30"/>
      <c r="L44" s="30"/>
      <c r="M44" s="30"/>
    </row>
    <row r="45" spans="4:13" ht="13.5">
      <c r="D45" s="29" t="s">
        <v>192</v>
      </c>
      <c r="F45" s="30"/>
      <c r="G45" s="30"/>
      <c r="H45" s="30"/>
      <c r="I45" s="30"/>
      <c r="J45" s="30"/>
      <c r="K45" s="30"/>
      <c r="L45" s="30"/>
      <c r="M45" s="30"/>
    </row>
    <row r="46" spans="2:13" ht="13.5">
      <c r="B46">
        <v>35</v>
      </c>
      <c r="D46" s="29" t="s">
        <v>157</v>
      </c>
      <c r="E46" s="30"/>
      <c r="F46" s="30"/>
      <c r="G46" s="30"/>
      <c r="H46" s="30"/>
      <c r="I46" s="30"/>
      <c r="J46" s="30"/>
      <c r="K46" s="30"/>
      <c r="L46" s="30"/>
      <c r="M46" s="30"/>
    </row>
    <row r="47" spans="2:13" ht="13.5">
      <c r="B47">
        <v>36</v>
      </c>
      <c r="D47" s="29" t="s">
        <v>158</v>
      </c>
      <c r="E47" s="30"/>
      <c r="F47" s="30"/>
      <c r="G47" s="30"/>
      <c r="H47" s="30"/>
      <c r="I47" s="30"/>
      <c r="J47" s="30"/>
      <c r="K47" s="30"/>
      <c r="L47" s="30"/>
      <c r="M47" s="30"/>
    </row>
    <row r="48" spans="2:13" ht="13.5">
      <c r="B48">
        <v>37</v>
      </c>
      <c r="D48" s="29" t="s">
        <v>193</v>
      </c>
      <c r="E48" s="30"/>
      <c r="F48" s="30"/>
      <c r="G48" s="30"/>
      <c r="H48" s="30"/>
      <c r="I48" s="30"/>
      <c r="J48" s="30"/>
      <c r="K48" s="30"/>
      <c r="L48" s="30"/>
      <c r="M48" s="30"/>
    </row>
    <row r="49" spans="2:13" ht="13.5">
      <c r="B49">
        <v>38</v>
      </c>
      <c r="D49" s="29" t="s">
        <v>159</v>
      </c>
      <c r="E49" s="30"/>
      <c r="F49" s="30"/>
      <c r="G49" s="30"/>
      <c r="H49" s="30"/>
      <c r="I49" s="30"/>
      <c r="J49" s="30"/>
      <c r="K49" s="30"/>
      <c r="L49" s="30"/>
      <c r="M49" s="30"/>
    </row>
    <row r="50" spans="2:13" ht="13.5">
      <c r="B50">
        <v>39</v>
      </c>
      <c r="D50" s="29" t="s">
        <v>160</v>
      </c>
      <c r="E50" s="30"/>
      <c r="F50" s="30"/>
      <c r="G50" s="30"/>
      <c r="H50" s="30"/>
      <c r="I50" s="30"/>
      <c r="J50" s="30"/>
      <c r="K50" s="30"/>
      <c r="L50" s="30"/>
      <c r="M50" s="30"/>
    </row>
    <row r="51" spans="4:13" ht="13.5">
      <c r="D51" s="29" t="s">
        <v>161</v>
      </c>
      <c r="F51" s="30"/>
      <c r="G51" s="30"/>
      <c r="H51" s="30"/>
      <c r="I51" s="30"/>
      <c r="J51" s="30"/>
      <c r="K51" s="30"/>
      <c r="L51" s="30"/>
      <c r="M51" s="30"/>
    </row>
    <row r="52" spans="2:13" ht="13.5">
      <c r="B52">
        <v>40</v>
      </c>
      <c r="D52" s="29" t="s">
        <v>194</v>
      </c>
      <c r="E52" s="30"/>
      <c r="F52" s="30"/>
      <c r="G52" s="30"/>
      <c r="H52" s="30"/>
      <c r="I52" s="30"/>
      <c r="J52" s="30"/>
      <c r="K52" s="30"/>
      <c r="L52" s="30"/>
      <c r="M52" s="30"/>
    </row>
    <row r="53" spans="4:13" ht="13.5">
      <c r="D53" s="29" t="s">
        <v>162</v>
      </c>
      <c r="F53" s="30"/>
      <c r="G53" s="30"/>
      <c r="H53" s="30"/>
      <c r="I53" s="30"/>
      <c r="J53" s="30"/>
      <c r="K53" s="30"/>
      <c r="L53" s="30"/>
      <c r="M53" s="30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46">
    <pageSetUpPr fitToPage="1"/>
  </sheetPr>
  <dimension ref="A1:K49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41" t="s">
        <v>499</v>
      </c>
      <c r="B1" s="32"/>
      <c r="C1" s="32"/>
      <c r="D1" s="32"/>
      <c r="E1" s="32"/>
      <c r="F1" s="32"/>
      <c r="G1" s="32"/>
      <c r="H1" s="32"/>
    </row>
    <row r="2" spans="1:10" s="20" customFormat="1" ht="17.25" customHeight="1" thickBot="1">
      <c r="A2" s="33" t="s">
        <v>122</v>
      </c>
      <c r="B2" s="34"/>
      <c r="C2" s="34"/>
      <c r="D2" s="34"/>
      <c r="E2" s="34"/>
      <c r="F2" s="35"/>
      <c r="G2" s="35"/>
      <c r="H2" s="35"/>
      <c r="I2" s="19"/>
      <c r="J2" s="19"/>
    </row>
    <row r="3" spans="1:8" ht="81" customHeight="1" thickTop="1">
      <c r="A3" s="5" t="s">
        <v>24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</row>
    <row r="4" spans="1:8" s="3" customFormat="1" ht="12" customHeight="1">
      <c r="A4" s="3" t="s">
        <v>431</v>
      </c>
      <c r="B4" s="10">
        <v>279481</v>
      </c>
      <c r="C4" s="10">
        <v>-8080</v>
      </c>
      <c r="D4" s="10">
        <v>-242223</v>
      </c>
      <c r="E4" s="10">
        <v>0</v>
      </c>
      <c r="F4" s="10">
        <v>-23380</v>
      </c>
      <c r="G4" s="10">
        <v>0</v>
      </c>
      <c r="H4" s="10">
        <v>5798</v>
      </c>
    </row>
    <row r="5" spans="1:8" s="3" customFormat="1" ht="12" customHeight="1">
      <c r="A5" s="3" t="s">
        <v>425</v>
      </c>
      <c r="B5" s="10">
        <v>105248</v>
      </c>
      <c r="C5" s="10">
        <v>4246</v>
      </c>
      <c r="D5" s="10">
        <v>-85652</v>
      </c>
      <c r="E5" s="10">
        <v>-6946</v>
      </c>
      <c r="F5" s="10">
        <v>-46000</v>
      </c>
      <c r="G5" s="10">
        <v>-124</v>
      </c>
      <c r="H5" s="10">
        <v>-29228</v>
      </c>
    </row>
    <row r="6" spans="1:8" s="3" customFormat="1" ht="12" customHeight="1">
      <c r="A6" s="3" t="s">
        <v>437</v>
      </c>
      <c r="B6" s="10">
        <v>52389</v>
      </c>
      <c r="C6" s="10">
        <v>12256</v>
      </c>
      <c r="D6" s="10">
        <v>0</v>
      </c>
      <c r="E6" s="10">
        <v>-4619</v>
      </c>
      <c r="F6" s="10">
        <v>-25395</v>
      </c>
      <c r="G6" s="10">
        <v>-4331</v>
      </c>
      <c r="H6" s="10">
        <v>30300</v>
      </c>
    </row>
    <row r="7" spans="1:8" s="3" customFormat="1" ht="12" customHeight="1">
      <c r="A7" s="3" t="s">
        <v>419</v>
      </c>
      <c r="B7" s="10">
        <v>30842</v>
      </c>
      <c r="C7" s="10">
        <v>11907</v>
      </c>
      <c r="D7" s="10">
        <v>-18842</v>
      </c>
      <c r="E7" s="10">
        <v>0</v>
      </c>
      <c r="F7" s="10">
        <v>-2859</v>
      </c>
      <c r="G7" s="10">
        <v>-3264</v>
      </c>
      <c r="H7" s="10">
        <v>17784</v>
      </c>
    </row>
    <row r="8" spans="1:8" s="3" customFormat="1" ht="12" customHeight="1">
      <c r="A8" s="3" t="s">
        <v>434</v>
      </c>
      <c r="B8" s="10">
        <v>26473</v>
      </c>
      <c r="C8" s="10">
        <v>2981</v>
      </c>
      <c r="D8" s="10">
        <v>-17660</v>
      </c>
      <c r="E8" s="10">
        <v>0</v>
      </c>
      <c r="F8" s="10">
        <v>-5685</v>
      </c>
      <c r="G8" s="10">
        <v>0</v>
      </c>
      <c r="H8" s="10">
        <v>6109</v>
      </c>
    </row>
    <row r="9" spans="1:8" s="3" customFormat="1" ht="12" customHeight="1">
      <c r="A9" s="3" t="s">
        <v>443</v>
      </c>
      <c r="B9" s="10">
        <v>10376</v>
      </c>
      <c r="C9" s="10">
        <v>246</v>
      </c>
      <c r="D9" s="10">
        <v>-2901</v>
      </c>
      <c r="E9" s="10">
        <v>-668</v>
      </c>
      <c r="F9" s="10">
        <v>-6653</v>
      </c>
      <c r="G9" s="10">
        <v>0</v>
      </c>
      <c r="H9" s="10">
        <v>400</v>
      </c>
    </row>
    <row r="10" spans="1:8" s="3" customFormat="1" ht="12" customHeight="1">
      <c r="A10" s="3" t="s">
        <v>427</v>
      </c>
      <c r="B10" s="10">
        <v>2195</v>
      </c>
      <c r="C10" s="10">
        <v>77635</v>
      </c>
      <c r="D10" s="10">
        <v>-281177</v>
      </c>
      <c r="E10" s="10">
        <v>29801</v>
      </c>
      <c r="F10" s="10">
        <v>-32492</v>
      </c>
      <c r="G10" s="10">
        <v>-28457</v>
      </c>
      <c r="H10" s="10">
        <v>-232495</v>
      </c>
    </row>
    <row r="11" spans="1:8" s="3" customFormat="1" ht="12" customHeight="1">
      <c r="A11" s="3" t="s">
        <v>432</v>
      </c>
      <c r="B11" s="10">
        <v>0</v>
      </c>
      <c r="C11" s="10">
        <v>11879</v>
      </c>
      <c r="D11" s="10">
        <v>-16536</v>
      </c>
      <c r="E11" s="10">
        <v>0</v>
      </c>
      <c r="F11" s="10">
        <v>-170</v>
      </c>
      <c r="G11" s="10">
        <v>-2662</v>
      </c>
      <c r="H11" s="10">
        <v>-7489</v>
      </c>
    </row>
    <row r="12" spans="1:8" s="3" customFormat="1" ht="12" customHeight="1">
      <c r="A12" s="3" t="s">
        <v>436</v>
      </c>
      <c r="B12" s="10">
        <v>-143653</v>
      </c>
      <c r="C12" s="10">
        <v>10275</v>
      </c>
      <c r="D12" s="10">
        <v>130750</v>
      </c>
      <c r="E12" s="10">
        <v>0</v>
      </c>
      <c r="F12" s="10">
        <v>17901</v>
      </c>
      <c r="G12" s="10">
        <v>281</v>
      </c>
      <c r="H12" s="10">
        <v>15554</v>
      </c>
    </row>
    <row r="13" spans="1:8" s="3" customFormat="1" ht="12" customHeight="1">
      <c r="A13" s="3" t="s">
        <v>424</v>
      </c>
      <c r="B13" s="10">
        <v>-170687</v>
      </c>
      <c r="C13" s="10">
        <v>0</v>
      </c>
      <c r="D13" s="10">
        <v>146898</v>
      </c>
      <c r="E13" s="10">
        <v>0</v>
      </c>
      <c r="F13" s="10">
        <v>56535</v>
      </c>
      <c r="G13" s="10">
        <v>0</v>
      </c>
      <c r="H13" s="10">
        <v>32746</v>
      </c>
    </row>
    <row r="14" spans="1:8" s="3" customFormat="1" ht="12.75">
      <c r="A14" s="2"/>
      <c r="B14" s="10"/>
      <c r="C14" s="10"/>
      <c r="D14" s="10"/>
      <c r="E14" s="10"/>
      <c r="F14" s="10"/>
      <c r="G14" s="10"/>
      <c r="H14" s="10"/>
    </row>
    <row r="15" spans="1:8" ht="12.75">
      <c r="A15" s="3" t="s">
        <v>196</v>
      </c>
      <c r="B15" s="10">
        <f>SUM(B4:B14)</f>
        <v>192664</v>
      </c>
      <c r="C15" s="10">
        <f>SUM(C4:C14)</f>
        <v>123345</v>
      </c>
      <c r="D15" s="10">
        <f>SUM(D4:D14)</f>
        <v>-387343</v>
      </c>
      <c r="E15" s="10">
        <f>SUM(E4:E14)</f>
        <v>17568</v>
      </c>
      <c r="F15" s="10">
        <f>SUM(F4:F14)</f>
        <v>-68198</v>
      </c>
      <c r="G15" s="10">
        <f>SUM(G4:G14)</f>
        <v>-38557</v>
      </c>
      <c r="H15" s="10">
        <f>SUM(H4:H14)</f>
        <v>-160521</v>
      </c>
    </row>
    <row r="16" spans="1:8" ht="12.75">
      <c r="A16" s="1" t="s">
        <v>197</v>
      </c>
      <c r="B16" s="27">
        <v>457866</v>
      </c>
      <c r="C16" s="27">
        <v>695016</v>
      </c>
      <c r="D16" s="27">
        <v>-717514</v>
      </c>
      <c r="E16" s="27">
        <v>162301</v>
      </c>
      <c r="F16" s="27">
        <v>5085</v>
      </c>
      <c r="G16" s="27">
        <v>-225457</v>
      </c>
      <c r="H16" s="27">
        <v>412537</v>
      </c>
    </row>
    <row r="18" spans="1:8" ht="12.75">
      <c r="A18" s="1" t="s">
        <v>198</v>
      </c>
      <c r="B18" s="8">
        <f>B15/(15:15/100)</f>
        <v>100</v>
      </c>
      <c r="C18" s="8">
        <f>C15/($B15/100)</f>
        <v>64.02078229456463</v>
      </c>
      <c r="D18" s="8">
        <f>D15/($B15/100)</f>
        <v>-201.0458622264668</v>
      </c>
      <c r="E18" s="8">
        <f>E15/($B15/100)</f>
        <v>9.118465307478303</v>
      </c>
      <c r="F18" s="8">
        <f>F15/($B15/100)</f>
        <v>-35.3973757422248</v>
      </c>
      <c r="G18" s="8">
        <f>G15/($B15/100)</f>
        <v>-20.012560727484118</v>
      </c>
      <c r="H18" s="8">
        <f>H15/($B15/100)</f>
        <v>-83.31655109413279</v>
      </c>
    </row>
    <row r="19" spans="1:8" ht="12.75">
      <c r="A19" s="1" t="s">
        <v>199</v>
      </c>
      <c r="B19" s="8">
        <f>B16/($B16/100)</f>
        <v>100</v>
      </c>
      <c r="C19" s="8">
        <f>C16/($B16/100)</f>
        <v>151.7946298698746</v>
      </c>
      <c r="D19" s="8">
        <f>D16/($B16/100)</f>
        <v>-156.70829456653257</v>
      </c>
      <c r="E19" s="8">
        <f>E16/($B16/100)</f>
        <v>35.44727059882149</v>
      </c>
      <c r="F19" s="8">
        <f>F16/($B16/100)</f>
        <v>1.1105869402838386</v>
      </c>
      <c r="G19" s="8">
        <f>G16/($B16/100)</f>
        <v>-49.24082591850017</v>
      </c>
      <c r="H19" s="8">
        <f>H16/($B16/100)</f>
        <v>90.09994190439998</v>
      </c>
    </row>
    <row r="22" spans="1:9" ht="27" customHeight="1">
      <c r="A22" s="41" t="s">
        <v>500</v>
      </c>
      <c r="B22" s="32"/>
      <c r="C22" s="32"/>
      <c r="D22" s="32"/>
      <c r="E22" s="32"/>
      <c r="F22" s="32"/>
      <c r="G22" s="32"/>
      <c r="H22" s="32"/>
      <c r="I22" s="32"/>
    </row>
    <row r="23" spans="1:11" s="20" customFormat="1" ht="17.25" customHeight="1" thickBot="1">
      <c r="A23" s="33" t="s">
        <v>115</v>
      </c>
      <c r="B23" s="34"/>
      <c r="C23" s="34"/>
      <c r="D23" s="34"/>
      <c r="E23" s="34"/>
      <c r="F23" s="35"/>
      <c r="G23" s="35"/>
      <c r="H23" s="35"/>
      <c r="I23" s="35"/>
      <c r="J23" s="19"/>
      <c r="K23" s="19"/>
    </row>
    <row r="24" spans="1:9" ht="81" customHeight="1" thickTop="1">
      <c r="A24" s="5" t="s">
        <v>24</v>
      </c>
      <c r="B24" s="4" t="s">
        <v>56</v>
      </c>
      <c r="C24" s="4" t="s">
        <v>82</v>
      </c>
      <c r="D24" s="4" t="s">
        <v>83</v>
      </c>
      <c r="E24" s="4" t="s">
        <v>84</v>
      </c>
      <c r="F24" s="4" t="s">
        <v>85</v>
      </c>
      <c r="G24" s="4" t="s">
        <v>86</v>
      </c>
      <c r="H24" s="4" t="s">
        <v>87</v>
      </c>
      <c r="I24" s="4" t="s">
        <v>88</v>
      </c>
    </row>
    <row r="25" spans="1:9" s="3" customFormat="1" ht="12" customHeight="1">
      <c r="A25" s="3" t="s">
        <v>479</v>
      </c>
      <c r="B25" s="10">
        <v>128435</v>
      </c>
      <c r="C25" s="10">
        <v>128435</v>
      </c>
      <c r="D25" s="10">
        <v>558</v>
      </c>
      <c r="E25" s="10">
        <v>-64681</v>
      </c>
      <c r="F25" s="10">
        <v>0</v>
      </c>
      <c r="G25" s="10">
        <v>-3415</v>
      </c>
      <c r="H25" s="10">
        <v>0</v>
      </c>
      <c r="I25" s="10">
        <v>60897</v>
      </c>
    </row>
    <row r="26" spans="1:9" s="3" customFormat="1" ht="12" customHeight="1">
      <c r="A26" s="3" t="s">
        <v>480</v>
      </c>
      <c r="B26" s="10">
        <v>101444</v>
      </c>
      <c r="C26" s="10">
        <v>101444</v>
      </c>
      <c r="D26" s="10">
        <v>1511</v>
      </c>
      <c r="E26" s="10">
        <v>-60556</v>
      </c>
      <c r="F26" s="10">
        <v>-10754</v>
      </c>
      <c r="G26" s="10">
        <v>-5936</v>
      </c>
      <c r="H26" s="10">
        <v>0</v>
      </c>
      <c r="I26" s="10">
        <v>25709</v>
      </c>
    </row>
    <row r="27" spans="1:9" s="3" customFormat="1" ht="12" customHeight="1">
      <c r="A27" s="3" t="s">
        <v>481</v>
      </c>
      <c r="B27" s="10">
        <v>33697</v>
      </c>
      <c r="C27" s="10">
        <v>33697</v>
      </c>
      <c r="D27" s="10">
        <v>426</v>
      </c>
      <c r="E27" s="10">
        <v>-11665</v>
      </c>
      <c r="F27" s="10">
        <v>-23033</v>
      </c>
      <c r="G27" s="10">
        <v>-6590</v>
      </c>
      <c r="H27" s="10">
        <v>0</v>
      </c>
      <c r="I27" s="10">
        <v>-7165</v>
      </c>
    </row>
    <row r="28" spans="1:9" s="3" customFormat="1" ht="12" customHeight="1">
      <c r="A28" s="3" t="s">
        <v>321</v>
      </c>
      <c r="B28" s="10">
        <v>15192</v>
      </c>
      <c r="C28" s="10">
        <v>15192</v>
      </c>
      <c r="D28" s="10">
        <v>0</v>
      </c>
      <c r="E28" s="10">
        <v>-2410</v>
      </c>
      <c r="F28" s="10">
        <v>0</v>
      </c>
      <c r="G28" s="10">
        <v>-3318</v>
      </c>
      <c r="H28" s="10">
        <v>0</v>
      </c>
      <c r="I28" s="10">
        <v>9464</v>
      </c>
    </row>
    <row r="29" spans="1:9" s="3" customFormat="1" ht="12" customHeight="1">
      <c r="A29" s="3" t="s">
        <v>314</v>
      </c>
      <c r="B29" s="10">
        <v>3740</v>
      </c>
      <c r="C29" s="10">
        <v>3740</v>
      </c>
      <c r="D29" s="10">
        <v>164</v>
      </c>
      <c r="E29" s="10">
        <v>-2147</v>
      </c>
      <c r="F29" s="10">
        <v>0</v>
      </c>
      <c r="G29" s="10">
        <v>-281</v>
      </c>
      <c r="H29" s="10">
        <v>0</v>
      </c>
      <c r="I29" s="10">
        <v>1476</v>
      </c>
    </row>
    <row r="30" spans="1:9" s="3" customFormat="1" ht="12.75">
      <c r="A30" s="2"/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3" t="s">
        <v>196</v>
      </c>
      <c r="B31" s="10">
        <f>SUM(B25:B30)</f>
        <v>282508</v>
      </c>
      <c r="C31" s="10">
        <f>SUM(C25:C30)</f>
        <v>282508</v>
      </c>
      <c r="D31" s="10">
        <f>SUM(D25:D30)</f>
        <v>2659</v>
      </c>
      <c r="E31" s="10">
        <f>SUM(E25:E30)</f>
        <v>-141459</v>
      </c>
      <c r="F31" s="10">
        <f>SUM(F25:F30)</f>
        <v>-33787</v>
      </c>
      <c r="G31" s="10">
        <f>SUM(G25:G30)</f>
        <v>-19540</v>
      </c>
      <c r="H31" s="10">
        <f>SUM(H25:H30)</f>
        <v>0</v>
      </c>
      <c r="I31" s="10">
        <f>SUM(I25:I30)</f>
        <v>90381</v>
      </c>
    </row>
    <row r="32" spans="1:9" ht="12.75">
      <c r="A32" s="1" t="s">
        <v>197</v>
      </c>
      <c r="B32" s="27">
        <v>202712</v>
      </c>
      <c r="C32" s="27">
        <v>202712</v>
      </c>
      <c r="D32" s="27">
        <v>4414</v>
      </c>
      <c r="E32" s="27">
        <v>-106793</v>
      </c>
      <c r="F32" s="27">
        <v>-1439</v>
      </c>
      <c r="G32" s="27">
        <v>-18739</v>
      </c>
      <c r="H32" s="27">
        <v>0</v>
      </c>
      <c r="I32" s="27">
        <v>80155</v>
      </c>
    </row>
    <row r="34" spans="1:9" ht="12.75">
      <c r="A34" s="1" t="s">
        <v>198</v>
      </c>
      <c r="B34" s="8">
        <f>B31/($C31/100)</f>
        <v>100</v>
      </c>
      <c r="C34" s="8">
        <f>C31/($C31/100)</f>
        <v>100</v>
      </c>
      <c r="D34" s="8">
        <f>D31/($C31/100)</f>
        <v>0.9412122842538972</v>
      </c>
      <c r="E34" s="8">
        <f>E31/($C31/100)</f>
        <v>-50.072564316762715</v>
      </c>
      <c r="F34" s="8">
        <f>F31/($C31/100)</f>
        <v>-11.959661319325471</v>
      </c>
      <c r="G34" s="8">
        <f>G31/($C31/100)</f>
        <v>-6.916618290455491</v>
      </c>
      <c r="H34" s="8">
        <f>H31/($C31/100)</f>
        <v>0</v>
      </c>
      <c r="I34" s="8">
        <f>I31/($C31/100)</f>
        <v>31.992368357710227</v>
      </c>
    </row>
    <row r="35" spans="1:9" ht="12.75">
      <c r="A35" s="1" t="s">
        <v>199</v>
      </c>
      <c r="B35" s="8">
        <f>B32/($C32/100)</f>
        <v>100</v>
      </c>
      <c r="C35" s="8">
        <f>C32/($C32/100)</f>
        <v>100</v>
      </c>
      <c r="D35" s="8">
        <f>D32/($C32/100)</f>
        <v>2.1774734598839736</v>
      </c>
      <c r="E35" s="8">
        <f>E32/($C32/100)</f>
        <v>-52.68213031295632</v>
      </c>
      <c r="F35" s="8">
        <f>F32/($C32/100)</f>
        <v>-0.7098741071076207</v>
      </c>
      <c r="G35" s="8">
        <f>G32/($C32/100)</f>
        <v>-9.244149335017168</v>
      </c>
      <c r="H35" s="8">
        <f>H32/($C32/100)</f>
        <v>0</v>
      </c>
      <c r="I35" s="8">
        <f>I32/($C32/100)</f>
        <v>39.54131970480287</v>
      </c>
    </row>
    <row r="38" spans="1:9" ht="27" customHeight="1">
      <c r="A38" s="41" t="s">
        <v>330</v>
      </c>
      <c r="B38" s="32"/>
      <c r="C38" s="32"/>
      <c r="D38" s="32"/>
      <c r="E38" s="32"/>
      <c r="F38" s="32"/>
      <c r="G38" s="32"/>
      <c r="H38" s="32"/>
      <c r="I38" s="32"/>
    </row>
    <row r="39" spans="1:11" s="20" customFormat="1" ht="17.25" customHeight="1" thickBot="1">
      <c r="A39" s="33" t="s">
        <v>114</v>
      </c>
      <c r="B39" s="34"/>
      <c r="C39" s="34"/>
      <c r="D39" s="34"/>
      <c r="E39" s="34"/>
      <c r="F39" s="35"/>
      <c r="G39" s="35"/>
      <c r="H39" s="35"/>
      <c r="I39" s="35"/>
      <c r="J39" s="19"/>
      <c r="K39" s="19"/>
    </row>
    <row r="40" spans="1:9" ht="81" customHeight="1" thickTop="1">
      <c r="A40" s="5" t="s">
        <v>24</v>
      </c>
      <c r="B40" s="4" t="s">
        <v>56</v>
      </c>
      <c r="C40" s="4" t="s">
        <v>82</v>
      </c>
      <c r="D40" s="4" t="s">
        <v>83</v>
      </c>
      <c r="E40" s="4" t="s">
        <v>84</v>
      </c>
      <c r="F40" s="4" t="s">
        <v>85</v>
      </c>
      <c r="G40" s="4" t="s">
        <v>86</v>
      </c>
      <c r="H40" s="4" t="s">
        <v>87</v>
      </c>
      <c r="I40" s="4" t="s">
        <v>88</v>
      </c>
    </row>
    <row r="41" spans="1:9" s="3" customFormat="1" ht="12" customHeight="1">
      <c r="A41" s="3" t="s">
        <v>331</v>
      </c>
      <c r="B41" s="10">
        <v>649940</v>
      </c>
      <c r="C41" s="10">
        <v>649940</v>
      </c>
      <c r="D41" s="10">
        <v>710618</v>
      </c>
      <c r="E41" s="10">
        <v>-867178</v>
      </c>
      <c r="F41" s="10"/>
      <c r="G41" s="10">
        <v>-89333</v>
      </c>
      <c r="H41" s="10">
        <v>-78910</v>
      </c>
      <c r="I41" s="10">
        <v>325137</v>
      </c>
    </row>
    <row r="42" spans="1:9" s="3" customFormat="1" ht="12" customHeight="1">
      <c r="A42" s="3" t="s">
        <v>317</v>
      </c>
      <c r="B42" s="10">
        <v>67</v>
      </c>
      <c r="C42" s="10">
        <v>-3933</v>
      </c>
      <c r="D42" s="10">
        <v>4630</v>
      </c>
      <c r="E42" s="10">
        <v>-424</v>
      </c>
      <c r="F42" s="10"/>
      <c r="G42" s="10">
        <v>-410</v>
      </c>
      <c r="H42" s="10">
        <v>0</v>
      </c>
      <c r="I42" s="10">
        <v>-137</v>
      </c>
    </row>
    <row r="43" spans="1:9" s="3" customFormat="1" ht="12" customHeight="1">
      <c r="A43" s="3" t="s">
        <v>315</v>
      </c>
      <c r="B43" s="10">
        <v>0</v>
      </c>
      <c r="C43" s="10">
        <v>0</v>
      </c>
      <c r="D43" s="10">
        <v>4</v>
      </c>
      <c r="E43" s="10">
        <v>201</v>
      </c>
      <c r="F43" s="10">
        <v>0</v>
      </c>
      <c r="G43" s="10">
        <v>0</v>
      </c>
      <c r="H43" s="10">
        <v>0</v>
      </c>
      <c r="I43" s="10">
        <v>205</v>
      </c>
    </row>
    <row r="44" spans="1:9" s="3" customFormat="1" ht="12.75">
      <c r="A44" s="2"/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3" t="s">
        <v>196</v>
      </c>
      <c r="B45" s="10">
        <f>SUM(B41:B44)</f>
        <v>650007</v>
      </c>
      <c r="C45" s="10">
        <f>SUM(C41:C44)</f>
        <v>646007</v>
      </c>
      <c r="D45" s="10">
        <f>SUM(D41:D44)</f>
        <v>715252</v>
      </c>
      <c r="E45" s="10">
        <f>SUM(E41:E44)</f>
        <v>-867401</v>
      </c>
      <c r="F45" s="10">
        <f>SUM(F41:F44)</f>
        <v>0</v>
      </c>
      <c r="G45" s="10">
        <f>SUM(G41:G44)</f>
        <v>-89743</v>
      </c>
      <c r="H45" s="10">
        <f>SUM(H41:H44)</f>
        <v>-78910</v>
      </c>
      <c r="I45" s="10">
        <f>SUM(I41:I44)</f>
        <v>325205</v>
      </c>
    </row>
    <row r="46" spans="1:9" ht="12.75">
      <c r="A46" s="1" t="s">
        <v>197</v>
      </c>
      <c r="B46" s="11">
        <v>763150</v>
      </c>
      <c r="C46" s="11">
        <v>759150</v>
      </c>
      <c r="D46" s="11">
        <v>475341</v>
      </c>
      <c r="E46" s="11">
        <v>-1934479</v>
      </c>
      <c r="F46" s="11">
        <v>0</v>
      </c>
      <c r="G46" s="11">
        <v>-87245</v>
      </c>
      <c r="H46" s="11">
        <v>-102316</v>
      </c>
      <c r="I46" s="11">
        <v>-889549</v>
      </c>
    </row>
    <row r="48" spans="1:9" ht="12.75">
      <c r="A48" s="1" t="s">
        <v>198</v>
      </c>
      <c r="B48" s="8">
        <f>B45/($C45/100)</f>
        <v>100.61918833696849</v>
      </c>
      <c r="C48" s="8">
        <f>C45/($C45/100)</f>
        <v>100</v>
      </c>
      <c r="D48" s="8">
        <f>D45/($C45/100)</f>
        <v>110.7189240983457</v>
      </c>
      <c r="E48" s="8">
        <f>E45/($C45/100)</f>
        <v>-134.2711456687002</v>
      </c>
      <c r="F48" s="8">
        <f>F45/($C45/100)</f>
        <v>0</v>
      </c>
      <c r="G48" s="8">
        <f>G45/($C45/100)</f>
        <v>-13.891954731140684</v>
      </c>
      <c r="H48" s="8">
        <f>H45/($C45/100)</f>
        <v>-12.215037917545786</v>
      </c>
      <c r="I48" s="8">
        <f>I45/($C45/100)</f>
        <v>50.34078578095903</v>
      </c>
    </row>
    <row r="49" spans="1:9" ht="12.75">
      <c r="A49" s="1" t="s">
        <v>199</v>
      </c>
      <c r="B49" s="8">
        <f>B46/($C46/100)</f>
        <v>100.52690509122044</v>
      </c>
      <c r="C49" s="8">
        <f>C46/($C46/100)</f>
        <v>100</v>
      </c>
      <c r="D49" s="8">
        <f>D46/($C46/100)</f>
        <v>62.614898241454256</v>
      </c>
      <c r="E49" s="8">
        <f>E46/($C46/100)</f>
        <v>-254.8217084897583</v>
      </c>
      <c r="F49" s="8">
        <f>F46/($C46/100)</f>
        <v>0</v>
      </c>
      <c r="G49" s="8">
        <f>G46/($C46/100)</f>
        <v>-11.492458670881907</v>
      </c>
      <c r="H49" s="8">
        <f>H46/($C46/100)</f>
        <v>-13.477705328327735</v>
      </c>
      <c r="I49" s="8">
        <f>I46/($C46/100)</f>
        <v>-117.17697424751367</v>
      </c>
    </row>
  </sheetData>
  <mergeCells count="6">
    <mergeCell ref="A38:I38"/>
    <mergeCell ref="A39:I39"/>
    <mergeCell ref="A1:H1"/>
    <mergeCell ref="A2:H2"/>
    <mergeCell ref="A22:I22"/>
    <mergeCell ref="A23:I23"/>
  </mergeCells>
  <printOptions horizontalCentered="1"/>
  <pageMargins left="0.3937007874015748" right="0.3937007874015748" top="0.984251968503937" bottom="0.984251968503937" header="0.5118110236220472" footer="0.5118110236220472"/>
  <pageSetup errors="blank" fitToHeight="1" fitToWidth="1" horizontalDpi="600" verticalDpi="600" orientation="portrait" paperSize="9" scale="97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K6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332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113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316</v>
      </c>
      <c r="B4" s="10">
        <v>2119398</v>
      </c>
      <c r="C4" s="10">
        <v>1626377</v>
      </c>
      <c r="D4" s="10">
        <v>116402</v>
      </c>
      <c r="E4" s="10">
        <v>-523405</v>
      </c>
      <c r="F4" s="10"/>
      <c r="G4" s="10">
        <v>-405566</v>
      </c>
      <c r="H4" s="10">
        <v>0</v>
      </c>
      <c r="I4" s="10">
        <v>813808</v>
      </c>
    </row>
    <row r="5" spans="1:9" s="3" customFormat="1" ht="12" customHeight="1">
      <c r="A5" s="3" t="s">
        <v>313</v>
      </c>
      <c r="B5" s="10">
        <v>1934991</v>
      </c>
      <c r="C5" s="10">
        <v>1781536</v>
      </c>
      <c r="D5" s="10">
        <v>81056</v>
      </c>
      <c r="E5" s="10">
        <v>-1096374</v>
      </c>
      <c r="F5" s="10"/>
      <c r="G5" s="10">
        <v>-351011</v>
      </c>
      <c r="H5" s="10">
        <v>733</v>
      </c>
      <c r="I5" s="10">
        <v>415940</v>
      </c>
    </row>
    <row r="6" spans="1:9" s="3" customFormat="1" ht="12" customHeight="1">
      <c r="A6" s="3" t="s">
        <v>333</v>
      </c>
      <c r="B6" s="10">
        <v>810000</v>
      </c>
      <c r="C6" s="10">
        <v>810000</v>
      </c>
      <c r="D6" s="10">
        <v>7959</v>
      </c>
      <c r="E6" s="10">
        <v>-800582</v>
      </c>
      <c r="F6" s="10"/>
      <c r="G6" s="10">
        <v>-13108</v>
      </c>
      <c r="H6" s="10">
        <v>0</v>
      </c>
      <c r="I6" s="10">
        <v>4269</v>
      </c>
    </row>
    <row r="7" spans="1:9" s="3" customFormat="1" ht="12" customHeight="1">
      <c r="A7" s="3" t="s">
        <v>327</v>
      </c>
      <c r="B7" s="10">
        <v>444698</v>
      </c>
      <c r="C7" s="10">
        <v>192231</v>
      </c>
      <c r="D7" s="10">
        <v>13801</v>
      </c>
      <c r="E7" s="10">
        <v>-133108</v>
      </c>
      <c r="F7" s="10"/>
      <c r="G7" s="10">
        <v>-89076</v>
      </c>
      <c r="H7" s="10">
        <v>0</v>
      </c>
      <c r="I7" s="10">
        <v>-16152</v>
      </c>
    </row>
    <row r="8" spans="1:9" s="3" customFormat="1" ht="12" customHeight="1">
      <c r="A8" s="3" t="s">
        <v>315</v>
      </c>
      <c r="B8" s="10">
        <v>398561</v>
      </c>
      <c r="C8" s="10">
        <v>181983</v>
      </c>
      <c r="D8" s="10">
        <v>29099</v>
      </c>
      <c r="E8" s="10">
        <v>-58916</v>
      </c>
      <c r="F8" s="10">
        <v>0</v>
      </c>
      <c r="G8" s="10">
        <v>-63750</v>
      </c>
      <c r="H8" s="10">
        <v>0</v>
      </c>
      <c r="I8" s="10">
        <v>88416</v>
      </c>
    </row>
    <row r="9" spans="1:9" s="3" customFormat="1" ht="12" customHeight="1">
      <c r="A9" s="3" t="s">
        <v>325</v>
      </c>
      <c r="B9" s="10">
        <v>252481</v>
      </c>
      <c r="C9" s="10">
        <v>185504</v>
      </c>
      <c r="D9" s="10">
        <v>8331</v>
      </c>
      <c r="E9" s="10">
        <v>-162077</v>
      </c>
      <c r="F9" s="10"/>
      <c r="G9" s="10">
        <v>-59618</v>
      </c>
      <c r="H9" s="10">
        <v>0</v>
      </c>
      <c r="I9" s="10">
        <v>-27860</v>
      </c>
    </row>
    <row r="10" spans="1:9" s="3" customFormat="1" ht="12" customHeight="1">
      <c r="A10" s="3" t="s">
        <v>334</v>
      </c>
      <c r="B10" s="10">
        <v>197576</v>
      </c>
      <c r="C10" s="10">
        <v>152965</v>
      </c>
      <c r="D10" s="10">
        <v>5215</v>
      </c>
      <c r="E10" s="10">
        <v>-27669</v>
      </c>
      <c r="F10" s="10"/>
      <c r="G10" s="10">
        <v>-5983</v>
      </c>
      <c r="H10" s="10">
        <v>0</v>
      </c>
      <c r="I10" s="10">
        <v>124528</v>
      </c>
    </row>
    <row r="11" spans="1:9" s="3" customFormat="1" ht="12" customHeight="1">
      <c r="A11" s="3" t="s">
        <v>335</v>
      </c>
      <c r="B11" s="10">
        <v>149060</v>
      </c>
      <c r="C11" s="10">
        <v>58523</v>
      </c>
      <c r="D11" s="10">
        <v>10230</v>
      </c>
      <c r="E11" s="10">
        <v>-37222</v>
      </c>
      <c r="F11" s="10"/>
      <c r="G11" s="10">
        <v>-9178</v>
      </c>
      <c r="H11" s="10">
        <v>0</v>
      </c>
      <c r="I11" s="10">
        <v>22353</v>
      </c>
    </row>
    <row r="12" spans="1:9" s="3" customFormat="1" ht="12" customHeight="1">
      <c r="A12" s="3" t="s">
        <v>336</v>
      </c>
      <c r="B12" s="10">
        <v>106149</v>
      </c>
      <c r="C12" s="10">
        <v>100959</v>
      </c>
      <c r="D12" s="10">
        <v>4677</v>
      </c>
      <c r="E12" s="10">
        <v>-49170</v>
      </c>
      <c r="F12" s="10"/>
      <c r="G12" s="10">
        <v>-30420</v>
      </c>
      <c r="H12" s="10">
        <v>0</v>
      </c>
      <c r="I12" s="10">
        <v>26046</v>
      </c>
    </row>
    <row r="13" spans="1:9" s="3" customFormat="1" ht="12" customHeight="1">
      <c r="A13" s="3" t="s">
        <v>337</v>
      </c>
      <c r="B13" s="10">
        <v>98281</v>
      </c>
      <c r="C13" s="10">
        <v>62280</v>
      </c>
      <c r="D13" s="10">
        <v>4026</v>
      </c>
      <c r="E13" s="10">
        <v>-57217</v>
      </c>
      <c r="F13" s="10"/>
      <c r="G13" s="10">
        <v>-12272</v>
      </c>
      <c r="H13" s="10">
        <v>0</v>
      </c>
      <c r="I13" s="10">
        <v>-3183</v>
      </c>
    </row>
    <row r="14" spans="1:9" s="3" customFormat="1" ht="12" customHeight="1">
      <c r="A14" s="3" t="s">
        <v>314</v>
      </c>
      <c r="B14" s="10">
        <v>86192</v>
      </c>
      <c r="C14" s="10">
        <v>80371</v>
      </c>
      <c r="D14" s="10">
        <v>3187</v>
      </c>
      <c r="E14" s="10">
        <v>-91187</v>
      </c>
      <c r="F14" s="10"/>
      <c r="G14" s="10">
        <v>-48791</v>
      </c>
      <c r="H14" s="10">
        <v>1254</v>
      </c>
      <c r="I14" s="10">
        <v>-55166</v>
      </c>
    </row>
    <row r="15" spans="1:9" s="3" customFormat="1" ht="12" customHeight="1">
      <c r="A15" s="3" t="s">
        <v>338</v>
      </c>
      <c r="B15" s="10">
        <v>72438</v>
      </c>
      <c r="C15" s="10">
        <v>16493</v>
      </c>
      <c r="D15" s="10">
        <v>170</v>
      </c>
      <c r="E15" s="10">
        <v>-791</v>
      </c>
      <c r="F15" s="10"/>
      <c r="G15" s="10">
        <v>-13910</v>
      </c>
      <c r="H15" s="10">
        <v>0</v>
      </c>
      <c r="I15" s="10">
        <v>1962</v>
      </c>
    </row>
    <row r="16" spans="1:9" s="3" customFormat="1" ht="12" customHeight="1">
      <c r="A16" s="3" t="s">
        <v>339</v>
      </c>
      <c r="B16" s="10">
        <v>71734</v>
      </c>
      <c r="C16" s="10">
        <v>65630</v>
      </c>
      <c r="D16" s="10">
        <v>26162</v>
      </c>
      <c r="E16" s="10">
        <v>-53834</v>
      </c>
      <c r="F16" s="10"/>
      <c r="G16" s="10">
        <v>-15110</v>
      </c>
      <c r="H16" s="10">
        <v>0</v>
      </c>
      <c r="I16" s="10">
        <v>22848</v>
      </c>
    </row>
    <row r="17" spans="1:9" s="3" customFormat="1" ht="12" customHeight="1">
      <c r="A17" s="3" t="s">
        <v>340</v>
      </c>
      <c r="B17" s="10">
        <v>70230</v>
      </c>
      <c r="C17" s="10">
        <v>10924</v>
      </c>
      <c r="D17" s="10">
        <v>1070</v>
      </c>
      <c r="E17" s="10">
        <v>14844</v>
      </c>
      <c r="F17" s="10">
        <v>0</v>
      </c>
      <c r="G17" s="10">
        <v>-2263</v>
      </c>
      <c r="H17" s="10">
        <v>0</v>
      </c>
      <c r="I17" s="10">
        <v>24575</v>
      </c>
    </row>
    <row r="18" spans="1:9" s="3" customFormat="1" ht="12" customHeight="1">
      <c r="A18" s="3" t="s">
        <v>341</v>
      </c>
      <c r="B18" s="10">
        <v>68756</v>
      </c>
      <c r="C18" s="10">
        <v>59406</v>
      </c>
      <c r="D18" s="10">
        <v>1968</v>
      </c>
      <c r="E18" s="10">
        <v>-49333</v>
      </c>
      <c r="F18" s="10"/>
      <c r="G18" s="10">
        <v>-5514</v>
      </c>
      <c r="H18" s="10">
        <v>0</v>
      </c>
      <c r="I18" s="10">
        <v>6527</v>
      </c>
    </row>
    <row r="19" spans="1:9" s="3" customFormat="1" ht="12" customHeight="1">
      <c r="A19" s="3" t="s">
        <v>342</v>
      </c>
      <c r="B19" s="10">
        <v>64603</v>
      </c>
      <c r="C19" s="10">
        <v>16874</v>
      </c>
      <c r="D19" s="10">
        <v>616</v>
      </c>
      <c r="E19" s="10">
        <v>-6502</v>
      </c>
      <c r="F19" s="10">
        <v>0</v>
      </c>
      <c r="G19" s="10">
        <v>-10726</v>
      </c>
      <c r="H19" s="10">
        <v>0</v>
      </c>
      <c r="I19" s="10">
        <v>262</v>
      </c>
    </row>
    <row r="20" spans="1:9" s="3" customFormat="1" ht="12" customHeight="1">
      <c r="A20" s="3" t="s">
        <v>343</v>
      </c>
      <c r="B20" s="10">
        <v>61276</v>
      </c>
      <c r="C20" s="10">
        <v>34235</v>
      </c>
      <c r="D20" s="10">
        <v>71</v>
      </c>
      <c r="E20" s="10">
        <v>-22222</v>
      </c>
      <c r="F20" s="10"/>
      <c r="G20" s="10">
        <v>-11600</v>
      </c>
      <c r="H20" s="10">
        <v>0</v>
      </c>
      <c r="I20" s="10">
        <v>484</v>
      </c>
    </row>
    <row r="21" spans="1:9" s="3" customFormat="1" ht="12" customHeight="1">
      <c r="A21" s="3" t="s">
        <v>344</v>
      </c>
      <c r="B21" s="10">
        <v>56369</v>
      </c>
      <c r="C21" s="10">
        <v>6539</v>
      </c>
      <c r="D21" s="10">
        <v>561</v>
      </c>
      <c r="E21" s="10">
        <v>-6544</v>
      </c>
      <c r="F21" s="10"/>
      <c r="G21" s="10">
        <v>-223</v>
      </c>
      <c r="H21" s="10">
        <v>0</v>
      </c>
      <c r="I21" s="10">
        <v>333</v>
      </c>
    </row>
    <row r="22" spans="1:9" s="3" customFormat="1" ht="12" customHeight="1">
      <c r="A22" s="3" t="s">
        <v>345</v>
      </c>
      <c r="B22" s="10">
        <v>53210</v>
      </c>
      <c r="C22" s="10">
        <v>32781</v>
      </c>
      <c r="D22" s="10">
        <v>2372</v>
      </c>
      <c r="E22" s="10">
        <v>-8723</v>
      </c>
      <c r="F22" s="10">
        <v>-9542</v>
      </c>
      <c r="G22" s="10">
        <v>-2216</v>
      </c>
      <c r="H22" s="10">
        <v>0</v>
      </c>
      <c r="I22" s="10">
        <v>14672</v>
      </c>
    </row>
    <row r="23" spans="1:9" s="3" customFormat="1" ht="12" customHeight="1">
      <c r="A23" s="3" t="s">
        <v>346</v>
      </c>
      <c r="B23" s="10">
        <v>51680</v>
      </c>
      <c r="C23" s="10">
        <v>12857</v>
      </c>
      <c r="D23" s="10">
        <v>0</v>
      </c>
      <c r="E23" s="10">
        <v>8524</v>
      </c>
      <c r="F23" s="10"/>
      <c r="G23" s="10">
        <v>870</v>
      </c>
      <c r="H23" s="10">
        <v>-712</v>
      </c>
      <c r="I23" s="10">
        <v>21539</v>
      </c>
    </row>
    <row r="24" spans="1:9" s="3" customFormat="1" ht="12" customHeight="1">
      <c r="A24" s="3" t="s">
        <v>320</v>
      </c>
      <c r="B24" s="10">
        <v>51192</v>
      </c>
      <c r="C24" s="10">
        <v>15691</v>
      </c>
      <c r="D24" s="10">
        <v>2723</v>
      </c>
      <c r="E24" s="10">
        <v>-11971</v>
      </c>
      <c r="F24" s="10"/>
      <c r="G24" s="10">
        <v>-3937</v>
      </c>
      <c r="H24" s="10">
        <v>0</v>
      </c>
      <c r="I24" s="10">
        <v>2506</v>
      </c>
    </row>
    <row r="25" spans="1:9" s="3" customFormat="1" ht="12" customHeight="1">
      <c r="A25" s="3" t="s">
        <v>347</v>
      </c>
      <c r="B25" s="10">
        <v>46059</v>
      </c>
      <c r="C25" s="10">
        <v>28831</v>
      </c>
      <c r="D25" s="10">
        <v>1184</v>
      </c>
      <c r="E25" s="10">
        <v>-24430</v>
      </c>
      <c r="F25" s="10"/>
      <c r="G25" s="10">
        <v>-5198</v>
      </c>
      <c r="H25" s="10">
        <v>0</v>
      </c>
      <c r="I25" s="10">
        <v>387</v>
      </c>
    </row>
    <row r="26" spans="1:9" s="3" customFormat="1" ht="12" customHeight="1">
      <c r="A26" s="3" t="s">
        <v>317</v>
      </c>
      <c r="B26" s="10">
        <v>45307</v>
      </c>
      <c r="C26" s="10">
        <v>44123</v>
      </c>
      <c r="D26" s="10">
        <v>765</v>
      </c>
      <c r="E26" s="10">
        <v>-25373</v>
      </c>
      <c r="F26" s="10"/>
      <c r="G26" s="10">
        <v>-13895</v>
      </c>
      <c r="H26" s="10">
        <v>1567</v>
      </c>
      <c r="I26" s="10">
        <v>7187</v>
      </c>
    </row>
    <row r="27" spans="1:9" s="3" customFormat="1" ht="12" customHeight="1">
      <c r="A27" s="3" t="s">
        <v>348</v>
      </c>
      <c r="B27" s="10">
        <v>38603</v>
      </c>
      <c r="C27" s="10">
        <v>19665</v>
      </c>
      <c r="D27" s="10">
        <v>8035</v>
      </c>
      <c r="E27" s="10">
        <v>-11331</v>
      </c>
      <c r="F27" s="10">
        <v>-336</v>
      </c>
      <c r="G27" s="10">
        <v>-4181</v>
      </c>
      <c r="H27" s="10">
        <v>0</v>
      </c>
      <c r="I27" s="10">
        <v>11852</v>
      </c>
    </row>
    <row r="28" spans="1:9" s="3" customFormat="1" ht="12" customHeight="1">
      <c r="A28" s="3" t="s">
        <v>349</v>
      </c>
      <c r="B28" s="10">
        <v>34155</v>
      </c>
      <c r="C28" s="10">
        <v>13612</v>
      </c>
      <c r="D28" s="10"/>
      <c r="E28" s="10">
        <v>-12993</v>
      </c>
      <c r="F28" s="10"/>
      <c r="G28" s="10">
        <v>-904</v>
      </c>
      <c r="H28" s="10">
        <v>0</v>
      </c>
      <c r="I28" s="10">
        <v>-285</v>
      </c>
    </row>
    <row r="29" spans="1:9" s="3" customFormat="1" ht="12" customHeight="1">
      <c r="A29" s="3" t="s">
        <v>350</v>
      </c>
      <c r="B29" s="10">
        <v>32338</v>
      </c>
      <c r="C29" s="10">
        <v>17993</v>
      </c>
      <c r="D29" s="10">
        <v>648</v>
      </c>
      <c r="E29" s="10">
        <v>-3733</v>
      </c>
      <c r="F29" s="10"/>
      <c r="G29" s="10">
        <v>-3548</v>
      </c>
      <c r="H29" s="10">
        <v>0</v>
      </c>
      <c r="I29" s="10">
        <v>11360</v>
      </c>
    </row>
    <row r="30" spans="1:9" s="3" customFormat="1" ht="12" customHeight="1">
      <c r="A30" s="3" t="s">
        <v>324</v>
      </c>
      <c r="B30" s="10">
        <v>30993</v>
      </c>
      <c r="C30" s="10">
        <v>30339</v>
      </c>
      <c r="D30" s="10">
        <v>6986</v>
      </c>
      <c r="E30" s="10">
        <v>-37636</v>
      </c>
      <c r="F30" s="10"/>
      <c r="G30" s="10">
        <v>-2407</v>
      </c>
      <c r="H30" s="10">
        <v>0</v>
      </c>
      <c r="I30" s="10">
        <v>-2718</v>
      </c>
    </row>
    <row r="31" spans="1:9" s="3" customFormat="1" ht="12" customHeight="1">
      <c r="A31" s="3" t="s">
        <v>351</v>
      </c>
      <c r="B31" s="10">
        <v>30621</v>
      </c>
      <c r="C31" s="10">
        <v>8128</v>
      </c>
      <c r="D31" s="10">
        <v>4947</v>
      </c>
      <c r="E31" s="10">
        <v>-10940</v>
      </c>
      <c r="F31" s="10">
        <v>0</v>
      </c>
      <c r="G31" s="10">
        <v>307</v>
      </c>
      <c r="H31" s="10">
        <v>0</v>
      </c>
      <c r="I31" s="10">
        <v>2442</v>
      </c>
    </row>
    <row r="32" spans="1:9" s="3" customFormat="1" ht="12" customHeight="1">
      <c r="A32" s="3" t="s">
        <v>352</v>
      </c>
      <c r="B32" s="10">
        <v>30000</v>
      </c>
      <c r="C32" s="10">
        <v>30000</v>
      </c>
      <c r="D32" s="10">
        <v>1207</v>
      </c>
      <c r="E32" s="10">
        <v>-1923</v>
      </c>
      <c r="F32" s="10"/>
      <c r="G32" s="10">
        <v>-173</v>
      </c>
      <c r="H32" s="10">
        <v>0</v>
      </c>
      <c r="I32" s="10">
        <v>29111</v>
      </c>
    </row>
    <row r="33" spans="1:9" s="3" customFormat="1" ht="12" customHeight="1">
      <c r="A33" s="3" t="s">
        <v>353</v>
      </c>
      <c r="B33" s="10">
        <v>26970</v>
      </c>
      <c r="C33" s="10">
        <v>19149</v>
      </c>
      <c r="D33" s="10">
        <v>1315</v>
      </c>
      <c r="E33" s="10">
        <v>-27039</v>
      </c>
      <c r="F33" s="10"/>
      <c r="G33" s="10">
        <v>-6441</v>
      </c>
      <c r="H33" s="10">
        <v>0</v>
      </c>
      <c r="I33" s="10">
        <v>-13016</v>
      </c>
    </row>
    <row r="34" spans="1:9" s="3" customFormat="1" ht="12" customHeight="1">
      <c r="A34" s="3" t="s">
        <v>354</v>
      </c>
      <c r="B34" s="10">
        <v>25847</v>
      </c>
      <c r="C34" s="10">
        <v>15625</v>
      </c>
      <c r="D34" s="10">
        <v>1509</v>
      </c>
      <c r="E34" s="10">
        <v>17350</v>
      </c>
      <c r="F34" s="10">
        <v>-26060</v>
      </c>
      <c r="G34" s="10">
        <v>-2740</v>
      </c>
      <c r="H34" s="10">
        <v>4143</v>
      </c>
      <c r="I34" s="10">
        <v>9827</v>
      </c>
    </row>
    <row r="35" spans="1:9" s="3" customFormat="1" ht="12" customHeight="1">
      <c r="A35" s="3" t="s">
        <v>323</v>
      </c>
      <c r="B35" s="10">
        <v>25796</v>
      </c>
      <c r="C35" s="10">
        <v>9338</v>
      </c>
      <c r="D35" s="10">
        <v>657</v>
      </c>
      <c r="E35" s="10">
        <v>-4363</v>
      </c>
      <c r="F35" s="10"/>
      <c r="G35" s="10">
        <v>-2094</v>
      </c>
      <c r="H35" s="10">
        <v>0</v>
      </c>
      <c r="I35" s="10">
        <v>3538</v>
      </c>
    </row>
    <row r="36" spans="1:9" s="3" customFormat="1" ht="12" customHeight="1">
      <c r="A36" s="3" t="s">
        <v>355</v>
      </c>
      <c r="B36" s="10">
        <v>24696</v>
      </c>
      <c r="C36" s="10">
        <v>2322</v>
      </c>
      <c r="D36" s="10">
        <v>209</v>
      </c>
      <c r="E36" s="10">
        <v>-331</v>
      </c>
      <c r="F36" s="10"/>
      <c r="G36" s="10">
        <v>937</v>
      </c>
      <c r="H36" s="10">
        <v>0</v>
      </c>
      <c r="I36" s="10">
        <v>3137</v>
      </c>
    </row>
    <row r="37" spans="1:9" s="3" customFormat="1" ht="12" customHeight="1">
      <c r="A37" s="3" t="s">
        <v>356</v>
      </c>
      <c r="B37" s="10">
        <v>23224</v>
      </c>
      <c r="C37" s="10">
        <v>15477</v>
      </c>
      <c r="D37" s="10">
        <v>9165</v>
      </c>
      <c r="E37" s="10">
        <v>-4326</v>
      </c>
      <c r="F37" s="10">
        <v>0</v>
      </c>
      <c r="G37" s="10">
        <v>-14566</v>
      </c>
      <c r="H37" s="10">
        <v>0</v>
      </c>
      <c r="I37" s="10">
        <v>5750</v>
      </c>
    </row>
    <row r="38" spans="1:9" s="3" customFormat="1" ht="12" customHeight="1">
      <c r="A38" s="3" t="s">
        <v>357</v>
      </c>
      <c r="B38" s="10">
        <v>21907</v>
      </c>
      <c r="C38" s="10">
        <v>8991</v>
      </c>
      <c r="D38" s="10">
        <v>854</v>
      </c>
      <c r="E38" s="10">
        <v>-49987</v>
      </c>
      <c r="F38" s="10"/>
      <c r="G38" s="10">
        <v>-1709</v>
      </c>
      <c r="H38" s="10">
        <v>0</v>
      </c>
      <c r="I38" s="10">
        <v>-41851</v>
      </c>
    </row>
    <row r="39" spans="1:9" s="3" customFormat="1" ht="12" customHeight="1">
      <c r="A39" s="3" t="s">
        <v>358</v>
      </c>
      <c r="B39" s="10">
        <v>19716</v>
      </c>
      <c r="C39" s="10">
        <v>17624</v>
      </c>
      <c r="D39" s="10">
        <v>255</v>
      </c>
      <c r="E39" s="10">
        <v>-4855</v>
      </c>
      <c r="F39" s="10"/>
      <c r="G39" s="10">
        <v>-4597</v>
      </c>
      <c r="H39" s="10">
        <v>741</v>
      </c>
      <c r="I39" s="10">
        <v>9168</v>
      </c>
    </row>
    <row r="40" spans="1:9" s="3" customFormat="1" ht="12" customHeight="1">
      <c r="A40" s="3" t="s">
        <v>359</v>
      </c>
      <c r="B40" s="10">
        <v>19547</v>
      </c>
      <c r="C40" s="10">
        <v>4092</v>
      </c>
      <c r="D40" s="10">
        <v>171</v>
      </c>
      <c r="E40" s="10">
        <v>120</v>
      </c>
      <c r="F40" s="10"/>
      <c r="G40" s="10">
        <v>-1240</v>
      </c>
      <c r="H40" s="10">
        <v>0</v>
      </c>
      <c r="I40" s="10">
        <v>3143</v>
      </c>
    </row>
    <row r="41" spans="1:9" s="3" customFormat="1" ht="12" customHeight="1">
      <c r="A41" s="3" t="s">
        <v>328</v>
      </c>
      <c r="B41" s="10">
        <v>19516</v>
      </c>
      <c r="C41" s="10">
        <v>9187</v>
      </c>
      <c r="D41" s="10">
        <v>167</v>
      </c>
      <c r="E41" s="10">
        <v>0</v>
      </c>
      <c r="F41" s="10">
        <v>0</v>
      </c>
      <c r="G41" s="10">
        <v>-394</v>
      </c>
      <c r="H41" s="10">
        <v>-10776</v>
      </c>
      <c r="I41" s="10">
        <v>-1816</v>
      </c>
    </row>
    <row r="42" spans="1:9" s="3" customFormat="1" ht="12" customHeight="1">
      <c r="A42" s="3" t="s">
        <v>360</v>
      </c>
      <c r="B42" s="10">
        <v>17768</v>
      </c>
      <c r="C42" s="10">
        <v>17768</v>
      </c>
      <c r="D42" s="10">
        <v>1928</v>
      </c>
      <c r="E42" s="10">
        <v>-38506</v>
      </c>
      <c r="F42" s="10"/>
      <c r="G42" s="10">
        <v>-738</v>
      </c>
      <c r="H42" s="10">
        <v>0</v>
      </c>
      <c r="I42" s="10">
        <v>-19548</v>
      </c>
    </row>
    <row r="43" spans="1:9" s="3" customFormat="1" ht="12" customHeight="1">
      <c r="A43" s="3" t="s">
        <v>319</v>
      </c>
      <c r="B43" s="10">
        <v>14002</v>
      </c>
      <c r="C43" s="10">
        <v>12952</v>
      </c>
      <c r="D43" s="10">
        <v>32</v>
      </c>
      <c r="E43" s="10">
        <v>-6604</v>
      </c>
      <c r="F43" s="10"/>
      <c r="G43" s="10">
        <v>-1144</v>
      </c>
      <c r="H43" s="10">
        <v>0</v>
      </c>
      <c r="I43" s="10">
        <v>5236</v>
      </c>
    </row>
    <row r="44" spans="1:9" s="3" customFormat="1" ht="12" customHeight="1">
      <c r="A44" s="3" t="s">
        <v>361</v>
      </c>
      <c r="B44" s="10">
        <v>12800</v>
      </c>
      <c r="C44" s="10">
        <v>5654</v>
      </c>
      <c r="D44" s="10">
        <v>263</v>
      </c>
      <c r="E44" s="10">
        <v>0</v>
      </c>
      <c r="F44" s="10"/>
      <c r="G44" s="10">
        <v>-412</v>
      </c>
      <c r="H44" s="10">
        <v>0</v>
      </c>
      <c r="I44" s="10">
        <v>5505</v>
      </c>
    </row>
    <row r="45" spans="1:9" s="3" customFormat="1" ht="12" customHeight="1">
      <c r="A45" s="3" t="s">
        <v>362</v>
      </c>
      <c r="B45" s="10">
        <v>12000</v>
      </c>
      <c r="C45" s="10">
        <v>12000</v>
      </c>
      <c r="D45" s="10">
        <v>1038</v>
      </c>
      <c r="E45" s="10">
        <v>-9749</v>
      </c>
      <c r="F45" s="10">
        <v>0</v>
      </c>
      <c r="G45" s="10">
        <v>-474</v>
      </c>
      <c r="H45" s="10">
        <v>0</v>
      </c>
      <c r="I45" s="10">
        <v>2815</v>
      </c>
    </row>
    <row r="46" spans="1:9" s="3" customFormat="1" ht="12" customHeight="1">
      <c r="A46" s="3" t="s">
        <v>363</v>
      </c>
      <c r="B46" s="10">
        <v>7654</v>
      </c>
      <c r="C46" s="10">
        <v>556</v>
      </c>
      <c r="D46" s="10">
        <v>414</v>
      </c>
      <c r="E46" s="10">
        <v>1045</v>
      </c>
      <c r="F46" s="10">
        <v>-1</v>
      </c>
      <c r="G46" s="10">
        <v>-2257</v>
      </c>
      <c r="H46" s="10">
        <v>0</v>
      </c>
      <c r="I46" s="10">
        <v>-243</v>
      </c>
    </row>
    <row r="47" spans="1:9" s="3" customFormat="1" ht="12" customHeight="1">
      <c r="A47" s="3" t="s">
        <v>318</v>
      </c>
      <c r="B47" s="10">
        <v>7518</v>
      </c>
      <c r="C47" s="10">
        <v>1039</v>
      </c>
      <c r="D47" s="10">
        <v>19</v>
      </c>
      <c r="E47" s="10">
        <v>-267</v>
      </c>
      <c r="F47" s="10">
        <v>0</v>
      </c>
      <c r="G47" s="10">
        <v>-717</v>
      </c>
      <c r="H47" s="10">
        <v>0</v>
      </c>
      <c r="I47" s="10">
        <v>74</v>
      </c>
    </row>
    <row r="48" spans="1:9" s="3" customFormat="1" ht="12" customHeight="1">
      <c r="A48" s="3" t="s">
        <v>322</v>
      </c>
      <c r="B48" s="10">
        <v>7343</v>
      </c>
      <c r="C48" s="10">
        <v>5455</v>
      </c>
      <c r="D48" s="10">
        <v>1985</v>
      </c>
      <c r="E48" s="10">
        <v>-7355</v>
      </c>
      <c r="F48" s="10"/>
      <c r="G48" s="10">
        <v>-9685</v>
      </c>
      <c r="H48" s="10">
        <v>0</v>
      </c>
      <c r="I48" s="10">
        <v>-9600</v>
      </c>
    </row>
    <row r="49" spans="1:9" s="3" customFormat="1" ht="12" customHeight="1">
      <c r="A49" s="3" t="s">
        <v>364</v>
      </c>
      <c r="B49" s="10">
        <v>6046</v>
      </c>
      <c r="C49" s="10">
        <v>4130</v>
      </c>
      <c r="D49" s="10">
        <v>231</v>
      </c>
      <c r="E49" s="10">
        <v>-248</v>
      </c>
      <c r="F49" s="10"/>
      <c r="G49" s="10">
        <v>-104</v>
      </c>
      <c r="H49" s="10">
        <v>0</v>
      </c>
      <c r="I49" s="10">
        <v>4009</v>
      </c>
    </row>
    <row r="50" spans="1:9" s="3" customFormat="1" ht="12" customHeight="1">
      <c r="A50" s="3" t="s">
        <v>365</v>
      </c>
      <c r="B50" s="10">
        <v>5079</v>
      </c>
      <c r="C50" s="10">
        <v>2538</v>
      </c>
      <c r="D50" s="10">
        <v>249</v>
      </c>
      <c r="E50" s="10">
        <v>-1017</v>
      </c>
      <c r="F50" s="10"/>
      <c r="G50" s="10">
        <v>1385</v>
      </c>
      <c r="H50" s="10">
        <v>0</v>
      </c>
      <c r="I50" s="10">
        <v>3155</v>
      </c>
    </row>
    <row r="51" spans="1:9" s="3" customFormat="1" ht="12" customHeight="1">
      <c r="A51" s="3" t="s">
        <v>366</v>
      </c>
      <c r="B51" s="10">
        <v>5059</v>
      </c>
      <c r="C51" s="10">
        <v>4247</v>
      </c>
      <c r="D51" s="10">
        <v>127</v>
      </c>
      <c r="E51" s="10">
        <v>-2275</v>
      </c>
      <c r="F51" s="10"/>
      <c r="G51" s="10">
        <v>-197</v>
      </c>
      <c r="H51" s="10">
        <v>0</v>
      </c>
      <c r="I51" s="10">
        <v>1902</v>
      </c>
    </row>
    <row r="52" spans="1:9" s="3" customFormat="1" ht="12" customHeight="1">
      <c r="A52" s="3" t="s">
        <v>367</v>
      </c>
      <c r="B52" s="10">
        <v>4444</v>
      </c>
      <c r="C52" s="10">
        <v>2465</v>
      </c>
      <c r="D52" s="10">
        <v>117</v>
      </c>
      <c r="E52" s="10">
        <v>-1717</v>
      </c>
      <c r="F52" s="10"/>
      <c r="G52" s="10">
        <v>-527</v>
      </c>
      <c r="H52" s="10">
        <v>0</v>
      </c>
      <c r="I52" s="10">
        <v>338</v>
      </c>
    </row>
    <row r="53" spans="1:9" s="3" customFormat="1" ht="12" customHeight="1">
      <c r="A53" s="3" t="s">
        <v>368</v>
      </c>
      <c r="B53" s="10">
        <v>3574</v>
      </c>
      <c r="C53" s="10">
        <v>619</v>
      </c>
      <c r="D53" s="10">
        <v>46</v>
      </c>
      <c r="E53" s="10">
        <v>0</v>
      </c>
      <c r="F53" s="10"/>
      <c r="G53" s="10">
        <v>-150</v>
      </c>
      <c r="H53" s="10">
        <v>0</v>
      </c>
      <c r="I53" s="10">
        <v>515</v>
      </c>
    </row>
    <row r="54" spans="1:9" s="3" customFormat="1" ht="12" customHeight="1">
      <c r="A54" s="3" t="s">
        <v>369</v>
      </c>
      <c r="B54" s="10">
        <v>1100</v>
      </c>
      <c r="C54" s="10">
        <v>1100</v>
      </c>
      <c r="D54" s="10"/>
      <c r="E54" s="10">
        <v>-3</v>
      </c>
      <c r="F54" s="10"/>
      <c r="G54" s="10"/>
      <c r="H54" s="10">
        <v>0</v>
      </c>
      <c r="I54" s="10">
        <v>1097</v>
      </c>
    </row>
    <row r="55" spans="1:9" s="3" customFormat="1" ht="12" customHeight="1">
      <c r="A55" s="3" t="s">
        <v>370</v>
      </c>
      <c r="B55" s="10">
        <v>1010</v>
      </c>
      <c r="C55" s="10">
        <v>616</v>
      </c>
      <c r="D55" s="10">
        <v>18</v>
      </c>
      <c r="E55" s="10">
        <v>122</v>
      </c>
      <c r="F55" s="10"/>
      <c r="G55" s="10">
        <v>-482</v>
      </c>
      <c r="H55" s="10">
        <v>0</v>
      </c>
      <c r="I55" s="10">
        <v>274</v>
      </c>
    </row>
    <row r="56" spans="1:9" s="3" customFormat="1" ht="12" customHeight="1">
      <c r="A56" s="3" t="s">
        <v>371</v>
      </c>
      <c r="B56" s="10">
        <v>60</v>
      </c>
      <c r="C56" s="10">
        <v>60</v>
      </c>
      <c r="D56" s="10">
        <v>0</v>
      </c>
      <c r="E56" s="10">
        <v>0</v>
      </c>
      <c r="F56" s="10">
        <v>0</v>
      </c>
      <c r="G56" s="10">
        <v>-6</v>
      </c>
      <c r="H56" s="10">
        <v>0</v>
      </c>
      <c r="I56" s="10">
        <v>54</v>
      </c>
    </row>
    <row r="57" spans="1:9" s="3" customFormat="1" ht="12" customHeight="1">
      <c r="A57" s="3" t="s">
        <v>372</v>
      </c>
      <c r="B57" s="10">
        <v>0</v>
      </c>
      <c r="C57" s="10">
        <v>-368</v>
      </c>
      <c r="D57" s="10">
        <v>4718</v>
      </c>
      <c r="E57" s="10">
        <v>-942</v>
      </c>
      <c r="F57" s="10">
        <v>-712</v>
      </c>
      <c r="G57" s="10">
        <v>-3085</v>
      </c>
      <c r="H57" s="10">
        <v>0</v>
      </c>
      <c r="I57" s="10">
        <v>-389</v>
      </c>
    </row>
    <row r="58" spans="1:9" s="3" customFormat="1" ht="12" customHeight="1">
      <c r="A58" s="3" t="s">
        <v>373</v>
      </c>
      <c r="B58" s="10">
        <v>0</v>
      </c>
      <c r="C58" s="10"/>
      <c r="D58" s="10">
        <v>265</v>
      </c>
      <c r="E58" s="10">
        <v>-1406</v>
      </c>
      <c r="F58" s="10"/>
      <c r="G58" s="10">
        <v>-123</v>
      </c>
      <c r="H58" s="10">
        <v>892</v>
      </c>
      <c r="I58" s="10">
        <v>-372</v>
      </c>
    </row>
    <row r="59" spans="1:9" s="3" customFormat="1" ht="12" customHeight="1">
      <c r="A59" s="3" t="s">
        <v>374</v>
      </c>
      <c r="B59" s="10">
        <v>0</v>
      </c>
      <c r="C59" s="10"/>
      <c r="D59" s="10"/>
      <c r="E59" s="10">
        <v>-7333</v>
      </c>
      <c r="F59" s="10"/>
      <c r="G59" s="10"/>
      <c r="H59" s="10">
        <v>0</v>
      </c>
      <c r="I59" s="10">
        <v>-7333</v>
      </c>
    </row>
    <row r="60" spans="1:9" s="3" customFormat="1" ht="12" customHeight="1">
      <c r="A60" s="3" t="s">
        <v>375</v>
      </c>
      <c r="B60" s="10">
        <v>0</v>
      </c>
      <c r="C60" s="10"/>
      <c r="D60" s="10">
        <v>27</v>
      </c>
      <c r="E60" s="10">
        <v>-2029</v>
      </c>
      <c r="F60" s="10"/>
      <c r="G60" s="10"/>
      <c r="H60" s="10">
        <v>0</v>
      </c>
      <c r="I60" s="10">
        <v>-2002</v>
      </c>
    </row>
    <row r="61" spans="1:9" s="3" customFormat="1" ht="12" customHeight="1">
      <c r="A61" s="3" t="s">
        <v>376</v>
      </c>
      <c r="B61" s="10">
        <v>0</v>
      </c>
      <c r="C61" s="10"/>
      <c r="D61" s="10">
        <v>202</v>
      </c>
      <c r="E61" s="10">
        <v>-1753</v>
      </c>
      <c r="F61" s="10"/>
      <c r="G61" s="10"/>
      <c r="H61" s="10">
        <v>0</v>
      </c>
      <c r="I61" s="10">
        <v>-1551</v>
      </c>
    </row>
    <row r="62" spans="1:9" s="3" customFormat="1" ht="12" customHeight="1">
      <c r="A62" s="3" t="s">
        <v>329</v>
      </c>
      <c r="B62" s="10">
        <v>-86835</v>
      </c>
      <c r="C62" s="10">
        <v>-1327</v>
      </c>
      <c r="D62" s="10">
        <v>0</v>
      </c>
      <c r="E62" s="10">
        <v>-10596</v>
      </c>
      <c r="F62" s="10">
        <v>0</v>
      </c>
      <c r="G62" s="10">
        <v>-18782</v>
      </c>
      <c r="H62" s="10">
        <v>0</v>
      </c>
      <c r="I62" s="10">
        <v>-30705</v>
      </c>
    </row>
    <row r="63" spans="1:9" s="3" customFormat="1" ht="12.75">
      <c r="A63" s="2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3" t="s">
        <v>196</v>
      </c>
      <c r="B64" s="10">
        <f>SUM(B4:B63)</f>
        <v>7732792</v>
      </c>
      <c r="C64" s="10">
        <f>SUM(C4:C63)</f>
        <v>5868159</v>
      </c>
      <c r="D64" s="10">
        <f>SUM(D4:D63)</f>
        <v>369449</v>
      </c>
      <c r="E64" s="10">
        <f>SUM(E4:E63)</f>
        <v>-3465902</v>
      </c>
      <c r="F64" s="10">
        <f>SUM(F4:F63)</f>
        <v>-36651</v>
      </c>
      <c r="G64" s="10">
        <f>SUM(G4:G63)</f>
        <v>-1253743</v>
      </c>
      <c r="H64" s="10">
        <f>SUM(H4:H63)</f>
        <v>-2158</v>
      </c>
      <c r="I64" s="10">
        <f>SUM(I4:I63)</f>
        <v>1479154</v>
      </c>
    </row>
    <row r="65" spans="1:9" ht="12.75">
      <c r="A65" s="1" t="s">
        <v>197</v>
      </c>
      <c r="B65" s="11">
        <v>7786038</v>
      </c>
      <c r="C65" s="11">
        <v>5993802</v>
      </c>
      <c r="D65" s="11">
        <v>326526</v>
      </c>
      <c r="E65" s="11">
        <v>-3728954</v>
      </c>
      <c r="F65" s="11">
        <v>-22675</v>
      </c>
      <c r="G65" s="11">
        <v>-1180206</v>
      </c>
      <c r="H65" s="11">
        <v>8444</v>
      </c>
      <c r="I65" s="11">
        <v>1396937</v>
      </c>
    </row>
    <row r="67" spans="1:9" ht="12.75">
      <c r="A67" s="1" t="s">
        <v>198</v>
      </c>
      <c r="B67" s="8">
        <f>B64/($C64/100)</f>
        <v>131.77543416938772</v>
      </c>
      <c r="C67" s="8">
        <f>C64/($C64/100)</f>
        <v>100</v>
      </c>
      <c r="D67" s="8">
        <f>D64/($C64/100)</f>
        <v>6.2958246359718615</v>
      </c>
      <c r="E67" s="8">
        <f>E64/($C64/100)</f>
        <v>-59.062850887305544</v>
      </c>
      <c r="F67" s="8">
        <f>F64/($C64/100)</f>
        <v>-0.6245740785142325</v>
      </c>
      <c r="G67" s="8">
        <f>G64/($C64/100)</f>
        <v>-21.365184549362077</v>
      </c>
      <c r="H67" s="8">
        <f>H64/($C64/100)</f>
        <v>-0.03677473633553556</v>
      </c>
      <c r="I67" s="8">
        <f>I64/($C64/100)</f>
        <v>25.206440384454478</v>
      </c>
    </row>
    <row r="68" spans="1:9" ht="12.75">
      <c r="A68" s="1" t="s">
        <v>199</v>
      </c>
      <c r="B68" s="8">
        <f>B65/($C65/100)</f>
        <v>129.90148823734918</v>
      </c>
      <c r="C68" s="8">
        <f>C65/($C65/100)</f>
        <v>100</v>
      </c>
      <c r="D68" s="8">
        <f>D65/($C65/100)</f>
        <v>5.4477275025100935</v>
      </c>
      <c r="E68" s="8">
        <f>E65/($C65/100)</f>
        <v>-62.21349987870804</v>
      </c>
      <c r="F68" s="8">
        <f>F65/($C65/100)</f>
        <v>-0.3783074582710607</v>
      </c>
      <c r="G68" s="8">
        <f>G65/($C65/100)</f>
        <v>-19.69044022475217</v>
      </c>
      <c r="H68" s="8">
        <f>H65/($C65/100)</f>
        <v>0.14087886119694978</v>
      </c>
      <c r="I68" s="8">
        <f>I65/($C65/100)</f>
        <v>23.306358801975776</v>
      </c>
    </row>
  </sheetData>
  <mergeCells count="2">
    <mergeCell ref="A1:I1"/>
    <mergeCell ref="A2:I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K5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195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127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200</v>
      </c>
      <c r="B4" s="10">
        <v>563686</v>
      </c>
      <c r="C4" s="10">
        <v>484833</v>
      </c>
      <c r="D4" s="10">
        <v>25103</v>
      </c>
      <c r="E4" s="10">
        <v>-280630</v>
      </c>
      <c r="F4" s="10">
        <v>-18586</v>
      </c>
      <c r="G4" s="10">
        <v>-135307</v>
      </c>
      <c r="H4" s="10">
        <v>0</v>
      </c>
      <c r="I4" s="10">
        <v>75413</v>
      </c>
    </row>
    <row r="5" spans="1:9" s="3" customFormat="1" ht="12" customHeight="1">
      <c r="A5" s="3" t="s">
        <v>201</v>
      </c>
      <c r="B5" s="10">
        <v>452170</v>
      </c>
      <c r="C5" s="10">
        <v>328456</v>
      </c>
      <c r="D5" s="10">
        <v>13420</v>
      </c>
      <c r="E5" s="10">
        <v>-220881</v>
      </c>
      <c r="F5" s="10">
        <v>0</v>
      </c>
      <c r="G5" s="10">
        <v>-56440</v>
      </c>
      <c r="H5" s="10">
        <v>0</v>
      </c>
      <c r="I5" s="10">
        <v>64555</v>
      </c>
    </row>
    <row r="6" spans="1:9" s="3" customFormat="1" ht="12" customHeight="1">
      <c r="A6" s="3" t="s">
        <v>202</v>
      </c>
      <c r="B6" s="10">
        <v>358529</v>
      </c>
      <c r="C6" s="10">
        <v>295975</v>
      </c>
      <c r="D6" s="10">
        <v>11569</v>
      </c>
      <c r="E6" s="10">
        <v>-175666</v>
      </c>
      <c r="F6" s="10">
        <v>-33400</v>
      </c>
      <c r="G6" s="10">
        <v>-88138</v>
      </c>
      <c r="H6" s="10">
        <v>5777</v>
      </c>
      <c r="I6" s="10">
        <v>16117</v>
      </c>
    </row>
    <row r="7" spans="1:9" s="3" customFormat="1" ht="12" customHeight="1">
      <c r="A7" s="3" t="s">
        <v>203</v>
      </c>
      <c r="B7" s="10">
        <v>303861</v>
      </c>
      <c r="C7" s="10">
        <v>248522</v>
      </c>
      <c r="D7" s="10">
        <v>10565</v>
      </c>
      <c r="E7" s="10">
        <v>-142973</v>
      </c>
      <c r="F7" s="10">
        <v>-25992</v>
      </c>
      <c r="G7" s="10">
        <v>-32204</v>
      </c>
      <c r="H7" s="10">
        <v>3016</v>
      </c>
      <c r="I7" s="10">
        <v>60934</v>
      </c>
    </row>
    <row r="8" spans="1:9" s="3" customFormat="1" ht="12" customHeight="1">
      <c r="A8" s="3" t="s">
        <v>204</v>
      </c>
      <c r="B8" s="10">
        <v>282985</v>
      </c>
      <c r="C8" s="10">
        <v>227614</v>
      </c>
      <c r="D8" s="10">
        <v>8766</v>
      </c>
      <c r="E8" s="10">
        <v>-177213</v>
      </c>
      <c r="F8" s="10">
        <v>-36435</v>
      </c>
      <c r="G8" s="10">
        <v>-68145</v>
      </c>
      <c r="H8" s="10">
        <v>0</v>
      </c>
      <c r="I8" s="10">
        <v>-45413</v>
      </c>
    </row>
    <row r="9" spans="1:9" s="3" customFormat="1" ht="12" customHeight="1">
      <c r="A9" s="3" t="s">
        <v>205</v>
      </c>
      <c r="B9" s="10">
        <v>257780</v>
      </c>
      <c r="C9" s="10">
        <v>143361</v>
      </c>
      <c r="D9" s="10">
        <v>6500</v>
      </c>
      <c r="E9" s="10">
        <v>-90469</v>
      </c>
      <c r="F9" s="10">
        <v>-52494</v>
      </c>
      <c r="G9" s="10">
        <v>-39634</v>
      </c>
      <c r="H9" s="10">
        <v>0</v>
      </c>
      <c r="I9" s="10">
        <v>-32736</v>
      </c>
    </row>
    <row r="10" spans="1:9" s="3" customFormat="1" ht="12" customHeight="1">
      <c r="A10" s="3" t="s">
        <v>206</v>
      </c>
      <c r="B10" s="10">
        <v>255886</v>
      </c>
      <c r="C10" s="10">
        <v>210309</v>
      </c>
      <c r="D10" s="10">
        <v>8923</v>
      </c>
      <c r="E10" s="10">
        <v>-207941</v>
      </c>
      <c r="F10" s="10">
        <v>0</v>
      </c>
      <c r="G10" s="10">
        <v>-49745</v>
      </c>
      <c r="H10" s="10">
        <v>0</v>
      </c>
      <c r="I10" s="10">
        <v>-38454</v>
      </c>
    </row>
    <row r="11" spans="1:9" s="3" customFormat="1" ht="12" customHeight="1">
      <c r="A11" s="3" t="s">
        <v>207</v>
      </c>
      <c r="B11" s="10">
        <v>249485</v>
      </c>
      <c r="C11" s="10">
        <v>151545</v>
      </c>
      <c r="D11" s="10">
        <v>13503</v>
      </c>
      <c r="E11" s="10">
        <v>-89418</v>
      </c>
      <c r="F11" s="10">
        <v>-23123</v>
      </c>
      <c r="G11" s="10">
        <v>-43071</v>
      </c>
      <c r="H11" s="10">
        <v>0</v>
      </c>
      <c r="I11" s="10">
        <v>9436</v>
      </c>
    </row>
    <row r="12" spans="1:9" s="3" customFormat="1" ht="12" customHeight="1">
      <c r="A12" s="3" t="s">
        <v>208</v>
      </c>
      <c r="B12" s="10">
        <v>178774</v>
      </c>
      <c r="C12" s="10">
        <v>140654</v>
      </c>
      <c r="D12" s="10">
        <v>5819</v>
      </c>
      <c r="E12" s="10">
        <v>-96225</v>
      </c>
      <c r="F12" s="10">
        <v>-17064</v>
      </c>
      <c r="G12" s="10">
        <v>-23273</v>
      </c>
      <c r="H12" s="10">
        <v>2768</v>
      </c>
      <c r="I12" s="10">
        <v>12679</v>
      </c>
    </row>
    <row r="13" spans="1:9" s="3" customFormat="1" ht="12" customHeight="1">
      <c r="A13" s="3" t="s">
        <v>209</v>
      </c>
      <c r="B13" s="10">
        <v>169901</v>
      </c>
      <c r="C13" s="10">
        <v>136302</v>
      </c>
      <c r="D13" s="10">
        <v>4117</v>
      </c>
      <c r="E13" s="10">
        <v>-80581</v>
      </c>
      <c r="F13" s="10">
        <v>-27253</v>
      </c>
      <c r="G13" s="10">
        <v>-34057</v>
      </c>
      <c r="H13" s="10">
        <v>0</v>
      </c>
      <c r="I13" s="10">
        <v>-1472</v>
      </c>
    </row>
    <row r="14" spans="1:9" s="3" customFormat="1" ht="12" customHeight="1">
      <c r="A14" s="3" t="s">
        <v>210</v>
      </c>
      <c r="B14" s="10">
        <v>160982</v>
      </c>
      <c r="C14" s="10">
        <v>118889</v>
      </c>
      <c r="D14" s="10">
        <v>7327</v>
      </c>
      <c r="E14" s="10">
        <v>-80902</v>
      </c>
      <c r="F14" s="10">
        <v>-721</v>
      </c>
      <c r="G14" s="10">
        <v>-29780</v>
      </c>
      <c r="H14" s="10">
        <v>0</v>
      </c>
      <c r="I14" s="10">
        <v>14813</v>
      </c>
    </row>
    <row r="15" spans="1:9" s="3" customFormat="1" ht="12" customHeight="1">
      <c r="A15" s="3" t="s">
        <v>211</v>
      </c>
      <c r="B15" s="10">
        <v>156111</v>
      </c>
      <c r="C15" s="10">
        <v>128030</v>
      </c>
      <c r="D15" s="10">
        <v>6653</v>
      </c>
      <c r="E15" s="10">
        <v>-112662</v>
      </c>
      <c r="F15" s="10">
        <v>-1100</v>
      </c>
      <c r="G15" s="10">
        <v>-34485</v>
      </c>
      <c r="H15" s="10">
        <v>0</v>
      </c>
      <c r="I15" s="10">
        <v>-13564</v>
      </c>
    </row>
    <row r="16" spans="1:9" s="3" customFormat="1" ht="12" customHeight="1">
      <c r="A16" s="3" t="s">
        <v>212</v>
      </c>
      <c r="B16" s="10">
        <v>153081</v>
      </c>
      <c r="C16" s="10">
        <v>119128</v>
      </c>
      <c r="D16" s="10">
        <v>4342</v>
      </c>
      <c r="E16" s="10">
        <v>-76563</v>
      </c>
      <c r="F16" s="10">
        <v>0</v>
      </c>
      <c r="G16" s="10">
        <v>-23052</v>
      </c>
      <c r="H16" s="10">
        <v>-1148</v>
      </c>
      <c r="I16" s="10">
        <v>22707</v>
      </c>
    </row>
    <row r="17" spans="1:9" s="3" customFormat="1" ht="12" customHeight="1">
      <c r="A17" s="3" t="s">
        <v>213</v>
      </c>
      <c r="B17" s="10">
        <v>148655</v>
      </c>
      <c r="C17" s="10">
        <v>118149</v>
      </c>
      <c r="D17" s="10">
        <v>4188</v>
      </c>
      <c r="E17" s="10">
        <v>-65918</v>
      </c>
      <c r="F17" s="10">
        <v>-10136</v>
      </c>
      <c r="G17" s="10">
        <v>-27316</v>
      </c>
      <c r="H17" s="10">
        <v>0</v>
      </c>
      <c r="I17" s="10">
        <v>18967</v>
      </c>
    </row>
    <row r="18" spans="1:9" s="3" customFormat="1" ht="12" customHeight="1">
      <c r="A18" s="3" t="s">
        <v>214</v>
      </c>
      <c r="B18" s="10">
        <v>129655</v>
      </c>
      <c r="C18" s="10">
        <v>108421</v>
      </c>
      <c r="D18" s="10">
        <v>4468</v>
      </c>
      <c r="E18" s="10">
        <v>-48551</v>
      </c>
      <c r="F18" s="10">
        <v>-25983</v>
      </c>
      <c r="G18" s="10">
        <v>-21311</v>
      </c>
      <c r="H18" s="10">
        <v>0</v>
      </c>
      <c r="I18" s="10">
        <v>17044</v>
      </c>
    </row>
    <row r="19" spans="1:9" s="3" customFormat="1" ht="12" customHeight="1">
      <c r="A19" s="3" t="s">
        <v>215</v>
      </c>
      <c r="B19" s="10">
        <v>120273</v>
      </c>
      <c r="C19" s="10">
        <v>90171</v>
      </c>
      <c r="D19" s="10">
        <v>3277</v>
      </c>
      <c r="E19" s="10">
        <v>-63364</v>
      </c>
      <c r="F19" s="10">
        <v>-9000</v>
      </c>
      <c r="G19" s="10">
        <v>-18293</v>
      </c>
      <c r="H19" s="10">
        <v>0</v>
      </c>
      <c r="I19" s="10">
        <v>2791</v>
      </c>
    </row>
    <row r="20" spans="1:9" s="3" customFormat="1" ht="12" customHeight="1">
      <c r="A20" s="3" t="s">
        <v>216</v>
      </c>
      <c r="B20" s="10">
        <v>111152</v>
      </c>
      <c r="C20" s="10">
        <v>92545</v>
      </c>
      <c r="D20" s="10">
        <v>3697</v>
      </c>
      <c r="E20" s="10">
        <v>-81556</v>
      </c>
      <c r="F20" s="10">
        <v>-7500</v>
      </c>
      <c r="G20" s="10">
        <v>-28169</v>
      </c>
      <c r="H20" s="10">
        <v>1311</v>
      </c>
      <c r="I20" s="10">
        <v>-19672</v>
      </c>
    </row>
    <row r="21" spans="1:9" s="3" customFormat="1" ht="12" customHeight="1">
      <c r="A21" s="3" t="s">
        <v>217</v>
      </c>
      <c r="B21" s="10">
        <v>110695</v>
      </c>
      <c r="C21" s="10">
        <v>86431</v>
      </c>
      <c r="D21" s="10">
        <v>4940</v>
      </c>
      <c r="E21" s="10">
        <v>-78203</v>
      </c>
      <c r="F21" s="10">
        <v>0</v>
      </c>
      <c r="G21" s="10">
        <v>-18131</v>
      </c>
      <c r="H21" s="10">
        <v>0</v>
      </c>
      <c r="I21" s="10">
        <v>-4963</v>
      </c>
    </row>
    <row r="22" spans="1:9" s="3" customFormat="1" ht="12" customHeight="1">
      <c r="A22" s="3" t="s">
        <v>218</v>
      </c>
      <c r="B22" s="10">
        <v>101511</v>
      </c>
      <c r="C22" s="10">
        <v>76744</v>
      </c>
      <c r="D22" s="10">
        <v>2729</v>
      </c>
      <c r="E22" s="10">
        <v>-51442</v>
      </c>
      <c r="F22" s="10">
        <v>0</v>
      </c>
      <c r="G22" s="10">
        <v>-24600</v>
      </c>
      <c r="H22" s="10">
        <v>0</v>
      </c>
      <c r="I22" s="10">
        <v>3431</v>
      </c>
    </row>
    <row r="23" spans="1:9" s="3" customFormat="1" ht="12" customHeight="1">
      <c r="A23" s="3" t="s">
        <v>219</v>
      </c>
      <c r="B23" s="10">
        <v>92201</v>
      </c>
      <c r="C23" s="10">
        <v>65752</v>
      </c>
      <c r="D23" s="10">
        <v>2442</v>
      </c>
      <c r="E23" s="10">
        <v>-39058</v>
      </c>
      <c r="F23" s="10">
        <v>0</v>
      </c>
      <c r="G23" s="10">
        <v>-12710</v>
      </c>
      <c r="H23" s="10">
        <v>0</v>
      </c>
      <c r="I23" s="10">
        <v>16426</v>
      </c>
    </row>
    <row r="24" spans="1:9" s="3" customFormat="1" ht="12" customHeight="1">
      <c r="A24" s="3" t="s">
        <v>220</v>
      </c>
      <c r="B24" s="10">
        <v>62872</v>
      </c>
      <c r="C24" s="10">
        <v>46901</v>
      </c>
      <c r="D24" s="10">
        <v>1778</v>
      </c>
      <c r="E24" s="10">
        <v>-27136</v>
      </c>
      <c r="F24" s="10">
        <v>-5720</v>
      </c>
      <c r="G24" s="10">
        <v>-13688</v>
      </c>
      <c r="H24" s="10">
        <v>-1500</v>
      </c>
      <c r="I24" s="10">
        <v>635</v>
      </c>
    </row>
    <row r="25" spans="1:9" s="3" customFormat="1" ht="12" customHeight="1">
      <c r="A25" s="3" t="s">
        <v>221</v>
      </c>
      <c r="B25" s="10">
        <v>60430</v>
      </c>
      <c r="C25" s="10">
        <v>46546</v>
      </c>
      <c r="D25" s="10">
        <v>1770</v>
      </c>
      <c r="E25" s="10">
        <v>-33267</v>
      </c>
      <c r="F25" s="10">
        <v>-11220</v>
      </c>
      <c r="G25" s="10">
        <v>-10873</v>
      </c>
      <c r="H25" s="10">
        <v>0</v>
      </c>
      <c r="I25" s="10">
        <v>-7044</v>
      </c>
    </row>
    <row r="26" spans="1:9" s="3" customFormat="1" ht="12" customHeight="1">
      <c r="A26" s="3" t="s">
        <v>222</v>
      </c>
      <c r="B26" s="10">
        <v>55037</v>
      </c>
      <c r="C26" s="10">
        <v>39796</v>
      </c>
      <c r="D26" s="10">
        <v>1251</v>
      </c>
      <c r="E26" s="10">
        <v>-25422</v>
      </c>
      <c r="F26" s="10">
        <v>-10899</v>
      </c>
      <c r="G26" s="10">
        <v>-14614</v>
      </c>
      <c r="H26" s="10">
        <v>-357</v>
      </c>
      <c r="I26" s="10">
        <v>-10245</v>
      </c>
    </row>
    <row r="27" spans="1:9" s="3" customFormat="1" ht="12" customHeight="1">
      <c r="A27" s="3" t="s">
        <v>223</v>
      </c>
      <c r="B27" s="10">
        <v>52054</v>
      </c>
      <c r="C27" s="10">
        <v>37060</v>
      </c>
      <c r="D27" s="10">
        <v>1244</v>
      </c>
      <c r="E27" s="10">
        <v>-32924</v>
      </c>
      <c r="F27" s="10">
        <v>0</v>
      </c>
      <c r="G27" s="10">
        <v>-10599</v>
      </c>
      <c r="H27" s="10">
        <v>0</v>
      </c>
      <c r="I27" s="10">
        <v>-5219</v>
      </c>
    </row>
    <row r="28" spans="1:9" s="3" customFormat="1" ht="12" customHeight="1">
      <c r="A28" s="3" t="s">
        <v>224</v>
      </c>
      <c r="B28" s="10">
        <v>27672</v>
      </c>
      <c r="C28" s="10">
        <v>19704</v>
      </c>
      <c r="D28" s="10">
        <v>0</v>
      </c>
      <c r="E28" s="10">
        <v>-10940</v>
      </c>
      <c r="F28" s="10">
        <v>0</v>
      </c>
      <c r="G28" s="10">
        <v>-6526</v>
      </c>
      <c r="H28" s="10">
        <v>0</v>
      </c>
      <c r="I28" s="10">
        <v>2238</v>
      </c>
    </row>
    <row r="29" spans="1:9" s="3" customFormat="1" ht="12" customHeight="1">
      <c r="A29" s="3" t="s">
        <v>225</v>
      </c>
      <c r="B29" s="10">
        <v>15118</v>
      </c>
      <c r="C29" s="10">
        <v>14673</v>
      </c>
      <c r="D29" s="10">
        <v>360</v>
      </c>
      <c r="E29" s="10">
        <v>-9155</v>
      </c>
      <c r="F29" s="10">
        <v>-2662</v>
      </c>
      <c r="G29" s="10">
        <v>-2194</v>
      </c>
      <c r="H29" s="10">
        <v>0</v>
      </c>
      <c r="I29" s="10">
        <v>1022</v>
      </c>
    </row>
    <row r="30" spans="1:9" s="3" customFormat="1" ht="12" customHeight="1">
      <c r="A30" s="3" t="s">
        <v>226</v>
      </c>
      <c r="B30" s="10">
        <v>13104</v>
      </c>
      <c r="C30" s="10">
        <v>10544</v>
      </c>
      <c r="D30" s="10">
        <v>341</v>
      </c>
      <c r="E30" s="10">
        <v>-4843</v>
      </c>
      <c r="F30" s="10">
        <v>0</v>
      </c>
      <c r="G30" s="10">
        <v>-4490</v>
      </c>
      <c r="H30" s="10">
        <v>0</v>
      </c>
      <c r="I30" s="10">
        <v>1552</v>
      </c>
    </row>
    <row r="31" spans="1:9" s="3" customFormat="1" ht="12" customHeight="1">
      <c r="A31" s="3" t="s">
        <v>227</v>
      </c>
      <c r="B31" s="10">
        <v>11318</v>
      </c>
      <c r="C31" s="10">
        <v>9472</v>
      </c>
      <c r="D31" s="10">
        <v>182</v>
      </c>
      <c r="E31" s="10">
        <v>-4753</v>
      </c>
      <c r="F31" s="10">
        <v>0</v>
      </c>
      <c r="G31" s="10">
        <v>-1576</v>
      </c>
      <c r="H31" s="10">
        <v>0</v>
      </c>
      <c r="I31" s="10">
        <v>3325</v>
      </c>
    </row>
    <row r="32" spans="1:9" s="3" customFormat="1" ht="12" customHeight="1">
      <c r="A32" s="3" t="s">
        <v>228</v>
      </c>
      <c r="B32" s="10">
        <v>10082</v>
      </c>
      <c r="C32" s="10">
        <v>7666</v>
      </c>
      <c r="D32" s="10">
        <v>274</v>
      </c>
      <c r="E32" s="10">
        <v>-7107</v>
      </c>
      <c r="F32" s="10">
        <v>0</v>
      </c>
      <c r="G32" s="10">
        <v>-1365</v>
      </c>
      <c r="H32" s="10">
        <v>0</v>
      </c>
      <c r="I32" s="10">
        <v>-532</v>
      </c>
    </row>
    <row r="33" spans="1:9" s="3" customFormat="1" ht="12" customHeight="1">
      <c r="A33" s="3" t="s">
        <v>229</v>
      </c>
      <c r="B33" s="10">
        <v>8837</v>
      </c>
      <c r="C33" s="10">
        <v>6602</v>
      </c>
      <c r="D33" s="10">
        <v>94</v>
      </c>
      <c r="E33" s="10">
        <v>-3519</v>
      </c>
      <c r="F33" s="10">
        <v>0</v>
      </c>
      <c r="G33" s="10">
        <v>-2018</v>
      </c>
      <c r="H33" s="10">
        <v>203</v>
      </c>
      <c r="I33" s="10">
        <v>1362</v>
      </c>
    </row>
    <row r="34" spans="1:9" s="3" customFormat="1" ht="12" customHeight="1">
      <c r="A34" s="3" t="s">
        <v>230</v>
      </c>
      <c r="B34" s="10">
        <v>6228</v>
      </c>
      <c r="C34" s="10">
        <v>5013</v>
      </c>
      <c r="D34" s="10">
        <v>189</v>
      </c>
      <c r="E34" s="10">
        <v>-3620</v>
      </c>
      <c r="F34" s="10">
        <v>0</v>
      </c>
      <c r="G34" s="10">
        <v>-1389</v>
      </c>
      <c r="H34" s="10">
        <v>0</v>
      </c>
      <c r="I34" s="10">
        <v>193</v>
      </c>
    </row>
    <row r="35" spans="1:9" s="3" customFormat="1" ht="12" customHeight="1">
      <c r="A35" s="3" t="s">
        <v>231</v>
      </c>
      <c r="B35" s="10">
        <v>5684</v>
      </c>
      <c r="C35" s="10">
        <v>4432</v>
      </c>
      <c r="D35" s="10">
        <v>106</v>
      </c>
      <c r="E35" s="10">
        <v>-1288</v>
      </c>
      <c r="F35" s="10">
        <v>-560</v>
      </c>
      <c r="G35" s="10">
        <v>-672</v>
      </c>
      <c r="H35" s="10">
        <v>0</v>
      </c>
      <c r="I35" s="10">
        <v>2018</v>
      </c>
    </row>
    <row r="36" spans="1:9" s="3" customFormat="1" ht="12" customHeight="1">
      <c r="A36" s="3" t="s">
        <v>232</v>
      </c>
      <c r="B36" s="10">
        <v>5097</v>
      </c>
      <c r="C36" s="10">
        <v>3505</v>
      </c>
      <c r="D36" s="10">
        <v>83</v>
      </c>
      <c r="E36" s="10">
        <v>-3160</v>
      </c>
      <c r="F36" s="10">
        <v>0</v>
      </c>
      <c r="G36" s="10">
        <v>-2041</v>
      </c>
      <c r="H36" s="10">
        <v>0</v>
      </c>
      <c r="I36" s="10">
        <v>-1613</v>
      </c>
    </row>
    <row r="37" spans="1:9" s="3" customFormat="1" ht="12" customHeight="1">
      <c r="A37" s="3" t="s">
        <v>233</v>
      </c>
      <c r="B37" s="10">
        <v>4913</v>
      </c>
      <c r="C37" s="10">
        <v>3827</v>
      </c>
      <c r="D37" s="10">
        <v>27</v>
      </c>
      <c r="E37" s="10">
        <v>-2704</v>
      </c>
      <c r="F37" s="10">
        <v>0</v>
      </c>
      <c r="G37" s="10">
        <v>-473</v>
      </c>
      <c r="H37" s="10">
        <v>0</v>
      </c>
      <c r="I37" s="10">
        <v>677</v>
      </c>
    </row>
    <row r="38" spans="1:9" s="3" customFormat="1" ht="12" customHeight="1">
      <c r="A38" s="3" t="s">
        <v>234</v>
      </c>
      <c r="B38" s="10">
        <v>4874</v>
      </c>
      <c r="C38" s="10">
        <v>3646</v>
      </c>
      <c r="D38" s="10">
        <v>160</v>
      </c>
      <c r="E38" s="10">
        <v>-1783</v>
      </c>
      <c r="F38" s="10">
        <v>-600</v>
      </c>
      <c r="G38" s="10">
        <v>-701</v>
      </c>
      <c r="H38" s="10">
        <v>0</v>
      </c>
      <c r="I38" s="10">
        <v>722</v>
      </c>
    </row>
    <row r="39" spans="1:9" s="3" customFormat="1" ht="12" customHeight="1">
      <c r="A39" s="3" t="s">
        <v>235</v>
      </c>
      <c r="B39" s="10">
        <v>4438</v>
      </c>
      <c r="C39" s="10">
        <v>3170</v>
      </c>
      <c r="D39" s="10">
        <v>83</v>
      </c>
      <c r="E39" s="10">
        <v>-2177</v>
      </c>
      <c r="F39" s="10">
        <v>0</v>
      </c>
      <c r="G39" s="10">
        <v>-319</v>
      </c>
      <c r="H39" s="10">
        <v>0</v>
      </c>
      <c r="I39" s="10">
        <v>757</v>
      </c>
    </row>
    <row r="40" spans="1:9" s="3" customFormat="1" ht="12" customHeight="1">
      <c r="A40" s="3" t="s">
        <v>236</v>
      </c>
      <c r="B40" s="10">
        <v>4361</v>
      </c>
      <c r="C40" s="10">
        <v>3226</v>
      </c>
      <c r="D40" s="10">
        <v>88</v>
      </c>
      <c r="E40" s="10">
        <v>-567</v>
      </c>
      <c r="F40" s="10">
        <v>-1400</v>
      </c>
      <c r="G40" s="10">
        <v>-828</v>
      </c>
      <c r="H40" s="10">
        <v>0</v>
      </c>
      <c r="I40" s="10">
        <v>519</v>
      </c>
    </row>
    <row r="41" spans="1:9" s="3" customFormat="1" ht="12" customHeight="1">
      <c r="A41" s="3" t="s">
        <v>237</v>
      </c>
      <c r="B41" s="10">
        <v>3617</v>
      </c>
      <c r="C41" s="10">
        <v>2693</v>
      </c>
      <c r="D41" s="10">
        <v>297</v>
      </c>
      <c r="E41" s="10">
        <v>-2576</v>
      </c>
      <c r="F41" s="10">
        <v>0</v>
      </c>
      <c r="G41" s="10">
        <v>-290</v>
      </c>
      <c r="H41" s="10">
        <v>0</v>
      </c>
      <c r="I41" s="10">
        <v>124</v>
      </c>
    </row>
    <row r="42" spans="1:9" s="3" customFormat="1" ht="12" customHeight="1">
      <c r="A42" s="3" t="s">
        <v>238</v>
      </c>
      <c r="B42" s="10">
        <v>3352</v>
      </c>
      <c r="C42" s="10">
        <v>2366</v>
      </c>
      <c r="D42" s="10">
        <v>124</v>
      </c>
      <c r="E42" s="10">
        <v>-2067</v>
      </c>
      <c r="F42" s="10">
        <v>0</v>
      </c>
      <c r="G42" s="10">
        <v>-1288</v>
      </c>
      <c r="H42" s="10">
        <v>0</v>
      </c>
      <c r="I42" s="10">
        <v>-865</v>
      </c>
    </row>
    <row r="43" spans="1:9" s="3" customFormat="1" ht="12" customHeight="1">
      <c r="A43" s="3" t="s">
        <v>239</v>
      </c>
      <c r="B43" s="10">
        <v>3190</v>
      </c>
      <c r="C43" s="10">
        <v>2721</v>
      </c>
      <c r="D43" s="10">
        <v>127</v>
      </c>
      <c r="E43" s="10">
        <v>-456</v>
      </c>
      <c r="F43" s="10">
        <v>-1260</v>
      </c>
      <c r="G43" s="10">
        <v>-1192</v>
      </c>
      <c r="H43" s="10">
        <v>0</v>
      </c>
      <c r="I43" s="10">
        <v>-60</v>
      </c>
    </row>
    <row r="44" spans="1:9" s="3" customFormat="1" ht="12" customHeight="1">
      <c r="A44" s="3" t="s">
        <v>240</v>
      </c>
      <c r="B44" s="10">
        <v>1965</v>
      </c>
      <c r="C44" s="10">
        <v>1729</v>
      </c>
      <c r="D44" s="10">
        <v>33</v>
      </c>
      <c r="E44" s="10">
        <v>-609</v>
      </c>
      <c r="F44" s="10">
        <v>-216</v>
      </c>
      <c r="G44" s="10">
        <v>-450</v>
      </c>
      <c r="H44" s="10">
        <v>0</v>
      </c>
      <c r="I44" s="10">
        <v>487</v>
      </c>
    </row>
    <row r="45" spans="1:9" s="3" customFormat="1" ht="12" customHeight="1">
      <c r="A45" s="3" t="s">
        <v>241</v>
      </c>
      <c r="B45" s="10">
        <v>1526</v>
      </c>
      <c r="C45" s="10">
        <v>292</v>
      </c>
      <c r="D45" s="10">
        <v>7</v>
      </c>
      <c r="E45" s="10">
        <v>-182</v>
      </c>
      <c r="F45" s="10">
        <v>0</v>
      </c>
      <c r="G45" s="10">
        <v>50</v>
      </c>
      <c r="H45" s="10">
        <v>0</v>
      </c>
      <c r="I45" s="10">
        <v>167</v>
      </c>
    </row>
    <row r="46" spans="1:9" s="3" customFormat="1" ht="12" customHeight="1">
      <c r="A46" s="3" t="s">
        <v>242</v>
      </c>
      <c r="B46" s="10">
        <v>1147</v>
      </c>
      <c r="C46" s="10">
        <v>966</v>
      </c>
      <c r="D46" s="10">
        <v>28</v>
      </c>
      <c r="E46" s="10">
        <v>-188</v>
      </c>
      <c r="F46" s="10">
        <v>42</v>
      </c>
      <c r="G46" s="10">
        <v>-265</v>
      </c>
      <c r="H46" s="10">
        <v>0</v>
      </c>
      <c r="I46" s="10">
        <v>583</v>
      </c>
    </row>
    <row r="47" spans="1:9" s="3" customFormat="1" ht="12.75">
      <c r="A47" s="2"/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" t="s">
        <v>196</v>
      </c>
      <c r="B48" s="10">
        <f>SUM(B4:B47)</f>
        <v>4724289</v>
      </c>
      <c r="C48" s="10">
        <f>SUM(C4:C47)</f>
        <v>3648381</v>
      </c>
      <c r="D48" s="10">
        <f>SUM(D4:D47)</f>
        <v>160994</v>
      </c>
      <c r="E48" s="10">
        <f>SUM(E4:E47)</f>
        <v>-2440659</v>
      </c>
      <c r="F48" s="10">
        <f>SUM(F4:F47)</f>
        <v>-323282</v>
      </c>
      <c r="G48" s="10">
        <f>SUM(G4:G47)</f>
        <v>-885662</v>
      </c>
      <c r="H48" s="10">
        <f>SUM(H4:H47)</f>
        <v>10070</v>
      </c>
      <c r="I48" s="10">
        <f>SUM(I4:I47)</f>
        <v>169842</v>
      </c>
    </row>
    <row r="49" spans="1:9" ht="12.75">
      <c r="A49" s="1" t="s">
        <v>197</v>
      </c>
      <c r="B49" s="11">
        <v>4692870</v>
      </c>
      <c r="C49" s="11">
        <v>3667449</v>
      </c>
      <c r="D49" s="11">
        <v>130216</v>
      </c>
      <c r="E49" s="11">
        <v>-2338452</v>
      </c>
      <c r="F49" s="11">
        <v>-383699</v>
      </c>
      <c r="G49" s="11">
        <v>-876923</v>
      </c>
      <c r="H49" s="11">
        <v>-2802</v>
      </c>
      <c r="I49" s="11">
        <v>195789</v>
      </c>
    </row>
    <row r="51" spans="1:9" ht="12.75">
      <c r="A51" s="1" t="s">
        <v>198</v>
      </c>
      <c r="B51" s="8">
        <f>B48/($C48/100)</f>
        <v>129.49001214511316</v>
      </c>
      <c r="C51" s="8">
        <f>C48/($C48/100)</f>
        <v>100</v>
      </c>
      <c r="D51" s="8">
        <f>D48/($C48/100)</f>
        <v>4.412751848011488</v>
      </c>
      <c r="E51" s="8">
        <f>E48/($C48/100)</f>
        <v>-66.89704282529704</v>
      </c>
      <c r="F51" s="8">
        <f>F48/($C48/100)</f>
        <v>-8.860971482967377</v>
      </c>
      <c r="G51" s="8">
        <f>G48/($C48/100)</f>
        <v>-24.27548000058108</v>
      </c>
      <c r="H51" s="8">
        <f>H48/($C48/100)</f>
        <v>0.2760128396677869</v>
      </c>
      <c r="I51" s="8">
        <f>I48/($C48/100)</f>
        <v>4.65527037883379</v>
      </c>
    </row>
    <row r="52" spans="1:9" ht="12.75">
      <c r="A52" s="1" t="s">
        <v>199</v>
      </c>
      <c r="B52" s="8">
        <f>B49/($C49/100)</f>
        <v>127.96006161230872</v>
      </c>
      <c r="C52" s="8">
        <f>C49/($C49/100)</f>
        <v>100</v>
      </c>
      <c r="D52" s="8">
        <f>D49/($C49/100)</f>
        <v>3.5505878882023993</v>
      </c>
      <c r="E52" s="8">
        <f>E49/($C49/100)</f>
        <v>-63.76235906756986</v>
      </c>
      <c r="F52" s="8">
        <f>F49/($C49/100)</f>
        <v>-10.462285910451653</v>
      </c>
      <c r="G52" s="8">
        <f>G49/($C49/100)</f>
        <v>-23.910980084521967</v>
      </c>
      <c r="H52" s="8">
        <f>H49/($C49/100)</f>
        <v>-0.07640188043514716</v>
      </c>
      <c r="I52" s="8">
        <f>I49/($C49/100)</f>
        <v>5.3385609452237786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9">
    <pageSetUpPr fitToPage="1"/>
  </sheetPr>
  <dimension ref="A1:J58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5" width="10.140625" style="1" customWidth="1"/>
    <col min="6" max="6" width="10.57421875" style="1" customWidth="1"/>
    <col min="7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41" t="s">
        <v>243</v>
      </c>
      <c r="B1" s="32"/>
      <c r="C1" s="32"/>
      <c r="D1" s="32"/>
      <c r="E1" s="32"/>
      <c r="F1" s="32"/>
      <c r="G1" s="32"/>
      <c r="H1" s="32"/>
    </row>
    <row r="2" spans="1:10" s="20" customFormat="1" ht="17.25" customHeight="1" thickBot="1">
      <c r="A2" s="33" t="s">
        <v>138</v>
      </c>
      <c r="B2" s="34"/>
      <c r="C2" s="34"/>
      <c r="D2" s="34"/>
      <c r="E2" s="35"/>
      <c r="F2" s="35"/>
      <c r="G2" s="35"/>
      <c r="H2" s="35"/>
      <c r="I2" s="19"/>
      <c r="J2" s="19"/>
    </row>
    <row r="3" spans="1:8" ht="81" customHeight="1" thickTop="1">
      <c r="A3" s="5" t="s">
        <v>24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</row>
    <row r="4" spans="1:8" s="3" customFormat="1" ht="12" customHeight="1">
      <c r="A4" s="3" t="s">
        <v>244</v>
      </c>
      <c r="B4" s="10">
        <v>4505</v>
      </c>
      <c r="C4" s="10">
        <v>153</v>
      </c>
      <c r="D4" s="10">
        <v>-3440</v>
      </c>
      <c r="E4" s="10">
        <v>0</v>
      </c>
      <c r="F4" s="10">
        <v>-422</v>
      </c>
      <c r="G4" s="10">
        <v>0</v>
      </c>
      <c r="H4" s="10">
        <v>796</v>
      </c>
    </row>
    <row r="5" spans="1:8" s="3" customFormat="1" ht="12" customHeight="1">
      <c r="A5" s="3" t="s">
        <v>245</v>
      </c>
      <c r="B5" s="10">
        <v>4452</v>
      </c>
      <c r="C5" s="10">
        <v>140</v>
      </c>
      <c r="D5" s="10">
        <v>-2186</v>
      </c>
      <c r="E5" s="10">
        <v>0</v>
      </c>
      <c r="F5" s="10">
        <v>-443</v>
      </c>
      <c r="G5" s="10">
        <v>0</v>
      </c>
      <c r="H5" s="10">
        <v>1963</v>
      </c>
    </row>
    <row r="6" spans="1:8" s="3" customFormat="1" ht="12" customHeight="1">
      <c r="A6" s="3" t="s">
        <v>246</v>
      </c>
      <c r="B6" s="10">
        <v>4382</v>
      </c>
      <c r="C6" s="10">
        <v>139</v>
      </c>
      <c r="D6" s="10">
        <v>-1684</v>
      </c>
      <c r="E6" s="10">
        <v>0</v>
      </c>
      <c r="F6" s="10">
        <v>-1203</v>
      </c>
      <c r="G6" s="10">
        <v>0</v>
      </c>
      <c r="H6" s="10">
        <v>1634</v>
      </c>
    </row>
    <row r="7" spans="1:8" s="3" customFormat="1" ht="12" customHeight="1">
      <c r="A7" s="3" t="s">
        <v>247</v>
      </c>
      <c r="B7" s="10">
        <v>4248</v>
      </c>
      <c r="C7" s="10">
        <v>105</v>
      </c>
      <c r="D7" s="10">
        <v>-2905</v>
      </c>
      <c r="E7" s="10">
        <v>0</v>
      </c>
      <c r="F7" s="10">
        <v>-552</v>
      </c>
      <c r="G7" s="10">
        <v>2</v>
      </c>
      <c r="H7" s="10">
        <v>898</v>
      </c>
    </row>
    <row r="8" spans="1:8" s="3" customFormat="1" ht="12" customHeight="1">
      <c r="A8" s="3" t="s">
        <v>248</v>
      </c>
      <c r="B8" s="10">
        <v>4164</v>
      </c>
      <c r="C8" s="10">
        <v>136</v>
      </c>
      <c r="D8" s="10">
        <v>-1873</v>
      </c>
      <c r="E8" s="10">
        <v>0</v>
      </c>
      <c r="F8" s="10">
        <v>-941</v>
      </c>
      <c r="G8" s="10">
        <v>0</v>
      </c>
      <c r="H8" s="10">
        <v>1486</v>
      </c>
    </row>
    <row r="9" spans="1:8" s="3" customFormat="1" ht="12" customHeight="1">
      <c r="A9" s="3" t="s">
        <v>249</v>
      </c>
      <c r="B9" s="10">
        <v>3911</v>
      </c>
      <c r="C9" s="10">
        <v>140</v>
      </c>
      <c r="D9" s="10">
        <v>-3754</v>
      </c>
      <c r="E9" s="10">
        <v>0</v>
      </c>
      <c r="F9" s="10">
        <v>-551</v>
      </c>
      <c r="G9" s="10">
        <v>0</v>
      </c>
      <c r="H9" s="10">
        <v>-254</v>
      </c>
    </row>
    <row r="10" spans="1:8" s="3" customFormat="1" ht="12" customHeight="1">
      <c r="A10" s="3" t="s">
        <v>250</v>
      </c>
      <c r="B10" s="10">
        <v>3870</v>
      </c>
      <c r="C10" s="10">
        <v>112</v>
      </c>
      <c r="D10" s="10">
        <v>-2945</v>
      </c>
      <c r="E10" s="10">
        <v>0</v>
      </c>
      <c r="F10" s="10">
        <v>-1049</v>
      </c>
      <c r="G10" s="10">
        <v>135</v>
      </c>
      <c r="H10" s="10">
        <v>123</v>
      </c>
    </row>
    <row r="11" spans="1:8" s="3" customFormat="1" ht="12" customHeight="1">
      <c r="A11" s="3" t="s">
        <v>251</v>
      </c>
      <c r="B11" s="10">
        <v>3424</v>
      </c>
      <c r="C11" s="10">
        <v>102</v>
      </c>
      <c r="D11" s="10">
        <v>-889</v>
      </c>
      <c r="E11" s="10">
        <v>0</v>
      </c>
      <c r="F11" s="10">
        <v>-339</v>
      </c>
      <c r="G11" s="10">
        <v>0</v>
      </c>
      <c r="H11" s="10">
        <v>2298</v>
      </c>
    </row>
    <row r="12" spans="1:8" s="3" customFormat="1" ht="12" customHeight="1">
      <c r="A12" s="3" t="s">
        <v>252</v>
      </c>
      <c r="B12" s="10">
        <v>3075</v>
      </c>
      <c r="C12" s="10">
        <v>301</v>
      </c>
      <c r="D12" s="10">
        <v>-515</v>
      </c>
      <c r="E12" s="10">
        <v>0</v>
      </c>
      <c r="F12" s="10">
        <v>-366</v>
      </c>
      <c r="G12" s="10">
        <v>0</v>
      </c>
      <c r="H12" s="10">
        <v>2495</v>
      </c>
    </row>
    <row r="13" spans="1:8" s="3" customFormat="1" ht="12" customHeight="1">
      <c r="A13" s="3" t="s">
        <v>253</v>
      </c>
      <c r="B13" s="10">
        <v>2671</v>
      </c>
      <c r="C13" s="10">
        <v>133</v>
      </c>
      <c r="D13" s="10">
        <v>-2907</v>
      </c>
      <c r="E13" s="10">
        <v>0</v>
      </c>
      <c r="F13" s="10">
        <v>-316</v>
      </c>
      <c r="G13" s="10">
        <v>0</v>
      </c>
      <c r="H13" s="10">
        <v>-419</v>
      </c>
    </row>
    <row r="14" spans="1:8" s="3" customFormat="1" ht="12" customHeight="1">
      <c r="A14" s="3" t="s">
        <v>254</v>
      </c>
      <c r="B14" s="10">
        <v>2616</v>
      </c>
      <c r="C14" s="10">
        <v>63</v>
      </c>
      <c r="D14" s="10">
        <v>-1555</v>
      </c>
      <c r="E14" s="10">
        <v>0</v>
      </c>
      <c r="F14" s="10">
        <v>-471</v>
      </c>
      <c r="G14" s="10">
        <v>89</v>
      </c>
      <c r="H14" s="10">
        <v>742</v>
      </c>
    </row>
    <row r="15" spans="1:8" s="3" customFormat="1" ht="12" customHeight="1">
      <c r="A15" s="3" t="s">
        <v>255</v>
      </c>
      <c r="B15" s="10">
        <v>2505</v>
      </c>
      <c r="C15" s="10">
        <v>79</v>
      </c>
      <c r="D15" s="10">
        <v>-2841</v>
      </c>
      <c r="E15" s="10">
        <v>0</v>
      </c>
      <c r="F15" s="10">
        <v>-349</v>
      </c>
      <c r="G15" s="10">
        <v>0</v>
      </c>
      <c r="H15" s="10">
        <v>-606</v>
      </c>
    </row>
    <row r="16" spans="1:8" s="3" customFormat="1" ht="12" customHeight="1">
      <c r="A16" s="3" t="s">
        <v>256</v>
      </c>
      <c r="B16" s="10">
        <v>2236</v>
      </c>
      <c r="C16" s="10">
        <v>46</v>
      </c>
      <c r="D16" s="10">
        <v>-1054</v>
      </c>
      <c r="E16" s="10">
        <v>0</v>
      </c>
      <c r="F16" s="10">
        <v>-547</v>
      </c>
      <c r="G16" s="10">
        <v>0</v>
      </c>
      <c r="H16" s="10">
        <v>681</v>
      </c>
    </row>
    <row r="17" spans="1:8" s="3" customFormat="1" ht="12" customHeight="1">
      <c r="A17" s="3" t="s">
        <v>257</v>
      </c>
      <c r="B17" s="10">
        <v>2023</v>
      </c>
      <c r="C17" s="10">
        <v>193</v>
      </c>
      <c r="D17" s="10">
        <v>-1271</v>
      </c>
      <c r="E17" s="10">
        <v>0</v>
      </c>
      <c r="F17" s="10">
        <v>-278</v>
      </c>
      <c r="G17" s="10">
        <v>0</v>
      </c>
      <c r="H17" s="10">
        <v>667</v>
      </c>
    </row>
    <row r="18" spans="1:8" s="3" customFormat="1" ht="12" customHeight="1">
      <c r="A18" s="3" t="s">
        <v>258</v>
      </c>
      <c r="B18" s="10">
        <v>1875</v>
      </c>
      <c r="C18" s="10">
        <v>52</v>
      </c>
      <c r="D18" s="10">
        <v>-345</v>
      </c>
      <c r="E18" s="10">
        <v>0</v>
      </c>
      <c r="F18" s="10">
        <v>-431</v>
      </c>
      <c r="G18" s="10">
        <v>0</v>
      </c>
      <c r="H18" s="10">
        <v>1151</v>
      </c>
    </row>
    <row r="19" spans="1:8" s="3" customFormat="1" ht="12" customHeight="1">
      <c r="A19" s="3" t="s">
        <v>259</v>
      </c>
      <c r="B19" s="10">
        <v>1792</v>
      </c>
      <c r="C19" s="10">
        <v>61</v>
      </c>
      <c r="D19" s="10">
        <v>-1921</v>
      </c>
      <c r="E19" s="10">
        <v>0</v>
      </c>
      <c r="F19" s="10">
        <v>-318</v>
      </c>
      <c r="G19" s="10">
        <v>0</v>
      </c>
      <c r="H19" s="10">
        <v>-386</v>
      </c>
    </row>
    <row r="20" spans="1:8" s="3" customFormat="1" ht="12" customHeight="1">
      <c r="A20" s="3" t="s">
        <v>260</v>
      </c>
      <c r="B20" s="10">
        <v>1632</v>
      </c>
      <c r="C20" s="10">
        <v>62</v>
      </c>
      <c r="D20" s="10">
        <v>-769</v>
      </c>
      <c r="E20" s="10">
        <v>0</v>
      </c>
      <c r="F20" s="10">
        <v>-645</v>
      </c>
      <c r="G20" s="10">
        <v>0</v>
      </c>
      <c r="H20" s="10">
        <v>280</v>
      </c>
    </row>
    <row r="21" spans="1:8" s="3" customFormat="1" ht="12" customHeight="1">
      <c r="A21" s="3" t="s">
        <v>261</v>
      </c>
      <c r="B21" s="10">
        <v>1568</v>
      </c>
      <c r="C21" s="10">
        <v>71</v>
      </c>
      <c r="D21" s="10">
        <v>-126</v>
      </c>
      <c r="E21" s="10">
        <v>1250</v>
      </c>
      <c r="F21" s="10">
        <v>-688</v>
      </c>
      <c r="G21" s="10">
        <v>434</v>
      </c>
      <c r="H21" s="10">
        <v>2509</v>
      </c>
    </row>
    <row r="22" spans="1:8" s="3" customFormat="1" ht="12" customHeight="1">
      <c r="A22" s="3" t="s">
        <v>262</v>
      </c>
      <c r="B22" s="10">
        <v>1517</v>
      </c>
      <c r="C22" s="10">
        <v>56</v>
      </c>
      <c r="D22" s="10">
        <v>-949</v>
      </c>
      <c r="E22" s="10">
        <v>0</v>
      </c>
      <c r="F22" s="10">
        <v>-176</v>
      </c>
      <c r="G22" s="10">
        <v>0</v>
      </c>
      <c r="H22" s="10">
        <v>448</v>
      </c>
    </row>
    <row r="23" spans="1:8" s="3" customFormat="1" ht="12" customHeight="1">
      <c r="A23" s="3" t="s">
        <v>263</v>
      </c>
      <c r="B23" s="10">
        <v>1403</v>
      </c>
      <c r="C23" s="10">
        <v>57</v>
      </c>
      <c r="D23" s="10">
        <v>-1537</v>
      </c>
      <c r="E23" s="10">
        <v>0</v>
      </c>
      <c r="F23" s="10">
        <v>-225</v>
      </c>
      <c r="G23" s="10">
        <v>0</v>
      </c>
      <c r="H23" s="10">
        <v>-302</v>
      </c>
    </row>
    <row r="24" spans="1:8" s="3" customFormat="1" ht="12" customHeight="1">
      <c r="A24" s="3" t="s">
        <v>264</v>
      </c>
      <c r="B24" s="10">
        <v>1314</v>
      </c>
      <c r="C24" s="10">
        <v>25</v>
      </c>
      <c r="D24" s="10">
        <v>-991</v>
      </c>
      <c r="E24" s="10">
        <v>0</v>
      </c>
      <c r="F24" s="10">
        <v>-278</v>
      </c>
      <c r="G24" s="10">
        <v>0</v>
      </c>
      <c r="H24" s="10">
        <v>70</v>
      </c>
    </row>
    <row r="25" spans="1:8" s="3" customFormat="1" ht="12" customHeight="1">
      <c r="A25" s="3" t="s">
        <v>265</v>
      </c>
      <c r="B25" s="10">
        <v>1284</v>
      </c>
      <c r="C25" s="10">
        <v>34</v>
      </c>
      <c r="D25" s="10">
        <v>-1036</v>
      </c>
      <c r="E25" s="10">
        <v>0</v>
      </c>
      <c r="F25" s="10">
        <v>-327</v>
      </c>
      <c r="G25" s="10">
        <v>0</v>
      </c>
      <c r="H25" s="10">
        <v>-45</v>
      </c>
    </row>
    <row r="26" spans="1:8" s="3" customFormat="1" ht="12" customHeight="1">
      <c r="A26" s="3" t="s">
        <v>266</v>
      </c>
      <c r="B26" s="10">
        <v>1258</v>
      </c>
      <c r="C26" s="10">
        <v>40</v>
      </c>
      <c r="D26" s="10">
        <v>-750</v>
      </c>
      <c r="E26" s="10">
        <v>0</v>
      </c>
      <c r="F26" s="10">
        <v>-393</v>
      </c>
      <c r="G26" s="10">
        <v>0</v>
      </c>
      <c r="H26" s="10">
        <v>155</v>
      </c>
    </row>
    <row r="27" spans="1:8" s="3" customFormat="1" ht="12" customHeight="1">
      <c r="A27" s="3" t="s">
        <v>267</v>
      </c>
      <c r="B27" s="10">
        <v>1168</v>
      </c>
      <c r="C27" s="10">
        <v>106</v>
      </c>
      <c r="D27" s="10">
        <v>-423</v>
      </c>
      <c r="E27" s="10">
        <v>0</v>
      </c>
      <c r="F27" s="10">
        <v>-204</v>
      </c>
      <c r="G27" s="10">
        <v>0</v>
      </c>
      <c r="H27" s="10">
        <v>647</v>
      </c>
    </row>
    <row r="28" spans="1:8" s="3" customFormat="1" ht="12" customHeight="1">
      <c r="A28" s="3" t="s">
        <v>268</v>
      </c>
      <c r="B28" s="10">
        <v>1142</v>
      </c>
      <c r="C28" s="10">
        <v>40</v>
      </c>
      <c r="D28" s="10">
        <v>-516</v>
      </c>
      <c r="E28" s="10">
        <v>0</v>
      </c>
      <c r="F28" s="10">
        <v>-277</v>
      </c>
      <c r="G28" s="10">
        <v>0</v>
      </c>
      <c r="H28" s="10">
        <v>389</v>
      </c>
    </row>
    <row r="29" spans="1:8" s="3" customFormat="1" ht="12" customHeight="1">
      <c r="A29" s="3" t="s">
        <v>269</v>
      </c>
      <c r="B29" s="10">
        <v>1135</v>
      </c>
      <c r="C29" s="10">
        <v>38</v>
      </c>
      <c r="D29" s="10">
        <v>-155</v>
      </c>
      <c r="E29" s="10">
        <v>0</v>
      </c>
      <c r="F29" s="10">
        <v>-125</v>
      </c>
      <c r="G29" s="10">
        <v>0</v>
      </c>
      <c r="H29" s="10">
        <v>893</v>
      </c>
    </row>
    <row r="30" spans="1:8" s="3" customFormat="1" ht="12" customHeight="1">
      <c r="A30" s="3" t="s">
        <v>270</v>
      </c>
      <c r="B30" s="10">
        <v>1087</v>
      </c>
      <c r="C30" s="10">
        <v>32</v>
      </c>
      <c r="D30" s="10">
        <v>-1032</v>
      </c>
      <c r="E30" s="10">
        <v>0</v>
      </c>
      <c r="F30" s="10">
        <v>-331</v>
      </c>
      <c r="G30" s="10">
        <v>0</v>
      </c>
      <c r="H30" s="10">
        <v>-244</v>
      </c>
    </row>
    <row r="31" spans="1:8" s="3" customFormat="1" ht="12" customHeight="1">
      <c r="A31" s="3" t="s">
        <v>271</v>
      </c>
      <c r="B31" s="10">
        <v>1039</v>
      </c>
      <c r="C31" s="10">
        <v>18</v>
      </c>
      <c r="D31" s="10">
        <v>-343</v>
      </c>
      <c r="E31" s="10">
        <v>0</v>
      </c>
      <c r="F31" s="10">
        <v>-484</v>
      </c>
      <c r="G31" s="10">
        <v>0</v>
      </c>
      <c r="H31" s="10">
        <v>230</v>
      </c>
    </row>
    <row r="32" spans="1:8" s="3" customFormat="1" ht="12" customHeight="1">
      <c r="A32" s="3" t="s">
        <v>272</v>
      </c>
      <c r="B32" s="10">
        <v>962</v>
      </c>
      <c r="C32" s="10">
        <v>30</v>
      </c>
      <c r="D32" s="10">
        <v>-1019</v>
      </c>
      <c r="E32" s="10">
        <v>0</v>
      </c>
      <c r="F32" s="10">
        <v>-267</v>
      </c>
      <c r="G32" s="10">
        <v>0</v>
      </c>
      <c r="H32" s="10">
        <v>-294</v>
      </c>
    </row>
    <row r="33" spans="1:8" s="3" customFormat="1" ht="12" customHeight="1">
      <c r="A33" s="3" t="s">
        <v>273</v>
      </c>
      <c r="B33" s="10">
        <v>954</v>
      </c>
      <c r="C33" s="10">
        <v>30</v>
      </c>
      <c r="D33" s="10">
        <v>-699</v>
      </c>
      <c r="E33" s="10">
        <v>0</v>
      </c>
      <c r="F33" s="10">
        <v>-333</v>
      </c>
      <c r="G33" s="10">
        <v>0</v>
      </c>
      <c r="H33" s="10">
        <v>-48</v>
      </c>
    </row>
    <row r="34" spans="1:8" s="3" customFormat="1" ht="12" customHeight="1">
      <c r="A34" s="3" t="s">
        <v>274</v>
      </c>
      <c r="B34" s="10">
        <v>862</v>
      </c>
      <c r="C34" s="10">
        <v>33</v>
      </c>
      <c r="D34" s="10">
        <v>-809</v>
      </c>
      <c r="E34" s="10">
        <v>0</v>
      </c>
      <c r="F34" s="10">
        <v>-313</v>
      </c>
      <c r="G34" s="10">
        <v>0</v>
      </c>
      <c r="H34" s="10">
        <v>-227</v>
      </c>
    </row>
    <row r="35" spans="1:8" s="3" customFormat="1" ht="12" customHeight="1">
      <c r="A35" s="3" t="s">
        <v>275</v>
      </c>
      <c r="B35" s="10">
        <v>849</v>
      </c>
      <c r="C35" s="10">
        <v>15</v>
      </c>
      <c r="D35" s="10">
        <v>-127</v>
      </c>
      <c r="E35" s="10">
        <v>0</v>
      </c>
      <c r="F35" s="10">
        <v>-232</v>
      </c>
      <c r="G35" s="10">
        <v>0</v>
      </c>
      <c r="H35" s="10">
        <v>505</v>
      </c>
    </row>
    <row r="36" spans="1:8" s="3" customFormat="1" ht="12" customHeight="1">
      <c r="A36" s="3" t="s">
        <v>276</v>
      </c>
      <c r="B36" s="10">
        <v>838</v>
      </c>
      <c r="C36" s="10">
        <v>28</v>
      </c>
      <c r="D36" s="10">
        <v>-707</v>
      </c>
      <c r="E36" s="10">
        <v>0</v>
      </c>
      <c r="F36" s="10">
        <v>-419</v>
      </c>
      <c r="G36" s="10">
        <v>0</v>
      </c>
      <c r="H36" s="10">
        <v>-260</v>
      </c>
    </row>
    <row r="37" spans="1:8" s="3" customFormat="1" ht="12" customHeight="1">
      <c r="A37" s="3" t="s">
        <v>277</v>
      </c>
      <c r="B37" s="10">
        <v>823</v>
      </c>
      <c r="C37" s="10">
        <v>11</v>
      </c>
      <c r="D37" s="10">
        <v>-511</v>
      </c>
      <c r="E37" s="10">
        <v>0</v>
      </c>
      <c r="F37" s="10">
        <v>-160</v>
      </c>
      <c r="G37" s="10">
        <v>0</v>
      </c>
      <c r="H37" s="10">
        <v>163</v>
      </c>
    </row>
    <row r="38" spans="1:8" s="3" customFormat="1" ht="12" customHeight="1">
      <c r="A38" s="3" t="s">
        <v>278</v>
      </c>
      <c r="B38" s="10">
        <v>722</v>
      </c>
      <c r="C38" s="10">
        <v>21</v>
      </c>
      <c r="D38" s="10">
        <v>-1464</v>
      </c>
      <c r="E38" s="10">
        <v>0</v>
      </c>
      <c r="F38" s="10">
        <v>-158</v>
      </c>
      <c r="G38" s="10">
        <v>0</v>
      </c>
      <c r="H38" s="10">
        <v>-879</v>
      </c>
    </row>
    <row r="39" spans="1:8" s="3" customFormat="1" ht="12" customHeight="1">
      <c r="A39" s="3" t="s">
        <v>279</v>
      </c>
      <c r="B39" s="10">
        <v>713</v>
      </c>
      <c r="C39" s="10">
        <v>19</v>
      </c>
      <c r="D39" s="10">
        <v>-824</v>
      </c>
      <c r="E39" s="10">
        <v>0</v>
      </c>
      <c r="F39" s="10">
        <v>-142</v>
      </c>
      <c r="G39" s="10">
        <v>0</v>
      </c>
      <c r="H39" s="10">
        <v>-234</v>
      </c>
    </row>
    <row r="40" spans="1:8" s="3" customFormat="1" ht="12" customHeight="1">
      <c r="A40" s="3" t="s">
        <v>280</v>
      </c>
      <c r="B40" s="10">
        <v>592</v>
      </c>
      <c r="C40" s="10">
        <v>35</v>
      </c>
      <c r="D40" s="10">
        <v>-251</v>
      </c>
      <c r="E40" s="10">
        <v>0</v>
      </c>
      <c r="F40" s="10">
        <v>-196</v>
      </c>
      <c r="G40" s="10">
        <v>0</v>
      </c>
      <c r="H40" s="10">
        <v>180</v>
      </c>
    </row>
    <row r="41" spans="1:8" s="3" customFormat="1" ht="12" customHeight="1">
      <c r="A41" s="3" t="s">
        <v>281</v>
      </c>
      <c r="B41" s="10">
        <v>527</v>
      </c>
      <c r="C41" s="10">
        <v>40</v>
      </c>
      <c r="D41" s="10">
        <v>-1542</v>
      </c>
      <c r="E41" s="10">
        <v>0</v>
      </c>
      <c r="F41" s="10">
        <v>-101</v>
      </c>
      <c r="G41" s="10">
        <v>0</v>
      </c>
      <c r="H41" s="10">
        <v>-1076</v>
      </c>
    </row>
    <row r="42" spans="1:8" s="3" customFormat="1" ht="12" customHeight="1">
      <c r="A42" s="3" t="s">
        <v>282</v>
      </c>
      <c r="B42" s="10">
        <v>503</v>
      </c>
      <c r="C42" s="10">
        <v>11</v>
      </c>
      <c r="D42" s="10">
        <v>-253</v>
      </c>
      <c r="E42" s="10">
        <v>0</v>
      </c>
      <c r="F42" s="10">
        <v>-105</v>
      </c>
      <c r="G42" s="10">
        <v>0</v>
      </c>
      <c r="H42" s="10">
        <v>156</v>
      </c>
    </row>
    <row r="43" spans="1:8" s="3" customFormat="1" ht="12" customHeight="1">
      <c r="A43" s="3" t="s">
        <v>283</v>
      </c>
      <c r="B43" s="10">
        <v>492</v>
      </c>
      <c r="C43" s="10">
        <v>12</v>
      </c>
      <c r="D43" s="10">
        <v>-560</v>
      </c>
      <c r="E43" s="10">
        <v>0</v>
      </c>
      <c r="F43" s="10">
        <v>-92</v>
      </c>
      <c r="G43" s="10">
        <v>0</v>
      </c>
      <c r="H43" s="10">
        <v>-148</v>
      </c>
    </row>
    <row r="44" spans="1:8" s="3" customFormat="1" ht="12" customHeight="1">
      <c r="A44" s="3" t="s">
        <v>284</v>
      </c>
      <c r="B44" s="10">
        <v>478</v>
      </c>
      <c r="C44" s="10">
        <v>23</v>
      </c>
      <c r="D44" s="10">
        <v>-572</v>
      </c>
      <c r="E44" s="10">
        <v>0</v>
      </c>
      <c r="F44" s="10">
        <v>-97</v>
      </c>
      <c r="G44" s="10">
        <v>0</v>
      </c>
      <c r="H44" s="10">
        <v>-168</v>
      </c>
    </row>
    <row r="45" spans="1:8" s="3" customFormat="1" ht="12" customHeight="1">
      <c r="A45" s="3" t="s">
        <v>285</v>
      </c>
      <c r="B45" s="10">
        <v>462</v>
      </c>
      <c r="C45" s="10">
        <v>14</v>
      </c>
      <c r="D45" s="10">
        <v>-813</v>
      </c>
      <c r="E45" s="10">
        <v>0</v>
      </c>
      <c r="F45" s="10">
        <v>-167</v>
      </c>
      <c r="G45" s="10">
        <v>0</v>
      </c>
      <c r="H45" s="10">
        <v>-504</v>
      </c>
    </row>
    <row r="46" spans="1:8" s="3" customFormat="1" ht="12" customHeight="1">
      <c r="A46" s="3" t="s">
        <v>286</v>
      </c>
      <c r="B46" s="10">
        <v>376</v>
      </c>
      <c r="C46" s="10">
        <v>9</v>
      </c>
      <c r="D46" s="10">
        <v>-98</v>
      </c>
      <c r="E46" s="10">
        <v>0</v>
      </c>
      <c r="F46" s="10">
        <v>-173</v>
      </c>
      <c r="G46" s="10">
        <v>4</v>
      </c>
      <c r="H46" s="10">
        <v>118</v>
      </c>
    </row>
    <row r="47" spans="1:8" s="3" customFormat="1" ht="12" customHeight="1">
      <c r="A47" s="3" t="s">
        <v>287</v>
      </c>
      <c r="B47" s="10">
        <v>324</v>
      </c>
      <c r="C47" s="10">
        <v>5</v>
      </c>
      <c r="D47" s="10">
        <v>0</v>
      </c>
      <c r="E47" s="10">
        <v>0</v>
      </c>
      <c r="F47" s="10">
        <v>-52</v>
      </c>
      <c r="G47" s="10">
        <v>0</v>
      </c>
      <c r="H47" s="10">
        <v>277</v>
      </c>
    </row>
    <row r="48" spans="1:8" s="3" customFormat="1" ht="12" customHeight="1">
      <c r="A48" s="3" t="s">
        <v>288</v>
      </c>
      <c r="B48" s="10">
        <v>249</v>
      </c>
      <c r="C48" s="10">
        <v>18</v>
      </c>
      <c r="D48" s="10">
        <v>-63</v>
      </c>
      <c r="E48" s="10">
        <v>0</v>
      </c>
      <c r="F48" s="10">
        <v>-46</v>
      </c>
      <c r="G48" s="10">
        <v>0</v>
      </c>
      <c r="H48" s="10">
        <v>158</v>
      </c>
    </row>
    <row r="49" spans="1:8" s="3" customFormat="1" ht="12" customHeight="1">
      <c r="A49" s="3" t="s">
        <v>289</v>
      </c>
      <c r="B49" s="10">
        <v>240</v>
      </c>
      <c r="C49" s="10">
        <v>10</v>
      </c>
      <c r="D49" s="10">
        <v>-128</v>
      </c>
      <c r="E49" s="10">
        <v>0</v>
      </c>
      <c r="F49" s="10">
        <v>-86</v>
      </c>
      <c r="G49" s="10">
        <v>4</v>
      </c>
      <c r="H49" s="10">
        <v>40</v>
      </c>
    </row>
    <row r="50" spans="1:8" s="3" customFormat="1" ht="12" customHeight="1">
      <c r="A50" s="3" t="s">
        <v>290</v>
      </c>
      <c r="B50" s="10">
        <v>226</v>
      </c>
      <c r="C50" s="10">
        <v>8</v>
      </c>
      <c r="D50" s="10">
        <v>-23</v>
      </c>
      <c r="E50" s="10">
        <v>0</v>
      </c>
      <c r="F50" s="10">
        <v>-97</v>
      </c>
      <c r="G50" s="10">
        <v>0</v>
      </c>
      <c r="H50" s="10">
        <v>114</v>
      </c>
    </row>
    <row r="51" spans="1:8" s="3" customFormat="1" ht="12" customHeight="1">
      <c r="A51" s="3" t="s">
        <v>291</v>
      </c>
      <c r="B51" s="10">
        <v>191</v>
      </c>
      <c r="C51" s="10">
        <v>16</v>
      </c>
      <c r="D51" s="10">
        <v>-17</v>
      </c>
      <c r="E51" s="10">
        <v>0</v>
      </c>
      <c r="F51" s="10">
        <v>-130</v>
      </c>
      <c r="G51" s="10">
        <v>0</v>
      </c>
      <c r="H51" s="10">
        <v>60</v>
      </c>
    </row>
    <row r="52" spans="1:8" s="3" customFormat="1" ht="12" customHeight="1">
      <c r="A52" s="3" t="s">
        <v>292</v>
      </c>
      <c r="B52" s="10">
        <v>63</v>
      </c>
      <c r="C52" s="10">
        <v>1</v>
      </c>
      <c r="D52" s="10">
        <v>3</v>
      </c>
      <c r="E52" s="10">
        <v>-63</v>
      </c>
      <c r="F52" s="10">
        <v>-138</v>
      </c>
      <c r="G52" s="10">
        <v>0</v>
      </c>
      <c r="H52" s="10">
        <v>-134</v>
      </c>
    </row>
    <row r="53" spans="1:8" s="3" customFormat="1" ht="12.75">
      <c r="A53" s="2"/>
      <c r="B53" s="10"/>
      <c r="C53" s="10"/>
      <c r="D53" s="10"/>
      <c r="E53" s="10"/>
      <c r="F53" s="10"/>
      <c r="G53" s="10"/>
      <c r="H53" s="10"/>
    </row>
    <row r="54" spans="1:8" ht="12.75">
      <c r="A54" s="3" t="s">
        <v>196</v>
      </c>
      <c r="B54" s="10">
        <f>SUM(B4:B53)</f>
        <v>78742</v>
      </c>
      <c r="C54" s="10">
        <f>SUM(C4:C53)</f>
        <v>2923</v>
      </c>
      <c r="D54" s="10">
        <f>SUM(D4:D53)</f>
        <v>-51189</v>
      </c>
      <c r="E54" s="10">
        <f>SUM(E4:E53)</f>
        <v>1187</v>
      </c>
      <c r="F54" s="10">
        <f>SUM(F4:F53)</f>
        <v>-16233</v>
      </c>
      <c r="G54" s="10">
        <f>SUM(G4:G53)</f>
        <v>668</v>
      </c>
      <c r="H54" s="10">
        <f>SUM(H4:H53)</f>
        <v>16098</v>
      </c>
    </row>
    <row r="55" spans="1:8" ht="12.75">
      <c r="A55" s="1" t="s">
        <v>197</v>
      </c>
      <c r="B55" s="11">
        <v>82287</v>
      </c>
      <c r="C55" s="11">
        <v>2160</v>
      </c>
      <c r="D55" s="11">
        <v>-37017</v>
      </c>
      <c r="E55" s="11">
        <v>-177</v>
      </c>
      <c r="F55" s="11">
        <v>-24582</v>
      </c>
      <c r="G55" s="11">
        <v>848</v>
      </c>
      <c r="H55" s="11">
        <v>23519</v>
      </c>
    </row>
    <row r="57" spans="1:8" ht="12.75">
      <c r="A57" s="1" t="s">
        <v>198</v>
      </c>
      <c r="B57" s="8">
        <f>B54/($B54/100)</f>
        <v>100</v>
      </c>
      <c r="C57" s="8">
        <f>C54/($B54/100)</f>
        <v>3.7121231363186102</v>
      </c>
      <c r="D57" s="8">
        <f>D54/($B54/100)</f>
        <v>-65.00850880089406</v>
      </c>
      <c r="E57" s="8">
        <f>E54/($B54/100)</f>
        <v>1.507454725559422</v>
      </c>
      <c r="F57" s="8">
        <f>F54/($B54/100)</f>
        <v>-20.615427598994184</v>
      </c>
      <c r="G57" s="8">
        <f>G54/($B54/100)</f>
        <v>0.8483401488405172</v>
      </c>
      <c r="H57" s="8">
        <f>H54/($B54/100)</f>
        <v>20.443981610830306</v>
      </c>
    </row>
    <row r="58" spans="1:8" ht="12.75">
      <c r="A58" s="1" t="s">
        <v>199</v>
      </c>
      <c r="B58" s="8">
        <f>B55/($B55/100)</f>
        <v>100</v>
      </c>
      <c r="C58" s="8">
        <f>C55/($B55/100)</f>
        <v>2.624958985015859</v>
      </c>
      <c r="D58" s="8">
        <f>D55/($B55/100)</f>
        <v>-44.98523460570929</v>
      </c>
      <c r="E58" s="8">
        <f>E55/($B55/100)</f>
        <v>-0.21510080571657733</v>
      </c>
      <c r="F58" s="8">
        <f>F55/($B55/100)</f>
        <v>-29.87349156002771</v>
      </c>
      <c r="G58" s="8">
        <f>G55/($B55/100)</f>
        <v>1.0305394533765966</v>
      </c>
      <c r="H58" s="8">
        <f>H55/($B55/100)</f>
        <v>28.581671466938886</v>
      </c>
    </row>
  </sheetData>
  <mergeCells count="2">
    <mergeCell ref="A1:H1"/>
    <mergeCell ref="A2:H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K3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377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112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314</v>
      </c>
      <c r="B4" s="10">
        <v>2578548</v>
      </c>
      <c r="C4" s="10">
        <v>2559159</v>
      </c>
      <c r="D4" s="10">
        <v>104791</v>
      </c>
      <c r="E4" s="10">
        <v>-1610538</v>
      </c>
      <c r="F4" s="10"/>
      <c r="G4" s="10">
        <v>-422610</v>
      </c>
      <c r="H4" s="10">
        <v>14604</v>
      </c>
      <c r="I4" s="10">
        <v>645406</v>
      </c>
    </row>
    <row r="5" spans="1:9" s="3" customFormat="1" ht="12" customHeight="1">
      <c r="A5" s="3" t="s">
        <v>316</v>
      </c>
      <c r="B5" s="10">
        <v>1424391</v>
      </c>
      <c r="C5" s="10">
        <v>1400836</v>
      </c>
      <c r="D5" s="10">
        <v>40148</v>
      </c>
      <c r="E5" s="10">
        <v>-962172</v>
      </c>
      <c r="F5" s="10"/>
      <c r="G5" s="10">
        <v>-208172</v>
      </c>
      <c r="H5" s="10">
        <v>0</v>
      </c>
      <c r="I5" s="10">
        <v>270640</v>
      </c>
    </row>
    <row r="6" spans="1:9" s="3" customFormat="1" ht="12" customHeight="1">
      <c r="A6" s="3" t="s">
        <v>313</v>
      </c>
      <c r="B6" s="10">
        <v>1392575</v>
      </c>
      <c r="C6" s="10">
        <v>1369650</v>
      </c>
      <c r="D6" s="10">
        <v>26618</v>
      </c>
      <c r="E6" s="10">
        <v>-878357</v>
      </c>
      <c r="F6" s="10"/>
      <c r="G6" s="10">
        <v>-182004</v>
      </c>
      <c r="H6" s="10">
        <v>0</v>
      </c>
      <c r="I6" s="10">
        <v>335907</v>
      </c>
    </row>
    <row r="7" spans="1:9" s="3" customFormat="1" ht="12" customHeight="1">
      <c r="A7" s="3" t="s">
        <v>318</v>
      </c>
      <c r="B7" s="10">
        <v>509557</v>
      </c>
      <c r="C7" s="10">
        <v>300976</v>
      </c>
      <c r="D7" s="10">
        <v>5508</v>
      </c>
      <c r="E7" s="10">
        <v>-75817</v>
      </c>
      <c r="F7" s="10">
        <v>0</v>
      </c>
      <c r="G7" s="10">
        <v>-202217</v>
      </c>
      <c r="H7" s="10">
        <v>2</v>
      </c>
      <c r="I7" s="10">
        <v>28452</v>
      </c>
    </row>
    <row r="8" spans="1:9" s="3" customFormat="1" ht="12" customHeight="1">
      <c r="A8" s="3" t="s">
        <v>378</v>
      </c>
      <c r="B8" s="10">
        <v>448429</v>
      </c>
      <c r="C8" s="10">
        <v>358408</v>
      </c>
      <c r="D8" s="10">
        <v>4481</v>
      </c>
      <c r="E8" s="10">
        <v>-204240</v>
      </c>
      <c r="F8" s="10"/>
      <c r="G8" s="10">
        <v>-143433</v>
      </c>
      <c r="H8" s="10">
        <v>596</v>
      </c>
      <c r="I8" s="10">
        <v>15812</v>
      </c>
    </row>
    <row r="9" spans="1:9" s="3" customFormat="1" ht="12" customHeight="1">
      <c r="A9" s="3" t="s">
        <v>327</v>
      </c>
      <c r="B9" s="10">
        <v>427027</v>
      </c>
      <c r="C9" s="10">
        <v>325829</v>
      </c>
      <c r="D9" s="10">
        <v>21644</v>
      </c>
      <c r="E9" s="10">
        <v>-230302</v>
      </c>
      <c r="F9" s="10"/>
      <c r="G9" s="10">
        <v>-81961</v>
      </c>
      <c r="H9" s="10">
        <v>0</v>
      </c>
      <c r="I9" s="10">
        <v>35210</v>
      </c>
    </row>
    <row r="10" spans="1:9" s="3" customFormat="1" ht="12" customHeight="1">
      <c r="A10" s="3" t="s">
        <v>338</v>
      </c>
      <c r="B10" s="10">
        <v>348213</v>
      </c>
      <c r="C10" s="10">
        <v>97527</v>
      </c>
      <c r="D10" s="10">
        <v>1014</v>
      </c>
      <c r="E10" s="10">
        <v>-2552</v>
      </c>
      <c r="F10" s="10"/>
      <c r="G10" s="10">
        <v>-63371</v>
      </c>
      <c r="H10" s="10">
        <v>0</v>
      </c>
      <c r="I10" s="10">
        <v>32618</v>
      </c>
    </row>
    <row r="11" spans="1:9" s="3" customFormat="1" ht="12" customHeight="1">
      <c r="A11" s="3" t="s">
        <v>336</v>
      </c>
      <c r="B11" s="10">
        <v>264867</v>
      </c>
      <c r="C11" s="10">
        <v>263691</v>
      </c>
      <c r="D11" s="10">
        <v>8031</v>
      </c>
      <c r="E11" s="10">
        <v>-147241</v>
      </c>
      <c r="F11" s="10"/>
      <c r="G11" s="10">
        <v>-56419</v>
      </c>
      <c r="H11" s="10">
        <v>0</v>
      </c>
      <c r="I11" s="10">
        <v>68062</v>
      </c>
    </row>
    <row r="12" spans="1:9" s="3" customFormat="1" ht="12" customHeight="1">
      <c r="A12" s="3" t="s">
        <v>320</v>
      </c>
      <c r="B12" s="10">
        <v>60862</v>
      </c>
      <c r="C12" s="10">
        <v>24215</v>
      </c>
      <c r="D12" s="10">
        <v>2256</v>
      </c>
      <c r="E12" s="10">
        <v>-21913</v>
      </c>
      <c r="F12" s="10"/>
      <c r="G12" s="10">
        <v>-7544</v>
      </c>
      <c r="H12" s="10">
        <v>0</v>
      </c>
      <c r="I12" s="10">
        <v>-2986</v>
      </c>
    </row>
    <row r="13" spans="1:9" s="3" customFormat="1" ht="12" customHeight="1">
      <c r="A13" s="3" t="s">
        <v>379</v>
      </c>
      <c r="B13" s="10">
        <v>44194</v>
      </c>
      <c r="C13" s="10">
        <v>43194</v>
      </c>
      <c r="D13" s="10"/>
      <c r="E13" s="10">
        <v>-40652</v>
      </c>
      <c r="F13" s="10"/>
      <c r="G13" s="10">
        <v>-3398</v>
      </c>
      <c r="H13" s="10">
        <v>0</v>
      </c>
      <c r="I13" s="10">
        <v>-856</v>
      </c>
    </row>
    <row r="14" spans="1:9" s="3" customFormat="1" ht="12" customHeight="1">
      <c r="A14" s="3" t="s">
        <v>322</v>
      </c>
      <c r="B14" s="10">
        <v>38764</v>
      </c>
      <c r="C14" s="10">
        <v>24992</v>
      </c>
      <c r="D14" s="10">
        <v>1009</v>
      </c>
      <c r="E14" s="10">
        <v>2856</v>
      </c>
      <c r="F14" s="10"/>
      <c r="G14" s="10">
        <v>-15938</v>
      </c>
      <c r="H14" s="10">
        <v>0</v>
      </c>
      <c r="I14" s="10">
        <v>12919</v>
      </c>
    </row>
    <row r="15" spans="1:9" s="3" customFormat="1" ht="12" customHeight="1">
      <c r="A15" s="3" t="s">
        <v>325</v>
      </c>
      <c r="B15" s="10">
        <v>26293</v>
      </c>
      <c r="C15" s="10">
        <v>25147</v>
      </c>
      <c r="D15" s="10">
        <v>1027</v>
      </c>
      <c r="E15" s="10">
        <v>-22189</v>
      </c>
      <c r="F15" s="10"/>
      <c r="G15" s="10">
        <v>-10275</v>
      </c>
      <c r="H15" s="10">
        <v>0</v>
      </c>
      <c r="I15" s="10">
        <v>-6290</v>
      </c>
    </row>
    <row r="16" spans="1:9" s="3" customFormat="1" ht="12" customHeight="1">
      <c r="A16" s="3" t="s">
        <v>380</v>
      </c>
      <c r="B16" s="10">
        <v>25626</v>
      </c>
      <c r="C16" s="10">
        <v>24626</v>
      </c>
      <c r="D16" s="10">
        <v>675</v>
      </c>
      <c r="E16" s="10">
        <v>-20217</v>
      </c>
      <c r="F16" s="10"/>
      <c r="G16" s="10">
        <v>-17840</v>
      </c>
      <c r="H16" s="10">
        <v>0</v>
      </c>
      <c r="I16" s="10">
        <v>-12756</v>
      </c>
    </row>
    <row r="17" spans="1:9" s="3" customFormat="1" ht="12" customHeight="1">
      <c r="A17" s="3" t="s">
        <v>370</v>
      </c>
      <c r="B17" s="10">
        <v>20847</v>
      </c>
      <c r="C17" s="10">
        <v>11520</v>
      </c>
      <c r="D17" s="10">
        <v>318</v>
      </c>
      <c r="E17" s="10">
        <v>-10218</v>
      </c>
      <c r="F17" s="10"/>
      <c r="G17" s="10">
        <v>-7057</v>
      </c>
      <c r="H17" s="10">
        <v>0</v>
      </c>
      <c r="I17" s="10">
        <v>-5437</v>
      </c>
    </row>
    <row r="18" spans="1:9" s="3" customFormat="1" ht="12" customHeight="1">
      <c r="A18" s="3" t="s">
        <v>381</v>
      </c>
      <c r="B18" s="10">
        <v>5432</v>
      </c>
      <c r="C18" s="10">
        <v>18</v>
      </c>
      <c r="D18" s="10">
        <v>521</v>
      </c>
      <c r="E18" s="10">
        <v>7137</v>
      </c>
      <c r="F18" s="10"/>
      <c r="G18" s="10">
        <v>-578</v>
      </c>
      <c r="H18" s="10">
        <v>0</v>
      </c>
      <c r="I18" s="10">
        <v>7098</v>
      </c>
    </row>
    <row r="19" spans="1:9" s="3" customFormat="1" ht="12" customHeight="1">
      <c r="A19" s="3" t="s">
        <v>382</v>
      </c>
      <c r="B19" s="10">
        <v>1955</v>
      </c>
      <c r="C19" s="10">
        <v>737</v>
      </c>
      <c r="D19" s="10">
        <v>0</v>
      </c>
      <c r="E19" s="10">
        <v>-260</v>
      </c>
      <c r="F19" s="10">
        <v>0</v>
      </c>
      <c r="G19" s="10">
        <v>-278</v>
      </c>
      <c r="H19" s="10">
        <v>0</v>
      </c>
      <c r="I19" s="10">
        <v>199</v>
      </c>
    </row>
    <row r="20" spans="1:9" s="3" customFormat="1" ht="12" customHeight="1">
      <c r="A20" s="3" t="s">
        <v>321</v>
      </c>
      <c r="B20" s="10">
        <v>1483</v>
      </c>
      <c r="C20" s="10">
        <v>1483</v>
      </c>
      <c r="D20" s="10"/>
      <c r="E20" s="10">
        <v>-34</v>
      </c>
      <c r="F20" s="10"/>
      <c r="G20" s="10">
        <v>-1170</v>
      </c>
      <c r="H20" s="10">
        <v>0</v>
      </c>
      <c r="I20" s="10">
        <v>279</v>
      </c>
    </row>
    <row r="21" spans="1:9" s="3" customFormat="1" ht="12" customHeight="1">
      <c r="A21" s="3" t="s">
        <v>372</v>
      </c>
      <c r="B21" s="10">
        <v>0</v>
      </c>
      <c r="C21" s="10">
        <v>0</v>
      </c>
      <c r="D21" s="10">
        <v>1331</v>
      </c>
      <c r="E21" s="10">
        <v>-246</v>
      </c>
      <c r="F21" s="10">
        <v>-2848</v>
      </c>
      <c r="G21" s="10">
        <v>-1322</v>
      </c>
      <c r="H21" s="10">
        <v>0</v>
      </c>
      <c r="I21" s="10">
        <v>-3085</v>
      </c>
    </row>
    <row r="22" spans="1:9" s="3" customFormat="1" ht="12" customHeight="1">
      <c r="A22" s="3" t="s">
        <v>339</v>
      </c>
      <c r="B22" s="10">
        <v>0</v>
      </c>
      <c r="C22" s="10"/>
      <c r="D22" s="10">
        <v>477</v>
      </c>
      <c r="E22" s="10">
        <v>0</v>
      </c>
      <c r="F22" s="10"/>
      <c r="G22" s="10">
        <v>-275</v>
      </c>
      <c r="H22" s="10">
        <v>0</v>
      </c>
      <c r="I22" s="10">
        <v>202</v>
      </c>
    </row>
    <row r="23" spans="1:9" s="3" customFormat="1" ht="12" customHeight="1">
      <c r="A23" s="3" t="s">
        <v>373</v>
      </c>
      <c r="B23" s="10">
        <v>0</v>
      </c>
      <c r="C23" s="10"/>
      <c r="D23" s="10">
        <v>160</v>
      </c>
      <c r="E23" s="10">
        <v>-174</v>
      </c>
      <c r="F23" s="10"/>
      <c r="G23" s="10">
        <v>-67</v>
      </c>
      <c r="H23" s="10">
        <v>1782</v>
      </c>
      <c r="I23" s="10">
        <v>1701</v>
      </c>
    </row>
    <row r="24" spans="1:9" s="3" customFormat="1" ht="12" customHeight="1">
      <c r="A24" s="3" t="s">
        <v>315</v>
      </c>
      <c r="B24" s="10">
        <v>0</v>
      </c>
      <c r="C24" s="10">
        <v>0</v>
      </c>
      <c r="D24" s="10">
        <v>601</v>
      </c>
      <c r="E24" s="10">
        <v>-414</v>
      </c>
      <c r="F24" s="10">
        <v>0</v>
      </c>
      <c r="G24" s="10">
        <v>0</v>
      </c>
      <c r="H24" s="10">
        <v>0</v>
      </c>
      <c r="I24" s="10">
        <v>187</v>
      </c>
    </row>
    <row r="25" spans="1:9" s="3" customFormat="1" ht="12" customHeight="1">
      <c r="A25" s="3" t="s">
        <v>375</v>
      </c>
      <c r="B25" s="10">
        <v>0</v>
      </c>
      <c r="C25" s="10"/>
      <c r="D25" s="10">
        <v>2</v>
      </c>
      <c r="E25" s="10">
        <v>-261</v>
      </c>
      <c r="F25" s="10"/>
      <c r="G25" s="10"/>
      <c r="H25" s="10">
        <v>0</v>
      </c>
      <c r="I25" s="10">
        <v>-259</v>
      </c>
    </row>
    <row r="26" spans="1:9" s="3" customFormat="1" ht="12" customHeight="1">
      <c r="A26" s="3" t="s">
        <v>329</v>
      </c>
      <c r="B26" s="10">
        <v>-28259</v>
      </c>
      <c r="C26" s="10">
        <v>-488</v>
      </c>
      <c r="D26" s="10">
        <v>0</v>
      </c>
      <c r="E26" s="10">
        <v>-123</v>
      </c>
      <c r="F26" s="10">
        <v>0</v>
      </c>
      <c r="G26" s="10">
        <v>-4320</v>
      </c>
      <c r="H26" s="10">
        <v>0</v>
      </c>
      <c r="I26" s="10">
        <v>-4931</v>
      </c>
    </row>
    <row r="27" spans="1:9" s="3" customFormat="1" ht="12.75">
      <c r="A27" s="2"/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3" t="s">
        <v>196</v>
      </c>
      <c r="B28" s="10">
        <f>SUM(B4:B27)</f>
        <v>7590804</v>
      </c>
      <c r="C28" s="10">
        <f>SUM(C4:C27)</f>
        <v>6831520</v>
      </c>
      <c r="D28" s="10">
        <f>SUM(D4:D27)</f>
        <v>220612</v>
      </c>
      <c r="E28" s="10">
        <f>SUM(E4:E27)</f>
        <v>-4217927</v>
      </c>
      <c r="F28" s="10">
        <f>SUM(F4:F27)</f>
        <v>-2848</v>
      </c>
      <c r="G28" s="10">
        <f>SUM(G4:G27)</f>
        <v>-1430249</v>
      </c>
      <c r="H28" s="10">
        <f>SUM(H4:H27)</f>
        <v>16984</v>
      </c>
      <c r="I28" s="10">
        <f>SUM(I4:I27)</f>
        <v>1418092</v>
      </c>
    </row>
    <row r="29" spans="1:9" ht="12.75">
      <c r="A29" s="1" t="s">
        <v>197</v>
      </c>
      <c r="B29" s="11">
        <v>7494148</v>
      </c>
      <c r="C29" s="11">
        <v>6751621</v>
      </c>
      <c r="D29" s="11">
        <v>178670</v>
      </c>
      <c r="E29" s="11">
        <v>-3860953</v>
      </c>
      <c r="F29" s="11">
        <v>-9147</v>
      </c>
      <c r="G29" s="11">
        <v>-1352514</v>
      </c>
      <c r="H29" s="11">
        <v>0</v>
      </c>
      <c r="I29" s="11">
        <v>1707677</v>
      </c>
    </row>
    <row r="31" spans="1:9" ht="12.75">
      <c r="A31" s="1" t="s">
        <v>198</v>
      </c>
      <c r="B31" s="8">
        <f>B28/($C28/100)</f>
        <v>111.11442255896199</v>
      </c>
      <c r="C31" s="8">
        <f>C28/($C28/100)</f>
        <v>100</v>
      </c>
      <c r="D31" s="8">
        <f>D28/($C28/100)</f>
        <v>3.229325245333396</v>
      </c>
      <c r="E31" s="8">
        <f>E28/($C28/100)</f>
        <v>-61.74214523268614</v>
      </c>
      <c r="F31" s="8">
        <f>F28/($C28/100)</f>
        <v>-0.04168911164718833</v>
      </c>
      <c r="G31" s="8">
        <f>G28/($C28/100)</f>
        <v>-20.936028877907113</v>
      </c>
      <c r="H31" s="8">
        <f>H28/($C28/100)</f>
        <v>0.2486123146825304</v>
      </c>
      <c r="I31" s="8">
        <f>I28/($C28/100)</f>
        <v>20.75807433777549</v>
      </c>
    </row>
    <row r="32" spans="1:9" ht="12.75">
      <c r="A32" s="1" t="s">
        <v>199</v>
      </c>
      <c r="B32" s="8">
        <f>B29/($C29/100)</f>
        <v>110.99775890856432</v>
      </c>
      <c r="C32" s="8">
        <f>C29/($C29/100)</f>
        <v>99.99999999999999</v>
      </c>
      <c r="D32" s="8">
        <f>D29/($C29/100)</f>
        <v>2.646327452325893</v>
      </c>
      <c r="E32" s="8">
        <f>E29/($C29/100)</f>
        <v>-57.185570694800546</v>
      </c>
      <c r="F32" s="8">
        <f>F29/($C29/100)</f>
        <v>-0.13547857618192727</v>
      </c>
      <c r="G32" s="8">
        <f>G29/($C29/100)</f>
        <v>-20.032433692590267</v>
      </c>
      <c r="H32" s="8">
        <f>H29/($C29/100)</f>
        <v>0</v>
      </c>
      <c r="I32" s="8">
        <f>I29/($C29/100)</f>
        <v>25.292844488753143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K5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383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128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200</v>
      </c>
      <c r="B4" s="10">
        <v>356370</v>
      </c>
      <c r="C4" s="10">
        <v>331467</v>
      </c>
      <c r="D4" s="10">
        <v>13111</v>
      </c>
      <c r="E4" s="10">
        <v>-264124</v>
      </c>
      <c r="F4" s="10"/>
      <c r="G4" s="10">
        <v>-81498</v>
      </c>
      <c r="H4" s="10">
        <v>0</v>
      </c>
      <c r="I4" s="10">
        <v>-1044</v>
      </c>
    </row>
    <row r="5" spans="1:9" s="3" customFormat="1" ht="12" customHeight="1">
      <c r="A5" s="3" t="s">
        <v>201</v>
      </c>
      <c r="B5" s="10">
        <v>349638</v>
      </c>
      <c r="C5" s="10">
        <v>306283</v>
      </c>
      <c r="D5" s="10">
        <v>9994</v>
      </c>
      <c r="E5" s="10">
        <v>-252923</v>
      </c>
      <c r="F5" s="10"/>
      <c r="G5" s="10">
        <v>-36689</v>
      </c>
      <c r="H5" s="10">
        <v>0</v>
      </c>
      <c r="I5" s="10">
        <v>26665</v>
      </c>
    </row>
    <row r="6" spans="1:9" s="3" customFormat="1" ht="12" customHeight="1">
      <c r="A6" s="3" t="s">
        <v>202</v>
      </c>
      <c r="B6" s="10">
        <v>262902</v>
      </c>
      <c r="C6" s="10">
        <v>248157</v>
      </c>
      <c r="D6" s="10">
        <v>7975</v>
      </c>
      <c r="E6" s="10">
        <v>-153251</v>
      </c>
      <c r="F6" s="10">
        <v>-27946</v>
      </c>
      <c r="G6" s="10">
        <v>-59161</v>
      </c>
      <c r="H6" s="10">
        <v>3878</v>
      </c>
      <c r="I6" s="10">
        <v>19652</v>
      </c>
    </row>
    <row r="7" spans="1:9" s="3" customFormat="1" ht="12" customHeight="1">
      <c r="A7" s="3" t="s">
        <v>205</v>
      </c>
      <c r="B7" s="10">
        <v>252457</v>
      </c>
      <c r="C7" s="10">
        <v>196862</v>
      </c>
      <c r="D7" s="10">
        <v>6500</v>
      </c>
      <c r="E7" s="10">
        <v>-112238</v>
      </c>
      <c r="F7" s="10">
        <v>-76878</v>
      </c>
      <c r="G7" s="10">
        <v>-38816</v>
      </c>
      <c r="H7" s="10">
        <v>0</v>
      </c>
      <c r="I7" s="10">
        <v>-24570</v>
      </c>
    </row>
    <row r="8" spans="1:9" s="3" customFormat="1" ht="12" customHeight="1">
      <c r="A8" s="3" t="s">
        <v>204</v>
      </c>
      <c r="B8" s="10">
        <v>249692</v>
      </c>
      <c r="C8" s="10">
        <v>235326</v>
      </c>
      <c r="D8" s="10">
        <v>7535</v>
      </c>
      <c r="E8" s="10">
        <v>-154436</v>
      </c>
      <c r="F8" s="10">
        <v>-38472</v>
      </c>
      <c r="G8" s="10">
        <v>-37830</v>
      </c>
      <c r="H8" s="10">
        <v>0</v>
      </c>
      <c r="I8" s="10">
        <v>12123</v>
      </c>
    </row>
    <row r="9" spans="1:9" s="3" customFormat="1" ht="12" customHeight="1">
      <c r="A9" s="3" t="s">
        <v>207</v>
      </c>
      <c r="B9" s="10">
        <v>181303</v>
      </c>
      <c r="C9" s="10">
        <v>147437</v>
      </c>
      <c r="D9" s="10">
        <v>9854</v>
      </c>
      <c r="E9" s="10">
        <v>-112509</v>
      </c>
      <c r="F9" s="10">
        <v>-16530</v>
      </c>
      <c r="G9" s="10">
        <v>-23631</v>
      </c>
      <c r="H9" s="10">
        <v>0</v>
      </c>
      <c r="I9" s="10">
        <v>4621</v>
      </c>
    </row>
    <row r="10" spans="1:9" s="3" customFormat="1" ht="12" customHeight="1">
      <c r="A10" s="3" t="s">
        <v>203</v>
      </c>
      <c r="B10" s="10">
        <v>163932</v>
      </c>
      <c r="C10" s="10">
        <v>158817</v>
      </c>
      <c r="D10" s="10">
        <v>5701</v>
      </c>
      <c r="E10" s="10">
        <v>-111791</v>
      </c>
      <c r="F10" s="10">
        <v>-14008</v>
      </c>
      <c r="G10" s="10">
        <v>-24321</v>
      </c>
      <c r="H10" s="10">
        <v>1903</v>
      </c>
      <c r="I10" s="10">
        <v>16301</v>
      </c>
    </row>
    <row r="11" spans="1:9" s="3" customFormat="1" ht="12" customHeight="1">
      <c r="A11" s="3" t="s">
        <v>206</v>
      </c>
      <c r="B11" s="10">
        <v>143499</v>
      </c>
      <c r="C11" s="10">
        <v>134711</v>
      </c>
      <c r="D11" s="10">
        <v>4654</v>
      </c>
      <c r="E11" s="10">
        <v>-116914</v>
      </c>
      <c r="F11" s="10"/>
      <c r="G11" s="10">
        <v>-29476</v>
      </c>
      <c r="H11" s="10">
        <v>0</v>
      </c>
      <c r="I11" s="10">
        <v>-7025</v>
      </c>
    </row>
    <row r="12" spans="1:9" s="3" customFormat="1" ht="12" customHeight="1">
      <c r="A12" s="3" t="s">
        <v>209</v>
      </c>
      <c r="B12" s="10">
        <v>133707</v>
      </c>
      <c r="C12" s="10">
        <v>126607</v>
      </c>
      <c r="D12" s="10">
        <v>3784</v>
      </c>
      <c r="E12" s="10">
        <v>-85499</v>
      </c>
      <c r="F12" s="10">
        <v>-22859</v>
      </c>
      <c r="G12" s="10">
        <v>-25809</v>
      </c>
      <c r="H12" s="10">
        <v>0</v>
      </c>
      <c r="I12" s="10">
        <v>-3776</v>
      </c>
    </row>
    <row r="13" spans="1:9" s="3" customFormat="1" ht="12" customHeight="1">
      <c r="A13" s="3" t="s">
        <v>214</v>
      </c>
      <c r="B13" s="10">
        <v>133707</v>
      </c>
      <c r="C13" s="10">
        <v>124556</v>
      </c>
      <c r="D13" s="10">
        <v>3979</v>
      </c>
      <c r="E13" s="10">
        <v>-76922</v>
      </c>
      <c r="F13" s="10">
        <v>-35544</v>
      </c>
      <c r="G13" s="10">
        <v>-19286</v>
      </c>
      <c r="H13" s="10">
        <v>0</v>
      </c>
      <c r="I13" s="10">
        <v>-3217</v>
      </c>
    </row>
    <row r="14" spans="1:9" s="3" customFormat="1" ht="12" customHeight="1">
      <c r="A14" s="3" t="s">
        <v>211</v>
      </c>
      <c r="B14" s="10">
        <v>121925</v>
      </c>
      <c r="C14" s="10">
        <v>114283</v>
      </c>
      <c r="D14" s="10">
        <v>5703</v>
      </c>
      <c r="E14" s="10">
        <v>-132220</v>
      </c>
      <c r="F14" s="10">
        <v>-8637</v>
      </c>
      <c r="G14" s="10">
        <v>-25643</v>
      </c>
      <c r="H14" s="10">
        <v>0</v>
      </c>
      <c r="I14" s="10">
        <v>-46514</v>
      </c>
    </row>
    <row r="15" spans="1:9" s="3" customFormat="1" ht="12" customHeight="1">
      <c r="A15" s="3" t="s">
        <v>210</v>
      </c>
      <c r="B15" s="10">
        <v>109548</v>
      </c>
      <c r="C15" s="10">
        <v>105509</v>
      </c>
      <c r="D15" s="10">
        <v>5687</v>
      </c>
      <c r="E15" s="10">
        <v>-74976</v>
      </c>
      <c r="F15" s="10">
        <v>-5259</v>
      </c>
      <c r="G15" s="10">
        <v>-21416</v>
      </c>
      <c r="H15" s="10">
        <v>0</v>
      </c>
      <c r="I15" s="10">
        <v>9545</v>
      </c>
    </row>
    <row r="16" spans="1:9" s="3" customFormat="1" ht="12" customHeight="1">
      <c r="A16" s="3" t="s">
        <v>213</v>
      </c>
      <c r="B16" s="10">
        <v>104134</v>
      </c>
      <c r="C16" s="10">
        <v>96545</v>
      </c>
      <c r="D16" s="10">
        <v>3265</v>
      </c>
      <c r="E16" s="10">
        <v>-60599</v>
      </c>
      <c r="F16" s="10">
        <v>-7976</v>
      </c>
      <c r="G16" s="10">
        <v>-19147</v>
      </c>
      <c r="H16" s="10">
        <v>0</v>
      </c>
      <c r="I16" s="10">
        <v>12088</v>
      </c>
    </row>
    <row r="17" spans="1:9" s="3" customFormat="1" ht="12" customHeight="1">
      <c r="A17" s="3" t="s">
        <v>218</v>
      </c>
      <c r="B17" s="10">
        <v>95960</v>
      </c>
      <c r="C17" s="10">
        <v>87578</v>
      </c>
      <c r="D17" s="10">
        <v>2915</v>
      </c>
      <c r="E17" s="10">
        <v>-52258</v>
      </c>
      <c r="F17" s="10">
        <v>0</v>
      </c>
      <c r="G17" s="10">
        <v>-21470</v>
      </c>
      <c r="H17" s="10">
        <v>0</v>
      </c>
      <c r="I17" s="10">
        <v>16765</v>
      </c>
    </row>
    <row r="18" spans="1:9" s="3" customFormat="1" ht="12" customHeight="1">
      <c r="A18" s="3" t="s">
        <v>212</v>
      </c>
      <c r="B18" s="10">
        <v>92824</v>
      </c>
      <c r="C18" s="10">
        <v>86211</v>
      </c>
      <c r="D18" s="10">
        <v>3080</v>
      </c>
      <c r="E18" s="10">
        <v>-56409</v>
      </c>
      <c r="F18" s="10"/>
      <c r="G18" s="10">
        <v>-17669</v>
      </c>
      <c r="H18" s="10">
        <v>-879</v>
      </c>
      <c r="I18" s="10">
        <v>14334</v>
      </c>
    </row>
    <row r="19" spans="1:9" s="3" customFormat="1" ht="12" customHeight="1">
      <c r="A19" s="3" t="s">
        <v>217</v>
      </c>
      <c r="B19" s="10">
        <v>89550</v>
      </c>
      <c r="C19" s="10">
        <v>81281</v>
      </c>
      <c r="D19" s="10">
        <v>4131</v>
      </c>
      <c r="E19" s="10">
        <v>-65823</v>
      </c>
      <c r="F19" s="10"/>
      <c r="G19" s="10">
        <v>-19012</v>
      </c>
      <c r="H19" s="10">
        <v>0</v>
      </c>
      <c r="I19" s="10">
        <v>577</v>
      </c>
    </row>
    <row r="20" spans="1:9" s="3" customFormat="1" ht="12" customHeight="1">
      <c r="A20" s="3" t="s">
        <v>208</v>
      </c>
      <c r="B20" s="10">
        <v>85799</v>
      </c>
      <c r="C20" s="10">
        <v>80558</v>
      </c>
      <c r="D20" s="10">
        <v>2813</v>
      </c>
      <c r="E20" s="10">
        <v>-63473</v>
      </c>
      <c r="F20" s="10">
        <v>-11707</v>
      </c>
      <c r="G20" s="10">
        <v>-22081</v>
      </c>
      <c r="H20" s="10">
        <v>1915</v>
      </c>
      <c r="I20" s="10">
        <v>-11975</v>
      </c>
    </row>
    <row r="21" spans="1:9" s="3" customFormat="1" ht="12" customHeight="1">
      <c r="A21" s="3" t="s">
        <v>216</v>
      </c>
      <c r="B21" s="10">
        <v>76288</v>
      </c>
      <c r="C21" s="10">
        <v>71269</v>
      </c>
      <c r="D21" s="10">
        <v>2303</v>
      </c>
      <c r="E21" s="10">
        <v>-52647</v>
      </c>
      <c r="F21" s="10">
        <v>-22500</v>
      </c>
      <c r="G21" s="10">
        <v>-13632</v>
      </c>
      <c r="H21" s="10">
        <v>1831</v>
      </c>
      <c r="I21" s="10">
        <v>-13376</v>
      </c>
    </row>
    <row r="22" spans="1:9" s="3" customFormat="1" ht="12" customHeight="1">
      <c r="A22" s="3" t="s">
        <v>220</v>
      </c>
      <c r="B22" s="10">
        <v>70508</v>
      </c>
      <c r="C22" s="10">
        <v>66709</v>
      </c>
      <c r="D22" s="10">
        <v>2186</v>
      </c>
      <c r="E22" s="10">
        <v>-40968</v>
      </c>
      <c r="F22" s="10">
        <v>-7052</v>
      </c>
      <c r="G22" s="10">
        <v>-18852</v>
      </c>
      <c r="H22" s="10">
        <v>-1000</v>
      </c>
      <c r="I22" s="10">
        <v>1023</v>
      </c>
    </row>
    <row r="23" spans="1:9" s="3" customFormat="1" ht="12" customHeight="1">
      <c r="A23" s="3" t="s">
        <v>215</v>
      </c>
      <c r="B23" s="10">
        <v>68958</v>
      </c>
      <c r="C23" s="10">
        <v>66354</v>
      </c>
      <c r="D23" s="10">
        <v>2234</v>
      </c>
      <c r="E23" s="10">
        <v>-43092</v>
      </c>
      <c r="F23" s="10">
        <v>-23000</v>
      </c>
      <c r="G23" s="10">
        <v>-10767</v>
      </c>
      <c r="H23" s="10">
        <v>0</v>
      </c>
      <c r="I23" s="10">
        <v>-8271</v>
      </c>
    </row>
    <row r="24" spans="1:9" s="3" customFormat="1" ht="12" customHeight="1">
      <c r="A24" s="3" t="s">
        <v>219</v>
      </c>
      <c r="B24" s="10">
        <v>63082</v>
      </c>
      <c r="C24" s="10">
        <v>57344</v>
      </c>
      <c r="D24" s="10">
        <v>2215</v>
      </c>
      <c r="E24" s="10">
        <v>-36055</v>
      </c>
      <c r="F24" s="10"/>
      <c r="G24" s="10">
        <v>-15830</v>
      </c>
      <c r="H24" s="10">
        <v>0</v>
      </c>
      <c r="I24" s="10">
        <v>7674</v>
      </c>
    </row>
    <row r="25" spans="1:9" s="3" customFormat="1" ht="12" customHeight="1">
      <c r="A25" s="3" t="s">
        <v>223</v>
      </c>
      <c r="B25" s="10">
        <v>51701</v>
      </c>
      <c r="C25" s="10">
        <v>48961</v>
      </c>
      <c r="D25" s="10">
        <v>1541</v>
      </c>
      <c r="E25" s="10">
        <v>-37924</v>
      </c>
      <c r="F25" s="10"/>
      <c r="G25" s="10">
        <v>-7623</v>
      </c>
      <c r="H25" s="10">
        <v>0</v>
      </c>
      <c r="I25" s="10">
        <v>4955</v>
      </c>
    </row>
    <row r="26" spans="1:9" s="3" customFormat="1" ht="12" customHeight="1">
      <c r="A26" s="3" t="s">
        <v>222</v>
      </c>
      <c r="B26" s="10">
        <v>44406</v>
      </c>
      <c r="C26" s="10">
        <v>41027</v>
      </c>
      <c r="D26" s="10">
        <v>1363</v>
      </c>
      <c r="E26" s="10">
        <v>-19641</v>
      </c>
      <c r="F26" s="10">
        <v>-10199</v>
      </c>
      <c r="G26" s="10">
        <v>-10070</v>
      </c>
      <c r="H26" s="10">
        <v>-243</v>
      </c>
      <c r="I26" s="10">
        <v>2237</v>
      </c>
    </row>
    <row r="27" spans="1:9" s="3" customFormat="1" ht="12" customHeight="1">
      <c r="A27" s="3" t="s">
        <v>221</v>
      </c>
      <c r="B27" s="10">
        <v>31507</v>
      </c>
      <c r="C27" s="10">
        <v>29603</v>
      </c>
      <c r="D27" s="10">
        <v>1088</v>
      </c>
      <c r="E27" s="10">
        <v>-21412</v>
      </c>
      <c r="F27" s="10">
        <v>-5819</v>
      </c>
      <c r="G27" s="10">
        <v>-7330</v>
      </c>
      <c r="H27" s="10">
        <v>0</v>
      </c>
      <c r="I27" s="10">
        <v>-3870</v>
      </c>
    </row>
    <row r="28" spans="1:9" s="3" customFormat="1" ht="12" customHeight="1">
      <c r="A28" s="3" t="s">
        <v>235</v>
      </c>
      <c r="B28" s="10">
        <v>23094</v>
      </c>
      <c r="C28" s="10">
        <v>19752</v>
      </c>
      <c r="D28" s="10">
        <v>479</v>
      </c>
      <c r="E28" s="10">
        <v>-14565</v>
      </c>
      <c r="F28" s="10"/>
      <c r="G28" s="10">
        <v>-4795</v>
      </c>
      <c r="H28" s="10">
        <v>0</v>
      </c>
      <c r="I28" s="10">
        <v>871</v>
      </c>
    </row>
    <row r="29" spans="1:9" s="3" customFormat="1" ht="12" customHeight="1">
      <c r="A29" s="3" t="s">
        <v>224</v>
      </c>
      <c r="B29" s="10">
        <v>21851</v>
      </c>
      <c r="C29" s="10">
        <v>18210</v>
      </c>
      <c r="D29" s="10">
        <v>0</v>
      </c>
      <c r="E29" s="10">
        <v>-10402</v>
      </c>
      <c r="F29" s="10">
        <v>0</v>
      </c>
      <c r="G29" s="10">
        <v>-4647</v>
      </c>
      <c r="H29" s="10">
        <v>0</v>
      </c>
      <c r="I29" s="10">
        <v>3161</v>
      </c>
    </row>
    <row r="30" spans="1:9" s="3" customFormat="1" ht="12" customHeight="1">
      <c r="A30" s="3" t="s">
        <v>225</v>
      </c>
      <c r="B30" s="10">
        <v>19799</v>
      </c>
      <c r="C30" s="10">
        <v>21352</v>
      </c>
      <c r="D30" s="10">
        <v>599</v>
      </c>
      <c r="E30" s="10">
        <v>-11948</v>
      </c>
      <c r="F30" s="10">
        <v>-3477</v>
      </c>
      <c r="G30" s="10">
        <v>-4661</v>
      </c>
      <c r="H30" s="10">
        <v>0</v>
      </c>
      <c r="I30" s="10">
        <v>1865</v>
      </c>
    </row>
    <row r="31" spans="1:9" s="3" customFormat="1" ht="12" customHeight="1">
      <c r="A31" s="3" t="s">
        <v>234</v>
      </c>
      <c r="B31" s="10">
        <v>12438</v>
      </c>
      <c r="C31" s="10">
        <v>10282</v>
      </c>
      <c r="D31" s="10">
        <v>366</v>
      </c>
      <c r="E31" s="10">
        <v>-6340</v>
      </c>
      <c r="F31" s="10">
        <v>-1400</v>
      </c>
      <c r="G31" s="10">
        <v>-1636</v>
      </c>
      <c r="H31" s="10">
        <v>0</v>
      </c>
      <c r="I31" s="10">
        <v>1272</v>
      </c>
    </row>
    <row r="32" spans="1:9" s="3" customFormat="1" ht="12" customHeight="1">
      <c r="A32" s="3" t="s">
        <v>231</v>
      </c>
      <c r="B32" s="10">
        <v>10558</v>
      </c>
      <c r="C32" s="10">
        <v>8542</v>
      </c>
      <c r="D32" s="10">
        <v>196</v>
      </c>
      <c r="E32" s="10">
        <v>-5409</v>
      </c>
      <c r="F32" s="10">
        <v>-1040</v>
      </c>
      <c r="G32" s="10">
        <v>-1248</v>
      </c>
      <c r="H32" s="10">
        <v>0</v>
      </c>
      <c r="I32" s="10">
        <v>1041</v>
      </c>
    </row>
    <row r="33" spans="1:9" s="3" customFormat="1" ht="12" customHeight="1">
      <c r="A33" s="3" t="s">
        <v>236</v>
      </c>
      <c r="B33" s="10">
        <v>10516</v>
      </c>
      <c r="C33" s="10">
        <v>8198</v>
      </c>
      <c r="D33" s="10">
        <v>352</v>
      </c>
      <c r="E33" s="10">
        <v>-4916</v>
      </c>
      <c r="F33" s="10">
        <v>-2600</v>
      </c>
      <c r="G33" s="10">
        <v>-1538</v>
      </c>
      <c r="H33" s="10">
        <v>0</v>
      </c>
      <c r="I33" s="10">
        <v>-504</v>
      </c>
    </row>
    <row r="34" spans="1:9" s="3" customFormat="1" ht="12" customHeight="1">
      <c r="A34" s="3" t="s">
        <v>229</v>
      </c>
      <c r="B34" s="10">
        <v>9770</v>
      </c>
      <c r="C34" s="10">
        <v>8392</v>
      </c>
      <c r="D34" s="10">
        <v>94</v>
      </c>
      <c r="E34" s="10">
        <v>-5516</v>
      </c>
      <c r="F34" s="10"/>
      <c r="G34" s="10">
        <v>-1790</v>
      </c>
      <c r="H34" s="10">
        <v>16</v>
      </c>
      <c r="I34" s="10">
        <v>1196</v>
      </c>
    </row>
    <row r="35" spans="1:9" s="3" customFormat="1" ht="12" customHeight="1">
      <c r="A35" s="3" t="s">
        <v>227</v>
      </c>
      <c r="B35" s="10">
        <v>9712</v>
      </c>
      <c r="C35" s="10">
        <v>8883</v>
      </c>
      <c r="D35" s="10">
        <v>189</v>
      </c>
      <c r="E35" s="10">
        <v>-5799</v>
      </c>
      <c r="F35" s="10"/>
      <c r="G35" s="10">
        <v>-2464</v>
      </c>
      <c r="H35" s="10">
        <v>0</v>
      </c>
      <c r="I35" s="10">
        <v>809</v>
      </c>
    </row>
    <row r="36" spans="1:9" s="3" customFormat="1" ht="12" customHeight="1">
      <c r="A36" s="3" t="s">
        <v>237</v>
      </c>
      <c r="B36" s="10">
        <v>9424</v>
      </c>
      <c r="C36" s="10">
        <v>8325</v>
      </c>
      <c r="D36" s="10">
        <v>693</v>
      </c>
      <c r="E36" s="10">
        <v>-6877</v>
      </c>
      <c r="F36" s="10"/>
      <c r="G36" s="10">
        <v>-1257</v>
      </c>
      <c r="H36" s="10">
        <v>0</v>
      </c>
      <c r="I36" s="10">
        <v>884</v>
      </c>
    </row>
    <row r="37" spans="1:9" s="3" customFormat="1" ht="12" customHeight="1">
      <c r="A37" s="3" t="s">
        <v>226</v>
      </c>
      <c r="B37" s="10">
        <v>8989</v>
      </c>
      <c r="C37" s="10">
        <v>8028</v>
      </c>
      <c r="D37" s="10">
        <v>205</v>
      </c>
      <c r="E37" s="10">
        <v>-4694</v>
      </c>
      <c r="F37" s="10"/>
      <c r="G37" s="10">
        <v>-2209</v>
      </c>
      <c r="H37" s="10">
        <v>0</v>
      </c>
      <c r="I37" s="10">
        <v>1330</v>
      </c>
    </row>
    <row r="38" spans="1:9" s="3" customFormat="1" ht="12" customHeight="1">
      <c r="A38" s="3" t="s">
        <v>228</v>
      </c>
      <c r="B38" s="10">
        <v>8963</v>
      </c>
      <c r="C38" s="10">
        <v>8072</v>
      </c>
      <c r="D38" s="10">
        <v>177</v>
      </c>
      <c r="E38" s="10">
        <v>-6761</v>
      </c>
      <c r="F38" s="10"/>
      <c r="G38" s="10">
        <v>-1215</v>
      </c>
      <c r="H38" s="10">
        <v>0</v>
      </c>
      <c r="I38" s="10">
        <v>273</v>
      </c>
    </row>
    <row r="39" spans="1:9" s="3" customFormat="1" ht="12" customHeight="1">
      <c r="A39" s="3" t="s">
        <v>240</v>
      </c>
      <c r="B39" s="10">
        <v>7861</v>
      </c>
      <c r="C39" s="10">
        <v>6917</v>
      </c>
      <c r="D39" s="10">
        <v>133</v>
      </c>
      <c r="E39" s="10">
        <v>-2232</v>
      </c>
      <c r="F39" s="10">
        <v>-864</v>
      </c>
      <c r="G39" s="10">
        <v>-1800</v>
      </c>
      <c r="H39" s="10">
        <v>0</v>
      </c>
      <c r="I39" s="10">
        <v>2154</v>
      </c>
    </row>
    <row r="40" spans="1:9" s="3" customFormat="1" ht="12" customHeight="1">
      <c r="A40" s="3" t="s">
        <v>241</v>
      </c>
      <c r="B40" s="10">
        <v>7688</v>
      </c>
      <c r="C40" s="10">
        <v>1707</v>
      </c>
      <c r="D40" s="10">
        <v>35</v>
      </c>
      <c r="E40" s="10">
        <v>-876</v>
      </c>
      <c r="F40" s="10"/>
      <c r="G40" s="10">
        <v>245</v>
      </c>
      <c r="H40" s="10">
        <v>0</v>
      </c>
      <c r="I40" s="10">
        <v>1111</v>
      </c>
    </row>
    <row r="41" spans="1:9" s="3" customFormat="1" ht="12" customHeight="1">
      <c r="A41" s="3" t="s">
        <v>230</v>
      </c>
      <c r="B41" s="10">
        <v>6769</v>
      </c>
      <c r="C41" s="10">
        <v>6126</v>
      </c>
      <c r="D41" s="10">
        <v>176</v>
      </c>
      <c r="E41" s="10">
        <v>-2992</v>
      </c>
      <c r="F41" s="10"/>
      <c r="G41" s="10">
        <v>-1114</v>
      </c>
      <c r="H41" s="10">
        <v>0</v>
      </c>
      <c r="I41" s="10">
        <v>2196</v>
      </c>
    </row>
    <row r="42" spans="1:9" s="3" customFormat="1" ht="12" customHeight="1">
      <c r="A42" s="3" t="s">
        <v>239</v>
      </c>
      <c r="B42" s="10">
        <v>6475</v>
      </c>
      <c r="C42" s="10">
        <v>5524</v>
      </c>
      <c r="D42" s="10">
        <v>115</v>
      </c>
      <c r="E42" s="10">
        <v>-1032</v>
      </c>
      <c r="F42" s="10">
        <v>-2560</v>
      </c>
      <c r="G42" s="10">
        <v>-863</v>
      </c>
      <c r="H42" s="10">
        <v>0</v>
      </c>
      <c r="I42" s="10">
        <v>1184</v>
      </c>
    </row>
    <row r="43" spans="1:9" s="3" customFormat="1" ht="12" customHeight="1">
      <c r="A43" s="3" t="s">
        <v>233</v>
      </c>
      <c r="B43" s="10">
        <v>6237</v>
      </c>
      <c r="C43" s="10">
        <v>5499</v>
      </c>
      <c r="D43" s="10">
        <v>36</v>
      </c>
      <c r="E43" s="10">
        <v>-4393</v>
      </c>
      <c r="F43" s="10">
        <v>0</v>
      </c>
      <c r="G43" s="10">
        <v>-832</v>
      </c>
      <c r="H43" s="10">
        <v>0</v>
      </c>
      <c r="I43" s="10">
        <v>310</v>
      </c>
    </row>
    <row r="44" spans="1:9" s="3" customFormat="1" ht="12" customHeight="1">
      <c r="A44" s="3" t="s">
        <v>232</v>
      </c>
      <c r="B44" s="10">
        <v>4745</v>
      </c>
      <c r="C44" s="10">
        <v>3840</v>
      </c>
      <c r="D44" s="10">
        <v>173</v>
      </c>
      <c r="E44" s="10">
        <v>-2217</v>
      </c>
      <c r="F44" s="10"/>
      <c r="G44" s="10">
        <v>-1867</v>
      </c>
      <c r="H44" s="10">
        <v>0</v>
      </c>
      <c r="I44" s="10">
        <v>-71</v>
      </c>
    </row>
    <row r="45" spans="1:9" s="3" customFormat="1" ht="12" customHeight="1">
      <c r="A45" s="3" t="s">
        <v>238</v>
      </c>
      <c r="B45" s="10">
        <v>3071</v>
      </c>
      <c r="C45" s="10">
        <v>2453</v>
      </c>
      <c r="D45" s="10">
        <v>132</v>
      </c>
      <c r="E45" s="10">
        <v>-2551</v>
      </c>
      <c r="F45" s="10"/>
      <c r="G45" s="10">
        <v>-1312</v>
      </c>
      <c r="H45" s="10">
        <v>0</v>
      </c>
      <c r="I45" s="10">
        <v>-1278</v>
      </c>
    </row>
    <row r="46" spans="1:9" s="3" customFormat="1" ht="12" customHeight="1">
      <c r="A46" s="3" t="s">
        <v>242</v>
      </c>
      <c r="B46" s="10">
        <v>3061</v>
      </c>
      <c r="C46" s="10">
        <v>2881</v>
      </c>
      <c r="D46" s="10">
        <v>84</v>
      </c>
      <c r="E46" s="10">
        <v>-654</v>
      </c>
      <c r="F46" s="10">
        <v>135</v>
      </c>
      <c r="G46" s="10">
        <v>-793</v>
      </c>
      <c r="H46" s="10">
        <v>0</v>
      </c>
      <c r="I46" s="10">
        <v>1653</v>
      </c>
    </row>
    <row r="47" spans="1:9" s="3" customFormat="1" ht="12.75">
      <c r="A47" s="2"/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" t="s">
        <v>196</v>
      </c>
      <c r="B48" s="10">
        <f>SUM(B4:B47)</f>
        <v>3524418</v>
      </c>
      <c r="C48" s="10">
        <f>SUM(C4:C47)</f>
        <v>3206438</v>
      </c>
      <c r="D48" s="10">
        <f>SUM(D4:D47)</f>
        <v>117845</v>
      </c>
      <c r="E48" s="10">
        <f>SUM(E4:E47)</f>
        <v>-2298278</v>
      </c>
      <c r="F48" s="10">
        <f>SUM(F4:F47)</f>
        <v>-346192</v>
      </c>
      <c r="G48" s="10">
        <f>SUM(G4:G47)</f>
        <v>-642855</v>
      </c>
      <c r="H48" s="10">
        <f>SUM(H4:H47)</f>
        <v>7421</v>
      </c>
      <c r="I48" s="10">
        <f>SUM(I4:I47)</f>
        <v>44379</v>
      </c>
    </row>
    <row r="49" spans="1:9" ht="12.75">
      <c r="A49" s="1" t="s">
        <v>197</v>
      </c>
      <c r="B49" s="11">
        <v>3485428</v>
      </c>
      <c r="C49" s="11">
        <v>3155053</v>
      </c>
      <c r="D49" s="11">
        <v>91900</v>
      </c>
      <c r="E49" s="11">
        <v>-2275666</v>
      </c>
      <c r="F49" s="11">
        <v>-341967</v>
      </c>
      <c r="G49" s="11">
        <v>-607524</v>
      </c>
      <c r="H49" s="11">
        <v>3351</v>
      </c>
      <c r="I49" s="11">
        <v>25147</v>
      </c>
    </row>
    <row r="51" spans="1:9" ht="12.75">
      <c r="A51" s="1" t="s">
        <v>198</v>
      </c>
      <c r="B51" s="8">
        <f>B48/($C48/100)</f>
        <v>109.91692338975523</v>
      </c>
      <c r="C51" s="8">
        <f>C48/($C48/100)</f>
        <v>100</v>
      </c>
      <c r="D51" s="8">
        <f>D48/($C48/100)</f>
        <v>3.6752620820985777</v>
      </c>
      <c r="E51" s="8">
        <f>E48/($C48/100)</f>
        <v>-71.67698237109215</v>
      </c>
      <c r="F51" s="8">
        <f>F48/($C48/100)</f>
        <v>-10.796778231794907</v>
      </c>
      <c r="G51" s="8">
        <f>G48/($C48/100)</f>
        <v>-20.0488829037081</v>
      </c>
      <c r="H51" s="8">
        <f>H48/($C48/100)</f>
        <v>0.23144062040182906</v>
      </c>
      <c r="I51" s="8">
        <f>I48/($C48/100)</f>
        <v>1.3840591959052382</v>
      </c>
    </row>
    <row r="52" spans="1:9" ht="12.75">
      <c r="A52" s="1" t="s">
        <v>199</v>
      </c>
      <c r="B52" s="8">
        <f>B49/($C49/100)</f>
        <v>110.47129794650043</v>
      </c>
      <c r="C52" s="8">
        <f>C49/($C49/100)</f>
        <v>100</v>
      </c>
      <c r="D52" s="8">
        <f>D49/($C49/100)</f>
        <v>2.912787835893724</v>
      </c>
      <c r="E52" s="8">
        <f>E49/($C49/100)</f>
        <v>-72.12766314860639</v>
      </c>
      <c r="F52" s="8">
        <f>F49/($C49/100)</f>
        <v>-10.838708573199881</v>
      </c>
      <c r="G52" s="8">
        <f>G49/($C49/100)</f>
        <v>-19.255587782519026</v>
      </c>
      <c r="H52" s="8">
        <f>H49/($C49/100)</f>
        <v>0.10621057712818137</v>
      </c>
      <c r="I52" s="8">
        <f>I49/($C49/100)</f>
        <v>0.797038908696621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J58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5" width="10.140625" style="1" customWidth="1"/>
    <col min="6" max="6" width="10.57421875" style="1" customWidth="1"/>
    <col min="7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41" t="s">
        <v>293</v>
      </c>
      <c r="B1" s="32"/>
      <c r="C1" s="32"/>
      <c r="D1" s="32"/>
      <c r="E1" s="32"/>
      <c r="F1" s="32"/>
      <c r="G1" s="32"/>
      <c r="H1" s="32"/>
    </row>
    <row r="2" spans="1:10" s="20" customFormat="1" ht="17.25" customHeight="1" thickBot="1">
      <c r="A2" s="33" t="s">
        <v>135</v>
      </c>
      <c r="B2" s="34"/>
      <c r="C2" s="34"/>
      <c r="D2" s="34"/>
      <c r="E2" s="35"/>
      <c r="F2" s="35"/>
      <c r="G2" s="35"/>
      <c r="H2" s="35"/>
      <c r="I2" s="19"/>
      <c r="J2" s="19"/>
    </row>
    <row r="3" spans="1:8" ht="81" customHeight="1" thickTop="1">
      <c r="A3" s="5" t="s">
        <v>24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</row>
    <row r="4" spans="1:8" s="3" customFormat="1" ht="12" customHeight="1">
      <c r="A4" s="3" t="s">
        <v>254</v>
      </c>
      <c r="B4" s="10">
        <v>6556</v>
      </c>
      <c r="C4" s="10">
        <v>168</v>
      </c>
      <c r="D4" s="10">
        <v>-3546</v>
      </c>
      <c r="E4" s="10">
        <v>0</v>
      </c>
      <c r="F4" s="10">
        <v>-1180</v>
      </c>
      <c r="G4" s="10">
        <v>222</v>
      </c>
      <c r="H4" s="10">
        <v>2220</v>
      </c>
    </row>
    <row r="5" spans="1:8" s="3" customFormat="1" ht="12" customHeight="1">
      <c r="A5" s="3" t="s">
        <v>258</v>
      </c>
      <c r="B5" s="10">
        <v>5903</v>
      </c>
      <c r="C5" s="10">
        <v>174</v>
      </c>
      <c r="D5" s="10">
        <v>-3391</v>
      </c>
      <c r="E5" s="10">
        <v>0</v>
      </c>
      <c r="F5" s="10">
        <v>-1166</v>
      </c>
      <c r="G5" s="10">
        <v>0</v>
      </c>
      <c r="H5" s="10">
        <v>1520</v>
      </c>
    </row>
    <row r="6" spans="1:8" s="3" customFormat="1" ht="12" customHeight="1">
      <c r="A6" s="3" t="s">
        <v>249</v>
      </c>
      <c r="B6" s="10">
        <v>5585</v>
      </c>
      <c r="C6" s="10">
        <v>211</v>
      </c>
      <c r="D6" s="10">
        <v>-3489</v>
      </c>
      <c r="E6" s="10">
        <v>0</v>
      </c>
      <c r="F6" s="10">
        <v>-1023</v>
      </c>
      <c r="G6" s="10">
        <v>0</v>
      </c>
      <c r="H6" s="10">
        <v>1284</v>
      </c>
    </row>
    <row r="7" spans="1:8" s="3" customFormat="1" ht="12" customHeight="1">
      <c r="A7" s="3" t="s">
        <v>264</v>
      </c>
      <c r="B7" s="10">
        <v>5253</v>
      </c>
      <c r="C7" s="10">
        <v>51</v>
      </c>
      <c r="D7" s="10">
        <v>-3963</v>
      </c>
      <c r="E7" s="10">
        <v>0</v>
      </c>
      <c r="F7" s="10">
        <v>-1110</v>
      </c>
      <c r="G7" s="10">
        <v>0</v>
      </c>
      <c r="H7" s="10">
        <v>231</v>
      </c>
    </row>
    <row r="8" spans="1:8" s="3" customFormat="1" ht="12" customHeight="1">
      <c r="A8" s="3" t="s">
        <v>252</v>
      </c>
      <c r="B8" s="10">
        <v>5228</v>
      </c>
      <c r="C8" s="10">
        <v>200</v>
      </c>
      <c r="D8" s="10">
        <v>-3224</v>
      </c>
      <c r="E8" s="10">
        <v>0</v>
      </c>
      <c r="F8" s="10">
        <v>-624</v>
      </c>
      <c r="G8" s="10">
        <v>0</v>
      </c>
      <c r="H8" s="10">
        <v>1580</v>
      </c>
    </row>
    <row r="9" spans="1:8" s="3" customFormat="1" ht="12" customHeight="1">
      <c r="A9" s="3" t="s">
        <v>250</v>
      </c>
      <c r="B9" s="10">
        <v>5092</v>
      </c>
      <c r="C9" s="10">
        <v>163</v>
      </c>
      <c r="D9" s="10">
        <v>-5735</v>
      </c>
      <c r="E9" s="10">
        <v>0</v>
      </c>
      <c r="F9" s="10">
        <v>-1216</v>
      </c>
      <c r="G9" s="10">
        <v>178</v>
      </c>
      <c r="H9" s="10">
        <v>-1518</v>
      </c>
    </row>
    <row r="10" spans="1:8" s="3" customFormat="1" ht="12" customHeight="1">
      <c r="A10" s="3" t="s">
        <v>245</v>
      </c>
      <c r="B10" s="10">
        <v>5078</v>
      </c>
      <c r="C10" s="10">
        <v>260</v>
      </c>
      <c r="D10" s="10">
        <v>-4836</v>
      </c>
      <c r="E10" s="10">
        <v>0</v>
      </c>
      <c r="F10" s="10">
        <v>-823</v>
      </c>
      <c r="G10" s="10">
        <v>0</v>
      </c>
      <c r="H10" s="10">
        <v>-321</v>
      </c>
    </row>
    <row r="11" spans="1:8" s="3" customFormat="1" ht="12" customHeight="1">
      <c r="A11" s="3" t="s">
        <v>246</v>
      </c>
      <c r="B11" s="10">
        <v>4690</v>
      </c>
      <c r="C11" s="10">
        <v>121</v>
      </c>
      <c r="D11" s="10">
        <v>-2844</v>
      </c>
      <c r="E11" s="10">
        <v>0</v>
      </c>
      <c r="F11" s="10">
        <v>-1671</v>
      </c>
      <c r="G11" s="10">
        <v>0</v>
      </c>
      <c r="H11" s="10">
        <v>296</v>
      </c>
    </row>
    <row r="12" spans="1:8" s="3" customFormat="1" ht="12" customHeight="1">
      <c r="A12" s="3" t="s">
        <v>269</v>
      </c>
      <c r="B12" s="10">
        <v>4512</v>
      </c>
      <c r="C12" s="10">
        <v>154</v>
      </c>
      <c r="D12" s="10">
        <v>-2428</v>
      </c>
      <c r="E12" s="10">
        <v>0</v>
      </c>
      <c r="F12" s="10">
        <v>-1752</v>
      </c>
      <c r="G12" s="10">
        <v>0</v>
      </c>
      <c r="H12" s="10">
        <v>486</v>
      </c>
    </row>
    <row r="13" spans="1:8" s="3" customFormat="1" ht="12" customHeight="1">
      <c r="A13" s="3" t="s">
        <v>279</v>
      </c>
      <c r="B13" s="10">
        <v>4391</v>
      </c>
      <c r="C13" s="10">
        <v>119</v>
      </c>
      <c r="D13" s="10">
        <v>-1751</v>
      </c>
      <c r="E13" s="10">
        <v>0</v>
      </c>
      <c r="F13" s="10">
        <v>-879</v>
      </c>
      <c r="G13" s="10">
        <v>0</v>
      </c>
      <c r="H13" s="10">
        <v>1880</v>
      </c>
    </row>
    <row r="14" spans="1:8" s="3" customFormat="1" ht="12" customHeight="1">
      <c r="A14" s="3" t="s">
        <v>257</v>
      </c>
      <c r="B14" s="10">
        <v>4083</v>
      </c>
      <c r="C14" s="10">
        <v>389</v>
      </c>
      <c r="D14" s="10">
        <v>-4096</v>
      </c>
      <c r="E14" s="10">
        <v>0</v>
      </c>
      <c r="F14" s="10">
        <v>-561</v>
      </c>
      <c r="G14" s="10">
        <v>0</v>
      </c>
      <c r="H14" s="10">
        <v>-185</v>
      </c>
    </row>
    <row r="15" spans="1:8" s="3" customFormat="1" ht="12" customHeight="1">
      <c r="A15" s="3" t="s">
        <v>255</v>
      </c>
      <c r="B15" s="10">
        <v>4042</v>
      </c>
      <c r="C15" s="10">
        <v>118</v>
      </c>
      <c r="D15" s="10">
        <v>-2197</v>
      </c>
      <c r="E15" s="10">
        <v>0</v>
      </c>
      <c r="F15" s="10">
        <v>-744</v>
      </c>
      <c r="G15" s="10">
        <v>0</v>
      </c>
      <c r="H15" s="10">
        <v>1219</v>
      </c>
    </row>
    <row r="16" spans="1:8" s="3" customFormat="1" ht="12" customHeight="1">
      <c r="A16" s="3" t="s">
        <v>265</v>
      </c>
      <c r="B16" s="10">
        <v>3763</v>
      </c>
      <c r="C16" s="10">
        <v>127</v>
      </c>
      <c r="D16" s="10">
        <v>-2782</v>
      </c>
      <c r="E16" s="10">
        <v>0</v>
      </c>
      <c r="F16" s="10">
        <v>-982</v>
      </c>
      <c r="G16" s="10">
        <v>0</v>
      </c>
      <c r="H16" s="10">
        <v>126</v>
      </c>
    </row>
    <row r="17" spans="1:8" s="3" customFormat="1" ht="12" customHeight="1">
      <c r="A17" s="3" t="s">
        <v>261</v>
      </c>
      <c r="B17" s="10">
        <v>3734</v>
      </c>
      <c r="C17" s="10">
        <v>164</v>
      </c>
      <c r="D17" s="10">
        <v>-2715</v>
      </c>
      <c r="E17" s="10">
        <v>0</v>
      </c>
      <c r="F17" s="10">
        <v>-1604</v>
      </c>
      <c r="G17" s="10">
        <v>1012</v>
      </c>
      <c r="H17" s="10">
        <v>591</v>
      </c>
    </row>
    <row r="18" spans="1:8" s="3" customFormat="1" ht="12" customHeight="1">
      <c r="A18" s="3" t="s">
        <v>247</v>
      </c>
      <c r="B18" s="10">
        <v>3576</v>
      </c>
      <c r="C18" s="10">
        <v>118</v>
      </c>
      <c r="D18" s="10">
        <v>-2093</v>
      </c>
      <c r="E18" s="10">
        <v>0</v>
      </c>
      <c r="F18" s="10">
        <v>-464</v>
      </c>
      <c r="G18" s="10">
        <v>2</v>
      </c>
      <c r="H18" s="10">
        <v>1139</v>
      </c>
    </row>
    <row r="19" spans="1:8" s="3" customFormat="1" ht="12" customHeight="1">
      <c r="A19" s="3" t="s">
        <v>277</v>
      </c>
      <c r="B19" s="10">
        <v>3568</v>
      </c>
      <c r="C19" s="10">
        <v>85</v>
      </c>
      <c r="D19" s="10">
        <v>-2551</v>
      </c>
      <c r="E19" s="10">
        <v>0</v>
      </c>
      <c r="F19" s="10">
        <v>-1176</v>
      </c>
      <c r="G19" s="10">
        <v>0</v>
      </c>
      <c r="H19" s="10">
        <v>-74</v>
      </c>
    </row>
    <row r="20" spans="1:8" s="3" customFormat="1" ht="12" customHeight="1">
      <c r="A20" s="3" t="s">
        <v>251</v>
      </c>
      <c r="B20" s="10">
        <v>3441</v>
      </c>
      <c r="C20" s="10">
        <v>125</v>
      </c>
      <c r="D20" s="10">
        <v>-3217</v>
      </c>
      <c r="E20" s="10">
        <v>0</v>
      </c>
      <c r="F20" s="10">
        <v>-367</v>
      </c>
      <c r="G20" s="10">
        <v>0</v>
      </c>
      <c r="H20" s="10">
        <v>-18</v>
      </c>
    </row>
    <row r="21" spans="1:8" s="3" customFormat="1" ht="12" customHeight="1">
      <c r="A21" s="3" t="s">
        <v>259</v>
      </c>
      <c r="B21" s="10">
        <v>3394</v>
      </c>
      <c r="C21" s="10">
        <v>132</v>
      </c>
      <c r="D21" s="10">
        <v>-2667</v>
      </c>
      <c r="E21" s="10">
        <v>0</v>
      </c>
      <c r="F21" s="10">
        <v>-676</v>
      </c>
      <c r="G21" s="10">
        <v>0</v>
      </c>
      <c r="H21" s="10">
        <v>183</v>
      </c>
    </row>
    <row r="22" spans="1:8" s="3" customFormat="1" ht="12" customHeight="1">
      <c r="A22" s="3" t="s">
        <v>274</v>
      </c>
      <c r="B22" s="10">
        <v>3079</v>
      </c>
      <c r="C22" s="10">
        <v>100</v>
      </c>
      <c r="D22" s="10">
        <v>-2286</v>
      </c>
      <c r="E22" s="10">
        <v>0</v>
      </c>
      <c r="F22" s="10">
        <v>-943</v>
      </c>
      <c r="G22" s="10">
        <v>7</v>
      </c>
      <c r="H22" s="10">
        <v>-43</v>
      </c>
    </row>
    <row r="23" spans="1:8" s="3" customFormat="1" ht="12" customHeight="1">
      <c r="A23" s="3" t="s">
        <v>256</v>
      </c>
      <c r="B23" s="10">
        <v>2788</v>
      </c>
      <c r="C23" s="10">
        <v>48</v>
      </c>
      <c r="D23" s="10">
        <v>-2506</v>
      </c>
      <c r="E23" s="10">
        <v>0</v>
      </c>
      <c r="F23" s="10">
        <v>-864</v>
      </c>
      <c r="G23" s="10">
        <v>0</v>
      </c>
      <c r="H23" s="10">
        <v>-534</v>
      </c>
    </row>
    <row r="24" spans="1:8" s="3" customFormat="1" ht="12" customHeight="1">
      <c r="A24" s="3" t="s">
        <v>244</v>
      </c>
      <c r="B24" s="10">
        <v>2739</v>
      </c>
      <c r="C24" s="10">
        <v>104</v>
      </c>
      <c r="D24" s="10">
        <v>-2360</v>
      </c>
      <c r="E24" s="10">
        <v>0</v>
      </c>
      <c r="F24" s="10">
        <v>-800</v>
      </c>
      <c r="G24" s="10">
        <v>0</v>
      </c>
      <c r="H24" s="10">
        <v>-317</v>
      </c>
    </row>
    <row r="25" spans="1:8" s="3" customFormat="1" ht="12" customHeight="1">
      <c r="A25" s="3" t="s">
        <v>268</v>
      </c>
      <c r="B25" s="10">
        <v>2521</v>
      </c>
      <c r="C25" s="10">
        <v>86</v>
      </c>
      <c r="D25" s="10">
        <v>-2372</v>
      </c>
      <c r="E25" s="10">
        <v>0</v>
      </c>
      <c r="F25" s="10">
        <v>-469</v>
      </c>
      <c r="G25" s="10">
        <v>0</v>
      </c>
      <c r="H25" s="10">
        <v>-234</v>
      </c>
    </row>
    <row r="26" spans="1:8" s="3" customFormat="1" ht="12" customHeight="1">
      <c r="A26" s="3" t="s">
        <v>260</v>
      </c>
      <c r="B26" s="10">
        <v>2448</v>
      </c>
      <c r="C26" s="10">
        <v>82</v>
      </c>
      <c r="D26" s="10">
        <v>-1101</v>
      </c>
      <c r="E26" s="10">
        <v>0</v>
      </c>
      <c r="F26" s="10">
        <v>-970</v>
      </c>
      <c r="G26" s="10">
        <v>0</v>
      </c>
      <c r="H26" s="10">
        <v>459</v>
      </c>
    </row>
    <row r="27" spans="1:8" s="3" customFormat="1" ht="12" customHeight="1">
      <c r="A27" s="3" t="s">
        <v>248</v>
      </c>
      <c r="B27" s="10">
        <v>2269</v>
      </c>
      <c r="C27" s="10">
        <v>83</v>
      </c>
      <c r="D27" s="10">
        <v>-3712</v>
      </c>
      <c r="E27" s="10">
        <v>0</v>
      </c>
      <c r="F27" s="10">
        <v>-1052</v>
      </c>
      <c r="G27" s="10">
        <v>0</v>
      </c>
      <c r="H27" s="10">
        <v>-2412</v>
      </c>
    </row>
    <row r="28" spans="1:8" s="3" customFormat="1" ht="12" customHeight="1">
      <c r="A28" s="3" t="s">
        <v>278</v>
      </c>
      <c r="B28" s="10">
        <v>2257</v>
      </c>
      <c r="C28" s="10">
        <v>63</v>
      </c>
      <c r="D28" s="10">
        <v>-1069</v>
      </c>
      <c r="E28" s="10">
        <v>0</v>
      </c>
      <c r="F28" s="10">
        <v>-477</v>
      </c>
      <c r="G28" s="10">
        <v>0</v>
      </c>
      <c r="H28" s="10">
        <v>774</v>
      </c>
    </row>
    <row r="29" spans="1:8" s="3" customFormat="1" ht="12" customHeight="1">
      <c r="A29" s="3" t="s">
        <v>270</v>
      </c>
      <c r="B29" s="10">
        <v>2248</v>
      </c>
      <c r="C29" s="10">
        <v>68</v>
      </c>
      <c r="D29" s="10">
        <v>-1657</v>
      </c>
      <c r="E29" s="10">
        <v>0</v>
      </c>
      <c r="F29" s="10">
        <v>-852</v>
      </c>
      <c r="G29" s="10">
        <v>0</v>
      </c>
      <c r="H29" s="10">
        <v>-193</v>
      </c>
    </row>
    <row r="30" spans="1:8" s="3" customFormat="1" ht="12" customHeight="1">
      <c r="A30" s="3" t="s">
        <v>267</v>
      </c>
      <c r="B30" s="10">
        <v>2197</v>
      </c>
      <c r="C30" s="10">
        <v>180</v>
      </c>
      <c r="D30" s="10">
        <v>-1264</v>
      </c>
      <c r="E30" s="10">
        <v>0</v>
      </c>
      <c r="F30" s="10">
        <v>-347</v>
      </c>
      <c r="G30" s="10">
        <v>0</v>
      </c>
      <c r="H30" s="10">
        <v>766</v>
      </c>
    </row>
    <row r="31" spans="1:8" s="3" customFormat="1" ht="12" customHeight="1">
      <c r="A31" s="3" t="s">
        <v>262</v>
      </c>
      <c r="B31" s="10">
        <v>2075</v>
      </c>
      <c r="C31" s="10">
        <v>101</v>
      </c>
      <c r="D31" s="10">
        <v>-1862</v>
      </c>
      <c r="E31" s="10">
        <v>0</v>
      </c>
      <c r="F31" s="10">
        <v>-416</v>
      </c>
      <c r="G31" s="10">
        <v>0</v>
      </c>
      <c r="H31" s="10">
        <v>-102</v>
      </c>
    </row>
    <row r="32" spans="1:8" s="3" customFormat="1" ht="12" customHeight="1">
      <c r="A32" s="3" t="s">
        <v>253</v>
      </c>
      <c r="B32" s="10">
        <v>2071</v>
      </c>
      <c r="C32" s="10">
        <v>105</v>
      </c>
      <c r="D32" s="10">
        <v>-1610</v>
      </c>
      <c r="E32" s="10">
        <v>0</v>
      </c>
      <c r="F32" s="10">
        <v>-316</v>
      </c>
      <c r="G32" s="10">
        <v>0</v>
      </c>
      <c r="H32" s="10">
        <v>250</v>
      </c>
    </row>
    <row r="33" spans="1:8" s="3" customFormat="1" ht="12" customHeight="1">
      <c r="A33" s="3" t="s">
        <v>263</v>
      </c>
      <c r="B33" s="10">
        <v>1937</v>
      </c>
      <c r="C33" s="10">
        <v>67</v>
      </c>
      <c r="D33" s="10">
        <v>-2130</v>
      </c>
      <c r="E33" s="10">
        <v>0</v>
      </c>
      <c r="F33" s="10">
        <v>-362</v>
      </c>
      <c r="G33" s="10">
        <v>0</v>
      </c>
      <c r="H33" s="10">
        <v>-488</v>
      </c>
    </row>
    <row r="34" spans="1:8" s="3" customFormat="1" ht="12" customHeight="1">
      <c r="A34" s="3" t="s">
        <v>273</v>
      </c>
      <c r="B34" s="10">
        <v>1853</v>
      </c>
      <c r="C34" s="10">
        <v>58</v>
      </c>
      <c r="D34" s="10">
        <v>-1486</v>
      </c>
      <c r="E34" s="10">
        <v>0</v>
      </c>
      <c r="F34" s="10">
        <v>-648</v>
      </c>
      <c r="G34" s="10">
        <v>0</v>
      </c>
      <c r="H34" s="10">
        <v>-223</v>
      </c>
    </row>
    <row r="35" spans="1:8" s="3" customFormat="1" ht="12" customHeight="1">
      <c r="A35" s="3" t="s">
        <v>280</v>
      </c>
      <c r="B35" s="10">
        <v>1774</v>
      </c>
      <c r="C35" s="10">
        <v>53</v>
      </c>
      <c r="D35" s="10">
        <v>-932</v>
      </c>
      <c r="E35" s="10">
        <v>0</v>
      </c>
      <c r="F35" s="10">
        <v>-294</v>
      </c>
      <c r="G35" s="10">
        <v>0</v>
      </c>
      <c r="H35" s="10">
        <v>601</v>
      </c>
    </row>
    <row r="36" spans="1:8" s="3" customFormat="1" ht="12" customHeight="1">
      <c r="A36" s="3" t="s">
        <v>266</v>
      </c>
      <c r="B36" s="10">
        <v>1604</v>
      </c>
      <c r="C36" s="10">
        <v>53</v>
      </c>
      <c r="D36" s="10">
        <v>-1189</v>
      </c>
      <c r="E36" s="10">
        <v>0</v>
      </c>
      <c r="F36" s="10">
        <v>-500</v>
      </c>
      <c r="G36" s="10">
        <v>0</v>
      </c>
      <c r="H36" s="10">
        <v>-32</v>
      </c>
    </row>
    <row r="37" spans="1:8" s="3" customFormat="1" ht="12" customHeight="1">
      <c r="A37" s="3" t="s">
        <v>271</v>
      </c>
      <c r="B37" s="10">
        <v>1558</v>
      </c>
      <c r="C37" s="10">
        <v>27</v>
      </c>
      <c r="D37" s="10">
        <v>-515</v>
      </c>
      <c r="E37" s="10">
        <v>0</v>
      </c>
      <c r="F37" s="10">
        <v>-727</v>
      </c>
      <c r="G37" s="10">
        <v>0</v>
      </c>
      <c r="H37" s="10">
        <v>343</v>
      </c>
    </row>
    <row r="38" spans="1:8" s="3" customFormat="1" ht="12" customHeight="1">
      <c r="A38" s="3" t="s">
        <v>275</v>
      </c>
      <c r="B38" s="10">
        <v>1380</v>
      </c>
      <c r="C38" s="10">
        <v>27</v>
      </c>
      <c r="D38" s="10">
        <v>-577</v>
      </c>
      <c r="E38" s="10">
        <v>0</v>
      </c>
      <c r="F38" s="10">
        <v>-468</v>
      </c>
      <c r="G38" s="10">
        <v>0</v>
      </c>
      <c r="H38" s="10">
        <v>362</v>
      </c>
    </row>
    <row r="39" spans="1:8" s="3" customFormat="1" ht="12" customHeight="1">
      <c r="A39" s="3" t="s">
        <v>272</v>
      </c>
      <c r="B39" s="10">
        <v>1337</v>
      </c>
      <c r="C39" s="10">
        <v>54</v>
      </c>
      <c r="D39" s="10">
        <v>-847</v>
      </c>
      <c r="E39" s="10">
        <v>0</v>
      </c>
      <c r="F39" s="10">
        <v>-368</v>
      </c>
      <c r="G39" s="10">
        <v>0</v>
      </c>
      <c r="H39" s="10">
        <v>176</v>
      </c>
    </row>
    <row r="40" spans="1:8" s="3" customFormat="1" ht="12" customHeight="1">
      <c r="A40" s="3" t="s">
        <v>290</v>
      </c>
      <c r="B40" s="10">
        <v>1307</v>
      </c>
      <c r="C40" s="10">
        <v>46</v>
      </c>
      <c r="D40" s="10">
        <v>-1240</v>
      </c>
      <c r="E40" s="10">
        <v>0</v>
      </c>
      <c r="F40" s="10">
        <v>-565</v>
      </c>
      <c r="G40" s="10">
        <v>0</v>
      </c>
      <c r="H40" s="10">
        <v>-452</v>
      </c>
    </row>
    <row r="41" spans="1:8" s="3" customFormat="1" ht="12" customHeight="1">
      <c r="A41" s="3" t="s">
        <v>286</v>
      </c>
      <c r="B41" s="10">
        <v>1260</v>
      </c>
      <c r="C41" s="10">
        <v>41</v>
      </c>
      <c r="D41" s="10">
        <v>-652</v>
      </c>
      <c r="E41" s="10">
        <v>0</v>
      </c>
      <c r="F41" s="10">
        <v>-580</v>
      </c>
      <c r="G41" s="10">
        <v>13</v>
      </c>
      <c r="H41" s="10">
        <v>82</v>
      </c>
    </row>
    <row r="42" spans="1:8" s="3" customFormat="1" ht="12" customHeight="1">
      <c r="A42" s="3" t="s">
        <v>281</v>
      </c>
      <c r="B42" s="10">
        <v>1080</v>
      </c>
      <c r="C42" s="10">
        <v>82</v>
      </c>
      <c r="D42" s="10">
        <v>-343</v>
      </c>
      <c r="E42" s="10">
        <v>0</v>
      </c>
      <c r="F42" s="10">
        <v>-207</v>
      </c>
      <c r="G42" s="10">
        <v>0</v>
      </c>
      <c r="H42" s="10">
        <v>612</v>
      </c>
    </row>
    <row r="43" spans="1:8" s="3" customFormat="1" ht="12" customHeight="1">
      <c r="A43" s="3" t="s">
        <v>282</v>
      </c>
      <c r="B43" s="10">
        <v>1072</v>
      </c>
      <c r="C43" s="10">
        <v>27</v>
      </c>
      <c r="D43" s="10">
        <v>-369</v>
      </c>
      <c r="E43" s="10">
        <v>0</v>
      </c>
      <c r="F43" s="10">
        <v>-213</v>
      </c>
      <c r="G43" s="10">
        <v>0</v>
      </c>
      <c r="H43" s="10">
        <v>517</v>
      </c>
    </row>
    <row r="44" spans="1:8" s="3" customFormat="1" ht="12" customHeight="1">
      <c r="A44" s="3" t="s">
        <v>287</v>
      </c>
      <c r="B44" s="10">
        <v>1064</v>
      </c>
      <c r="C44" s="10">
        <v>21</v>
      </c>
      <c r="D44" s="10">
        <v>-490</v>
      </c>
      <c r="E44" s="10">
        <v>0</v>
      </c>
      <c r="F44" s="10">
        <v>-226</v>
      </c>
      <c r="G44" s="10">
        <v>32</v>
      </c>
      <c r="H44" s="10">
        <v>401</v>
      </c>
    </row>
    <row r="45" spans="1:8" s="3" customFormat="1" ht="12" customHeight="1">
      <c r="A45" s="3" t="s">
        <v>283</v>
      </c>
      <c r="B45" s="10">
        <v>928</v>
      </c>
      <c r="C45" s="10">
        <v>26</v>
      </c>
      <c r="D45" s="10">
        <v>-887</v>
      </c>
      <c r="E45" s="10">
        <v>0</v>
      </c>
      <c r="F45" s="10">
        <v>-224</v>
      </c>
      <c r="G45" s="10">
        <v>0</v>
      </c>
      <c r="H45" s="10">
        <v>-157</v>
      </c>
    </row>
    <row r="46" spans="1:8" s="3" customFormat="1" ht="12" customHeight="1">
      <c r="A46" s="3" t="s">
        <v>276</v>
      </c>
      <c r="B46" s="10">
        <v>915</v>
      </c>
      <c r="C46" s="10">
        <v>31</v>
      </c>
      <c r="D46" s="10">
        <v>197</v>
      </c>
      <c r="E46" s="10">
        <v>0</v>
      </c>
      <c r="F46" s="10">
        <v>-457</v>
      </c>
      <c r="G46" s="10">
        <v>0</v>
      </c>
      <c r="H46" s="10">
        <v>686</v>
      </c>
    </row>
    <row r="47" spans="1:8" s="3" customFormat="1" ht="12" customHeight="1">
      <c r="A47" s="3" t="s">
        <v>294</v>
      </c>
      <c r="B47" s="10">
        <v>695</v>
      </c>
      <c r="C47" s="10">
        <v>18</v>
      </c>
      <c r="D47" s="10">
        <v>-308</v>
      </c>
      <c r="E47" s="10">
        <v>0</v>
      </c>
      <c r="F47" s="10">
        <v>-139</v>
      </c>
      <c r="G47" s="10">
        <v>0</v>
      </c>
      <c r="H47" s="10">
        <v>266</v>
      </c>
    </row>
    <row r="48" spans="1:8" s="3" customFormat="1" ht="12" customHeight="1">
      <c r="A48" s="3" t="s">
        <v>284</v>
      </c>
      <c r="B48" s="10">
        <v>655</v>
      </c>
      <c r="C48" s="10">
        <v>36</v>
      </c>
      <c r="D48" s="10">
        <v>-199</v>
      </c>
      <c r="E48" s="10">
        <v>0</v>
      </c>
      <c r="F48" s="10">
        <v>-193</v>
      </c>
      <c r="G48" s="10">
        <v>0</v>
      </c>
      <c r="H48" s="10">
        <v>299</v>
      </c>
    </row>
    <row r="49" spans="1:8" s="3" customFormat="1" ht="12" customHeight="1">
      <c r="A49" s="3" t="s">
        <v>285</v>
      </c>
      <c r="B49" s="10">
        <v>500</v>
      </c>
      <c r="C49" s="10">
        <v>15</v>
      </c>
      <c r="D49" s="10">
        <v>166</v>
      </c>
      <c r="E49" s="10">
        <v>0</v>
      </c>
      <c r="F49" s="10">
        <v>-180</v>
      </c>
      <c r="G49" s="10">
        <v>0</v>
      </c>
      <c r="H49" s="10">
        <v>501</v>
      </c>
    </row>
    <row r="50" spans="1:8" s="3" customFormat="1" ht="12" customHeight="1">
      <c r="A50" s="3" t="s">
        <v>288</v>
      </c>
      <c r="B50" s="10">
        <v>386</v>
      </c>
      <c r="C50" s="10">
        <v>28</v>
      </c>
      <c r="D50" s="10">
        <v>-283</v>
      </c>
      <c r="E50" s="10">
        <v>0</v>
      </c>
      <c r="F50" s="10">
        <v>-72</v>
      </c>
      <c r="G50" s="10">
        <v>0</v>
      </c>
      <c r="H50" s="10">
        <v>59</v>
      </c>
    </row>
    <row r="51" spans="1:8" s="3" customFormat="1" ht="12" customHeight="1">
      <c r="A51" s="3" t="s">
        <v>291</v>
      </c>
      <c r="B51" s="10">
        <v>243</v>
      </c>
      <c r="C51" s="10">
        <v>21</v>
      </c>
      <c r="D51" s="10">
        <v>-301</v>
      </c>
      <c r="E51" s="10">
        <v>0</v>
      </c>
      <c r="F51" s="10">
        <v>-222</v>
      </c>
      <c r="G51" s="10">
        <v>0</v>
      </c>
      <c r="H51" s="10">
        <v>-259</v>
      </c>
    </row>
    <row r="52" spans="1:8" s="3" customFormat="1" ht="12" customHeight="1">
      <c r="A52" s="3" t="s">
        <v>289</v>
      </c>
      <c r="B52" s="10">
        <v>108</v>
      </c>
      <c r="C52" s="10">
        <v>5</v>
      </c>
      <c r="D52" s="10">
        <v>-35</v>
      </c>
      <c r="E52" s="10">
        <v>0</v>
      </c>
      <c r="F52" s="10">
        <v>-38</v>
      </c>
      <c r="G52" s="10">
        <v>2</v>
      </c>
      <c r="H52" s="10">
        <v>42</v>
      </c>
    </row>
    <row r="53" spans="1:8" s="3" customFormat="1" ht="12.75">
      <c r="A53" s="2"/>
      <c r="B53" s="10"/>
      <c r="C53" s="10"/>
      <c r="D53" s="10"/>
      <c r="E53" s="10"/>
      <c r="F53" s="10"/>
      <c r="G53" s="10"/>
      <c r="H53" s="10"/>
    </row>
    <row r="54" spans="1:8" ht="12.75">
      <c r="A54" s="3" t="s">
        <v>196</v>
      </c>
      <c r="B54" s="10">
        <f>SUM(B4:B53)</f>
        <v>130237</v>
      </c>
      <c r="C54" s="10">
        <f>SUM(C4:C53)</f>
        <v>4635</v>
      </c>
      <c r="D54" s="10">
        <f>SUM(D4:D53)</f>
        <v>-91744</v>
      </c>
      <c r="E54" s="10">
        <f>SUM(E4:E53)</f>
        <v>0</v>
      </c>
      <c r="F54" s="10">
        <f>SUM(F4:F53)</f>
        <v>-32207</v>
      </c>
      <c r="G54" s="10">
        <f>SUM(G4:G53)</f>
        <v>1468</v>
      </c>
      <c r="H54" s="10">
        <f>SUM(H4:H53)</f>
        <v>12389</v>
      </c>
    </row>
    <row r="55" spans="1:8" ht="12.75">
      <c r="A55" s="1" t="s">
        <v>197</v>
      </c>
      <c r="B55" s="11">
        <v>144400</v>
      </c>
      <c r="C55" s="11">
        <v>3961</v>
      </c>
      <c r="D55" s="11">
        <v>-112927</v>
      </c>
      <c r="E55" s="11">
        <v>-717</v>
      </c>
      <c r="F55" s="11">
        <v>-41506</v>
      </c>
      <c r="G55" s="11">
        <v>39</v>
      </c>
      <c r="H55" s="11">
        <v>-6750</v>
      </c>
    </row>
    <row r="57" spans="1:8" ht="12.75">
      <c r="A57" s="1" t="s">
        <v>198</v>
      </c>
      <c r="B57" s="8">
        <f>B54/($B54/100)</f>
        <v>100.00000000000001</v>
      </c>
      <c r="C57" s="8">
        <f>C54/($B54/100)</f>
        <v>3.558896473352427</v>
      </c>
      <c r="D57" s="8">
        <f>D54/($B54/100)</f>
        <v>-70.44388307470228</v>
      </c>
      <c r="E57" s="8">
        <f>E54/($B54/100)</f>
        <v>0</v>
      </c>
      <c r="F57" s="8">
        <f>F54/($B54/100)</f>
        <v>-24.729531546334762</v>
      </c>
      <c r="G57" s="8">
        <f>G54/($B54/100)</f>
        <v>1.1271758409668529</v>
      </c>
      <c r="H57" s="8">
        <f>H54/($B54/100)</f>
        <v>9.512657693282248</v>
      </c>
    </row>
    <row r="58" spans="1:8" ht="12.75">
      <c r="A58" s="1" t="s">
        <v>199</v>
      </c>
      <c r="B58" s="8">
        <f>B55/($B55/100)</f>
        <v>100</v>
      </c>
      <c r="C58" s="8">
        <f>C55/($B55/100)</f>
        <v>2.7430747922437675</v>
      </c>
      <c r="D58" s="8">
        <f>D55/($B55/100)</f>
        <v>-78.20429362880887</v>
      </c>
      <c r="E58" s="8">
        <f>E55/($B55/100)</f>
        <v>-0.49653739612188363</v>
      </c>
      <c r="F58" s="8">
        <f>F55/($B55/100)</f>
        <v>-28.74376731301939</v>
      </c>
      <c r="G58" s="8">
        <f>G55/($B55/100)</f>
        <v>0.027008310249307478</v>
      </c>
      <c r="H58" s="8">
        <f>H55/($B55/100)</f>
        <v>-4.674515235457064</v>
      </c>
    </row>
  </sheetData>
  <mergeCells count="2">
    <mergeCell ref="A1:H1"/>
    <mergeCell ref="A2:H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K4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384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111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316</v>
      </c>
      <c r="B4" s="10">
        <v>2820814</v>
      </c>
      <c r="C4" s="10">
        <v>2816373</v>
      </c>
      <c r="D4" s="10">
        <v>436925</v>
      </c>
      <c r="E4" s="10">
        <v>-2606549</v>
      </c>
      <c r="F4" s="10"/>
      <c r="G4" s="10">
        <v>-454166</v>
      </c>
      <c r="H4" s="10">
        <v>0</v>
      </c>
      <c r="I4" s="10">
        <v>192583</v>
      </c>
    </row>
    <row r="5" spans="1:9" s="3" customFormat="1" ht="12" customHeight="1">
      <c r="A5" s="3" t="s">
        <v>313</v>
      </c>
      <c r="B5" s="10">
        <v>1876356</v>
      </c>
      <c r="C5" s="10">
        <v>1865356</v>
      </c>
      <c r="D5" s="10">
        <v>432324</v>
      </c>
      <c r="E5" s="10">
        <v>-1871058</v>
      </c>
      <c r="F5" s="10">
        <v>-4137</v>
      </c>
      <c r="G5" s="10">
        <v>-262152</v>
      </c>
      <c r="H5" s="10">
        <v>0</v>
      </c>
      <c r="I5" s="10">
        <v>160333</v>
      </c>
    </row>
    <row r="6" spans="1:9" s="3" customFormat="1" ht="12" customHeight="1">
      <c r="A6" s="3" t="s">
        <v>314</v>
      </c>
      <c r="B6" s="10">
        <v>1332038</v>
      </c>
      <c r="C6" s="10">
        <v>1322351</v>
      </c>
      <c r="D6" s="10">
        <v>321845</v>
      </c>
      <c r="E6" s="10">
        <v>-1181500</v>
      </c>
      <c r="F6" s="10"/>
      <c r="G6" s="10">
        <v>-262895</v>
      </c>
      <c r="H6" s="10">
        <v>12613</v>
      </c>
      <c r="I6" s="10">
        <v>212414</v>
      </c>
    </row>
    <row r="7" spans="1:9" s="3" customFormat="1" ht="12" customHeight="1">
      <c r="A7" s="3" t="s">
        <v>201</v>
      </c>
      <c r="B7" s="10">
        <v>364231</v>
      </c>
      <c r="C7" s="10">
        <v>336663</v>
      </c>
      <c r="D7" s="10">
        <v>21950</v>
      </c>
      <c r="E7" s="10">
        <v>-286627</v>
      </c>
      <c r="F7" s="10"/>
      <c r="G7" s="10">
        <v>-47272</v>
      </c>
      <c r="H7" s="10">
        <v>0</v>
      </c>
      <c r="I7" s="10">
        <v>24714</v>
      </c>
    </row>
    <row r="8" spans="1:9" s="3" customFormat="1" ht="12" customHeight="1">
      <c r="A8" s="3" t="s">
        <v>379</v>
      </c>
      <c r="B8" s="10">
        <v>338819</v>
      </c>
      <c r="C8" s="10">
        <v>306743</v>
      </c>
      <c r="D8" s="10">
        <v>34324</v>
      </c>
      <c r="E8" s="10">
        <v>-229546</v>
      </c>
      <c r="F8" s="10"/>
      <c r="G8" s="10">
        <v>-32408</v>
      </c>
      <c r="H8" s="10">
        <v>0</v>
      </c>
      <c r="I8" s="10">
        <v>79113</v>
      </c>
    </row>
    <row r="9" spans="1:9" s="3" customFormat="1" ht="12" customHeight="1">
      <c r="A9" s="3" t="s">
        <v>200</v>
      </c>
      <c r="B9" s="10">
        <v>265057</v>
      </c>
      <c r="C9" s="10">
        <v>244030</v>
      </c>
      <c r="D9" s="10">
        <v>14188</v>
      </c>
      <c r="E9" s="10">
        <v>-156757</v>
      </c>
      <c r="F9" s="10"/>
      <c r="G9" s="10">
        <v>-54831</v>
      </c>
      <c r="H9" s="10">
        <v>0</v>
      </c>
      <c r="I9" s="10">
        <v>46630</v>
      </c>
    </row>
    <row r="10" spans="1:9" s="3" customFormat="1" ht="12" customHeight="1">
      <c r="A10" s="3" t="s">
        <v>320</v>
      </c>
      <c r="B10" s="10">
        <v>238628</v>
      </c>
      <c r="C10" s="10">
        <v>92653</v>
      </c>
      <c r="D10" s="10">
        <v>20680</v>
      </c>
      <c r="E10" s="10">
        <v>-26756</v>
      </c>
      <c r="F10" s="10"/>
      <c r="G10" s="10">
        <v>-12042</v>
      </c>
      <c r="H10" s="10">
        <v>0</v>
      </c>
      <c r="I10" s="10">
        <v>74535</v>
      </c>
    </row>
    <row r="11" spans="1:9" s="3" customFormat="1" ht="12" customHeight="1">
      <c r="A11" s="3" t="s">
        <v>205</v>
      </c>
      <c r="B11" s="10">
        <v>224321</v>
      </c>
      <c r="C11" s="10">
        <v>201864</v>
      </c>
      <c r="D11" s="10">
        <v>17500</v>
      </c>
      <c r="E11" s="10">
        <v>-126658</v>
      </c>
      <c r="F11" s="10">
        <v>-32020</v>
      </c>
      <c r="G11" s="10">
        <v>-34490</v>
      </c>
      <c r="H11" s="10">
        <v>0</v>
      </c>
      <c r="I11" s="10">
        <v>26196</v>
      </c>
    </row>
    <row r="12" spans="1:9" s="3" customFormat="1" ht="12" customHeight="1">
      <c r="A12" s="3" t="s">
        <v>204</v>
      </c>
      <c r="B12" s="10">
        <v>206372</v>
      </c>
      <c r="C12" s="10">
        <v>176999</v>
      </c>
      <c r="D12" s="10">
        <v>13817</v>
      </c>
      <c r="E12" s="10">
        <v>-133124</v>
      </c>
      <c r="F12" s="10">
        <v>-21812</v>
      </c>
      <c r="G12" s="10">
        <v>-40123</v>
      </c>
      <c r="H12" s="10">
        <v>0</v>
      </c>
      <c r="I12" s="10">
        <v>-4243</v>
      </c>
    </row>
    <row r="13" spans="1:9" s="3" customFormat="1" ht="12" customHeight="1">
      <c r="A13" s="3" t="s">
        <v>202</v>
      </c>
      <c r="B13" s="10">
        <v>203223</v>
      </c>
      <c r="C13" s="10">
        <v>187807</v>
      </c>
      <c r="D13" s="10">
        <v>17092</v>
      </c>
      <c r="E13" s="10">
        <v>-167794</v>
      </c>
      <c r="F13" s="10"/>
      <c r="G13" s="10">
        <v>-30547</v>
      </c>
      <c r="H13" s="10">
        <v>2002</v>
      </c>
      <c r="I13" s="10">
        <v>8560</v>
      </c>
    </row>
    <row r="14" spans="1:9" s="3" customFormat="1" ht="12" customHeight="1">
      <c r="A14" s="3" t="s">
        <v>207</v>
      </c>
      <c r="B14" s="10">
        <v>194123</v>
      </c>
      <c r="C14" s="10">
        <v>179756</v>
      </c>
      <c r="D14" s="10">
        <v>7702</v>
      </c>
      <c r="E14" s="10">
        <v>-106701</v>
      </c>
      <c r="F14" s="10"/>
      <c r="G14" s="10">
        <v>-32354</v>
      </c>
      <c r="H14" s="10">
        <v>0</v>
      </c>
      <c r="I14" s="10">
        <v>48403</v>
      </c>
    </row>
    <row r="15" spans="1:9" s="3" customFormat="1" ht="12" customHeight="1">
      <c r="A15" s="3" t="s">
        <v>336</v>
      </c>
      <c r="B15" s="10">
        <v>175310</v>
      </c>
      <c r="C15" s="10">
        <v>171954</v>
      </c>
      <c r="D15" s="10">
        <v>18557</v>
      </c>
      <c r="E15" s="10">
        <v>-149344</v>
      </c>
      <c r="F15" s="10"/>
      <c r="G15" s="10">
        <v>-42491</v>
      </c>
      <c r="H15" s="10">
        <v>0</v>
      </c>
      <c r="I15" s="10">
        <v>-1324</v>
      </c>
    </row>
    <row r="16" spans="1:9" s="3" customFormat="1" ht="12" customHeight="1">
      <c r="A16" s="3" t="s">
        <v>206</v>
      </c>
      <c r="B16" s="10">
        <v>166469</v>
      </c>
      <c r="C16" s="10">
        <v>152263</v>
      </c>
      <c r="D16" s="10">
        <v>11593</v>
      </c>
      <c r="E16" s="10">
        <v>-93411</v>
      </c>
      <c r="F16" s="10"/>
      <c r="G16" s="10">
        <v>-29214</v>
      </c>
      <c r="H16" s="10">
        <v>0</v>
      </c>
      <c r="I16" s="10">
        <v>41231</v>
      </c>
    </row>
    <row r="17" spans="1:9" s="3" customFormat="1" ht="12" customHeight="1">
      <c r="A17" s="3" t="s">
        <v>203</v>
      </c>
      <c r="B17" s="10">
        <v>147542</v>
      </c>
      <c r="C17" s="10">
        <v>127881</v>
      </c>
      <c r="D17" s="10">
        <v>5130</v>
      </c>
      <c r="E17" s="10">
        <v>-93855</v>
      </c>
      <c r="F17" s="10"/>
      <c r="G17" s="10">
        <v>-17122</v>
      </c>
      <c r="H17" s="10">
        <v>0</v>
      </c>
      <c r="I17" s="10">
        <v>22034</v>
      </c>
    </row>
    <row r="18" spans="1:9" s="3" customFormat="1" ht="12" customHeight="1">
      <c r="A18" s="3" t="s">
        <v>214</v>
      </c>
      <c r="B18" s="10">
        <v>141478</v>
      </c>
      <c r="C18" s="10">
        <v>124450</v>
      </c>
      <c r="D18" s="10">
        <v>6678</v>
      </c>
      <c r="E18" s="10">
        <v>-79342</v>
      </c>
      <c r="F18" s="10">
        <v>-11558</v>
      </c>
      <c r="G18" s="10">
        <v>-26004</v>
      </c>
      <c r="H18" s="10">
        <v>0</v>
      </c>
      <c r="I18" s="10">
        <v>14224</v>
      </c>
    </row>
    <row r="19" spans="1:9" s="3" customFormat="1" ht="12" customHeight="1">
      <c r="A19" s="3" t="s">
        <v>211</v>
      </c>
      <c r="B19" s="10">
        <v>136498</v>
      </c>
      <c r="C19" s="10">
        <v>120138</v>
      </c>
      <c r="D19" s="10">
        <v>6454</v>
      </c>
      <c r="E19" s="10">
        <v>-69261</v>
      </c>
      <c r="F19" s="10">
        <v>0</v>
      </c>
      <c r="G19" s="10">
        <v>-25522</v>
      </c>
      <c r="H19" s="10">
        <v>0</v>
      </c>
      <c r="I19" s="10">
        <v>31809</v>
      </c>
    </row>
    <row r="20" spans="1:9" s="3" customFormat="1" ht="12" customHeight="1">
      <c r="A20" s="3" t="s">
        <v>315</v>
      </c>
      <c r="B20" s="10">
        <v>120957</v>
      </c>
      <c r="C20" s="10">
        <v>104313</v>
      </c>
      <c r="D20" s="10">
        <v>285354</v>
      </c>
      <c r="E20" s="10">
        <v>-156200</v>
      </c>
      <c r="F20" s="10">
        <v>0</v>
      </c>
      <c r="G20" s="10">
        <v>-90357</v>
      </c>
      <c r="H20" s="10">
        <v>7417</v>
      </c>
      <c r="I20" s="10">
        <v>150527</v>
      </c>
    </row>
    <row r="21" spans="1:9" s="3" customFormat="1" ht="12" customHeight="1">
      <c r="A21" s="3" t="s">
        <v>210</v>
      </c>
      <c r="B21" s="10">
        <v>119819</v>
      </c>
      <c r="C21" s="10">
        <v>103049</v>
      </c>
      <c r="D21" s="10">
        <v>4878</v>
      </c>
      <c r="E21" s="10">
        <v>-63609</v>
      </c>
      <c r="F21" s="10">
        <v>-3408</v>
      </c>
      <c r="G21" s="10">
        <v>-23971</v>
      </c>
      <c r="H21" s="10">
        <v>0</v>
      </c>
      <c r="I21" s="10">
        <v>16939</v>
      </c>
    </row>
    <row r="22" spans="1:9" s="3" customFormat="1" ht="12" customHeight="1">
      <c r="A22" s="3" t="s">
        <v>208</v>
      </c>
      <c r="B22" s="10">
        <v>119769</v>
      </c>
      <c r="C22" s="10">
        <v>104349</v>
      </c>
      <c r="D22" s="10">
        <v>5195</v>
      </c>
      <c r="E22" s="10">
        <v>-64773</v>
      </c>
      <c r="F22" s="10">
        <v>-4179</v>
      </c>
      <c r="G22" s="10">
        <v>-18730</v>
      </c>
      <c r="H22" s="10">
        <v>0</v>
      </c>
      <c r="I22" s="10">
        <v>21862</v>
      </c>
    </row>
    <row r="23" spans="1:9" s="3" customFormat="1" ht="12" customHeight="1">
      <c r="A23" s="3" t="s">
        <v>209</v>
      </c>
      <c r="B23" s="10">
        <v>118191</v>
      </c>
      <c r="C23" s="10">
        <v>105446</v>
      </c>
      <c r="D23" s="10">
        <v>6413</v>
      </c>
      <c r="E23" s="10">
        <v>-50703</v>
      </c>
      <c r="F23" s="10">
        <v>-5014</v>
      </c>
      <c r="G23" s="10">
        <v>-17467</v>
      </c>
      <c r="H23" s="10">
        <v>0</v>
      </c>
      <c r="I23" s="10">
        <v>38675</v>
      </c>
    </row>
    <row r="24" spans="1:9" s="3" customFormat="1" ht="12" customHeight="1">
      <c r="A24" s="3" t="s">
        <v>327</v>
      </c>
      <c r="B24" s="10">
        <v>117680</v>
      </c>
      <c r="C24" s="10">
        <v>103423</v>
      </c>
      <c r="D24" s="10">
        <v>4706</v>
      </c>
      <c r="E24" s="10">
        <v>-116996</v>
      </c>
      <c r="F24" s="10"/>
      <c r="G24" s="10">
        <v>-25060</v>
      </c>
      <c r="H24" s="10">
        <v>0</v>
      </c>
      <c r="I24" s="10">
        <v>-33927</v>
      </c>
    </row>
    <row r="25" spans="1:9" s="3" customFormat="1" ht="12" customHeight="1">
      <c r="A25" s="3" t="s">
        <v>213</v>
      </c>
      <c r="B25" s="10">
        <v>97842</v>
      </c>
      <c r="C25" s="10">
        <v>84525</v>
      </c>
      <c r="D25" s="10">
        <v>3663</v>
      </c>
      <c r="E25" s="10">
        <v>-52033</v>
      </c>
      <c r="F25" s="10"/>
      <c r="G25" s="10">
        <v>-12079</v>
      </c>
      <c r="H25" s="10">
        <v>0</v>
      </c>
      <c r="I25" s="10">
        <v>24076</v>
      </c>
    </row>
    <row r="26" spans="1:9" s="3" customFormat="1" ht="12" customHeight="1">
      <c r="A26" s="3" t="s">
        <v>217</v>
      </c>
      <c r="B26" s="10">
        <v>94458</v>
      </c>
      <c r="C26" s="10">
        <v>82873</v>
      </c>
      <c r="D26" s="10">
        <v>6679</v>
      </c>
      <c r="E26" s="10">
        <v>-53614</v>
      </c>
      <c r="F26" s="10"/>
      <c r="G26" s="10">
        <v>-18588</v>
      </c>
      <c r="H26" s="10">
        <v>0</v>
      </c>
      <c r="I26" s="10">
        <v>17350</v>
      </c>
    </row>
    <row r="27" spans="1:9" s="3" customFormat="1" ht="12" customHeight="1">
      <c r="A27" s="3" t="s">
        <v>218</v>
      </c>
      <c r="B27" s="10">
        <v>93884</v>
      </c>
      <c r="C27" s="10">
        <v>87303</v>
      </c>
      <c r="D27" s="10">
        <v>5891</v>
      </c>
      <c r="E27" s="10">
        <v>-53889</v>
      </c>
      <c r="F27" s="10">
        <v>0</v>
      </c>
      <c r="G27" s="10">
        <v>-21357</v>
      </c>
      <c r="H27" s="10">
        <v>0</v>
      </c>
      <c r="I27" s="10">
        <v>17948</v>
      </c>
    </row>
    <row r="28" spans="1:9" s="3" customFormat="1" ht="12" customHeight="1">
      <c r="A28" s="3" t="s">
        <v>212</v>
      </c>
      <c r="B28" s="10">
        <v>92131</v>
      </c>
      <c r="C28" s="10">
        <v>80291</v>
      </c>
      <c r="D28" s="10">
        <v>3975</v>
      </c>
      <c r="E28" s="10">
        <v>-51753</v>
      </c>
      <c r="F28" s="10"/>
      <c r="G28" s="10">
        <v>-16387</v>
      </c>
      <c r="H28" s="10">
        <v>-816</v>
      </c>
      <c r="I28" s="10">
        <v>15310</v>
      </c>
    </row>
    <row r="29" spans="1:9" s="3" customFormat="1" ht="12" customHeight="1">
      <c r="A29" s="3" t="s">
        <v>370</v>
      </c>
      <c r="B29" s="10">
        <v>88545</v>
      </c>
      <c r="C29" s="10">
        <v>83892</v>
      </c>
      <c r="D29" s="10">
        <v>2313</v>
      </c>
      <c r="E29" s="10">
        <v>-93080</v>
      </c>
      <c r="F29" s="10"/>
      <c r="G29" s="10">
        <v>-17672</v>
      </c>
      <c r="H29" s="10">
        <v>0</v>
      </c>
      <c r="I29" s="10">
        <v>-24547</v>
      </c>
    </row>
    <row r="30" spans="1:9" s="3" customFormat="1" ht="12" customHeight="1">
      <c r="A30" s="3" t="s">
        <v>216</v>
      </c>
      <c r="B30" s="10">
        <v>85175</v>
      </c>
      <c r="C30" s="10">
        <v>74512</v>
      </c>
      <c r="D30" s="10">
        <v>2715</v>
      </c>
      <c r="E30" s="10">
        <v>-47246</v>
      </c>
      <c r="F30" s="10"/>
      <c r="G30" s="10">
        <v>-13445</v>
      </c>
      <c r="H30" s="10">
        <v>0</v>
      </c>
      <c r="I30" s="10">
        <v>16536</v>
      </c>
    </row>
    <row r="31" spans="1:9" s="3" customFormat="1" ht="12" customHeight="1">
      <c r="A31" s="3" t="s">
        <v>325</v>
      </c>
      <c r="B31" s="10">
        <v>73997</v>
      </c>
      <c r="C31" s="10">
        <v>68106</v>
      </c>
      <c r="D31" s="10">
        <v>3161</v>
      </c>
      <c r="E31" s="10">
        <v>-57260</v>
      </c>
      <c r="F31" s="10"/>
      <c r="G31" s="10">
        <v>-11105</v>
      </c>
      <c r="H31" s="10">
        <v>0</v>
      </c>
      <c r="I31" s="10">
        <v>2902</v>
      </c>
    </row>
    <row r="32" spans="1:9" s="3" customFormat="1" ht="12" customHeight="1">
      <c r="A32" s="3" t="s">
        <v>215</v>
      </c>
      <c r="B32" s="10">
        <v>73690</v>
      </c>
      <c r="C32" s="10">
        <v>64569</v>
      </c>
      <c r="D32" s="10">
        <v>3468</v>
      </c>
      <c r="E32" s="10">
        <v>-30495</v>
      </c>
      <c r="F32" s="10"/>
      <c r="G32" s="10">
        <v>-18048</v>
      </c>
      <c r="H32" s="10">
        <v>0</v>
      </c>
      <c r="I32" s="10">
        <v>19494</v>
      </c>
    </row>
    <row r="33" spans="1:9" s="3" customFormat="1" ht="12" customHeight="1">
      <c r="A33" s="3" t="s">
        <v>220</v>
      </c>
      <c r="B33" s="10">
        <v>57065</v>
      </c>
      <c r="C33" s="10">
        <v>48661</v>
      </c>
      <c r="D33" s="10">
        <v>1851</v>
      </c>
      <c r="E33" s="10">
        <v>-34282</v>
      </c>
      <c r="F33" s="10">
        <v>-5706</v>
      </c>
      <c r="G33" s="10">
        <v>-10197</v>
      </c>
      <c r="H33" s="10">
        <v>0</v>
      </c>
      <c r="I33" s="10">
        <v>327</v>
      </c>
    </row>
    <row r="34" spans="1:9" s="3" customFormat="1" ht="12" customHeight="1">
      <c r="A34" s="3" t="s">
        <v>223</v>
      </c>
      <c r="B34" s="10">
        <v>51908</v>
      </c>
      <c r="C34" s="10">
        <v>47813</v>
      </c>
      <c r="D34" s="10">
        <v>2315</v>
      </c>
      <c r="E34" s="10">
        <v>-27740</v>
      </c>
      <c r="F34" s="10"/>
      <c r="G34" s="10">
        <v>-6742</v>
      </c>
      <c r="H34" s="10">
        <v>0</v>
      </c>
      <c r="I34" s="10">
        <v>15646</v>
      </c>
    </row>
    <row r="35" spans="1:9" s="3" customFormat="1" ht="12" customHeight="1">
      <c r="A35" s="3" t="s">
        <v>222</v>
      </c>
      <c r="B35" s="10">
        <v>51758</v>
      </c>
      <c r="C35" s="10">
        <v>46537</v>
      </c>
      <c r="D35" s="10">
        <v>2293</v>
      </c>
      <c r="E35" s="10">
        <v>-26584</v>
      </c>
      <c r="F35" s="10"/>
      <c r="G35" s="10">
        <v>-7046</v>
      </c>
      <c r="H35" s="10">
        <v>0</v>
      </c>
      <c r="I35" s="10">
        <v>15200</v>
      </c>
    </row>
    <row r="36" spans="1:9" s="3" customFormat="1" ht="12" customHeight="1">
      <c r="A36" s="3" t="s">
        <v>219</v>
      </c>
      <c r="B36" s="10">
        <v>48046</v>
      </c>
      <c r="C36" s="10">
        <v>41499</v>
      </c>
      <c r="D36" s="10">
        <v>2086</v>
      </c>
      <c r="E36" s="10">
        <v>-23771</v>
      </c>
      <c r="F36" s="10"/>
      <c r="G36" s="10">
        <v>-15417</v>
      </c>
      <c r="H36" s="10">
        <v>0</v>
      </c>
      <c r="I36" s="10">
        <v>4397</v>
      </c>
    </row>
    <row r="37" spans="1:9" s="3" customFormat="1" ht="12" customHeight="1">
      <c r="A37" s="3" t="s">
        <v>364</v>
      </c>
      <c r="B37" s="10">
        <v>40260</v>
      </c>
      <c r="C37" s="10">
        <v>32020</v>
      </c>
      <c r="D37" s="10">
        <v>1789</v>
      </c>
      <c r="E37" s="10">
        <v>-28614</v>
      </c>
      <c r="F37" s="10"/>
      <c r="G37" s="10">
        <v>-1787</v>
      </c>
      <c r="H37" s="10">
        <v>48</v>
      </c>
      <c r="I37" s="10">
        <v>3456</v>
      </c>
    </row>
    <row r="38" spans="1:9" s="3" customFormat="1" ht="12" customHeight="1">
      <c r="A38" s="3" t="s">
        <v>221</v>
      </c>
      <c r="B38" s="10">
        <v>36691</v>
      </c>
      <c r="C38" s="10">
        <v>31072</v>
      </c>
      <c r="D38" s="10">
        <v>1982</v>
      </c>
      <c r="E38" s="10">
        <v>-14591</v>
      </c>
      <c r="F38" s="10">
        <v>-6828</v>
      </c>
      <c r="G38" s="10">
        <v>-8365</v>
      </c>
      <c r="H38" s="10">
        <v>0</v>
      </c>
      <c r="I38" s="10">
        <v>3270</v>
      </c>
    </row>
    <row r="39" spans="1:9" s="3" customFormat="1" ht="12" customHeight="1">
      <c r="A39" s="3" t="s">
        <v>342</v>
      </c>
      <c r="B39" s="10">
        <v>11381</v>
      </c>
      <c r="C39" s="10">
        <v>4025</v>
      </c>
      <c r="D39" s="10">
        <v>108</v>
      </c>
      <c r="E39" s="10">
        <v>-2918</v>
      </c>
      <c r="F39" s="10"/>
      <c r="G39" s="10">
        <v>-966</v>
      </c>
      <c r="H39" s="10">
        <v>0</v>
      </c>
      <c r="I39" s="10">
        <v>249</v>
      </c>
    </row>
    <row r="40" spans="1:9" s="3" customFormat="1" ht="12" customHeight="1">
      <c r="A40" s="3" t="s">
        <v>380</v>
      </c>
      <c r="B40" s="10">
        <v>9694</v>
      </c>
      <c r="C40" s="10">
        <v>7695</v>
      </c>
      <c r="D40" s="10">
        <v>432</v>
      </c>
      <c r="E40" s="10">
        <v>-10554</v>
      </c>
      <c r="F40" s="10"/>
      <c r="G40" s="10">
        <v>-10453</v>
      </c>
      <c r="H40" s="10">
        <v>0</v>
      </c>
      <c r="I40" s="10">
        <v>-12880</v>
      </c>
    </row>
    <row r="41" spans="1:9" s="3" customFormat="1" ht="12" customHeight="1">
      <c r="A41" s="3" t="s">
        <v>373</v>
      </c>
      <c r="B41" s="10">
        <v>0</v>
      </c>
      <c r="C41" s="10"/>
      <c r="D41" s="10">
        <v>12340</v>
      </c>
      <c r="E41" s="10">
        <v>2526</v>
      </c>
      <c r="F41" s="10"/>
      <c r="G41" s="10">
        <v>-4658</v>
      </c>
      <c r="H41" s="10">
        <v>223</v>
      </c>
      <c r="I41" s="10">
        <v>10431</v>
      </c>
    </row>
    <row r="42" spans="1:9" s="3" customFormat="1" ht="12.75">
      <c r="A42" s="2"/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3" t="s">
        <v>196</v>
      </c>
      <c r="B43" s="10">
        <f>SUM(B4:B42)</f>
        <v>10434220</v>
      </c>
      <c r="C43" s="10">
        <f>SUM(C4:C42)</f>
        <v>9833254</v>
      </c>
      <c r="D43" s="10">
        <f>SUM(D4:D42)</f>
        <v>1750366</v>
      </c>
      <c r="E43" s="10">
        <f>SUM(E4:E42)</f>
        <v>-8436462</v>
      </c>
      <c r="F43" s="10">
        <f>SUM(F4:F42)</f>
        <v>-94662</v>
      </c>
      <c r="G43" s="10">
        <f>SUM(G4:G42)</f>
        <v>-1773530</v>
      </c>
      <c r="H43" s="10">
        <f>SUM(H4:H42)</f>
        <v>21487</v>
      </c>
      <c r="I43" s="10">
        <f>SUM(I4:I42)</f>
        <v>1300453</v>
      </c>
    </row>
    <row r="44" spans="1:9" ht="12.75">
      <c r="A44" s="1" t="s">
        <v>197</v>
      </c>
      <c r="B44" s="11">
        <v>10804562</v>
      </c>
      <c r="C44" s="11">
        <v>10225232</v>
      </c>
      <c r="D44" s="11">
        <v>1582679</v>
      </c>
      <c r="E44" s="11">
        <v>-10793614</v>
      </c>
      <c r="F44" s="11">
        <v>-125623</v>
      </c>
      <c r="G44" s="11">
        <v>-1846618</v>
      </c>
      <c r="H44" s="11">
        <v>-1622</v>
      </c>
      <c r="I44" s="11">
        <v>-959566</v>
      </c>
    </row>
    <row r="46" spans="1:9" ht="12.75">
      <c r="A46" s="1" t="s">
        <v>198</v>
      </c>
      <c r="B46" s="8">
        <f>B43/($C43/100)</f>
        <v>106.111567950955</v>
      </c>
      <c r="C46" s="8">
        <f>C43/($C43/100)</f>
        <v>100</v>
      </c>
      <c r="D46" s="8">
        <f>D43/($C43/100)</f>
        <v>17.800475814008262</v>
      </c>
      <c r="E46" s="8">
        <f>E43/($C43/100)</f>
        <v>-85.79522099195242</v>
      </c>
      <c r="F46" s="8">
        <f>F43/($C43/100)</f>
        <v>-0.9626721734229585</v>
      </c>
      <c r="G46" s="8">
        <f>G43/($C43/100)</f>
        <v>-18.03604381621791</v>
      </c>
      <c r="H46" s="8">
        <f>H43/($C43/100)</f>
        <v>0.21851362733028154</v>
      </c>
      <c r="I46" s="8">
        <f>I43/($C43/100)</f>
        <v>13.22505245974527</v>
      </c>
    </row>
    <row r="47" spans="1:9" ht="12.75">
      <c r="A47" s="1" t="s">
        <v>199</v>
      </c>
      <c r="B47" s="8">
        <f>B44/($C44/100)</f>
        <v>105.6656905192958</v>
      </c>
      <c r="C47" s="8">
        <f>C44/($C44/100)</f>
        <v>100</v>
      </c>
      <c r="D47" s="8">
        <f>D44/($C44/100)</f>
        <v>15.478172035607601</v>
      </c>
      <c r="E47" s="8">
        <f>E44/($C44/100)</f>
        <v>-105.55862204397904</v>
      </c>
      <c r="F47" s="8">
        <f>F44/($C44/100)</f>
        <v>-1.2285589216948818</v>
      </c>
      <c r="G47" s="8">
        <f>G44/($C44/100)</f>
        <v>-18.059423981773712</v>
      </c>
      <c r="H47" s="8">
        <f>H44/($C44/100)</f>
        <v>-0.015862720767607034</v>
      </c>
      <c r="I47" s="8">
        <f>I44/($C44/100)</f>
        <v>-9.384295632607651</v>
      </c>
    </row>
  </sheetData>
  <mergeCells count="2">
    <mergeCell ref="A1:I1"/>
    <mergeCell ref="A2:I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K5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385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110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316</v>
      </c>
      <c r="B4" s="10">
        <v>3903079</v>
      </c>
      <c r="C4" s="10">
        <v>3700827</v>
      </c>
      <c r="D4" s="10">
        <v>96174</v>
      </c>
      <c r="E4" s="10">
        <v>-2781309</v>
      </c>
      <c r="F4" s="10"/>
      <c r="G4" s="10">
        <v>-323077</v>
      </c>
      <c r="H4" s="10">
        <v>0</v>
      </c>
      <c r="I4" s="10">
        <v>692615</v>
      </c>
    </row>
    <row r="5" spans="1:9" s="3" customFormat="1" ht="12" customHeight="1">
      <c r="A5" s="3" t="s">
        <v>313</v>
      </c>
      <c r="B5" s="10">
        <v>2103729</v>
      </c>
      <c r="C5" s="10">
        <v>2099626</v>
      </c>
      <c r="D5" s="10">
        <v>35615</v>
      </c>
      <c r="E5" s="10">
        <v>-1597091</v>
      </c>
      <c r="F5" s="10">
        <v>-5747</v>
      </c>
      <c r="G5" s="10">
        <v>-289480</v>
      </c>
      <c r="H5" s="10">
        <v>-7714</v>
      </c>
      <c r="I5" s="10">
        <v>235209</v>
      </c>
    </row>
    <row r="6" spans="1:9" s="3" customFormat="1" ht="12" customHeight="1">
      <c r="A6" s="3" t="s">
        <v>314</v>
      </c>
      <c r="B6" s="10">
        <v>1552092</v>
      </c>
      <c r="C6" s="10">
        <v>1545534</v>
      </c>
      <c r="D6" s="10">
        <v>21832</v>
      </c>
      <c r="E6" s="10">
        <v>-1082176</v>
      </c>
      <c r="F6" s="10"/>
      <c r="G6" s="10">
        <v>-328675</v>
      </c>
      <c r="H6" s="10">
        <v>9571</v>
      </c>
      <c r="I6" s="10">
        <v>166086</v>
      </c>
    </row>
    <row r="7" spans="1:9" s="3" customFormat="1" ht="12" customHeight="1">
      <c r="A7" s="3" t="s">
        <v>201</v>
      </c>
      <c r="B7" s="10">
        <v>366692</v>
      </c>
      <c r="C7" s="10">
        <v>366230</v>
      </c>
      <c r="D7" s="10">
        <v>8149</v>
      </c>
      <c r="E7" s="10">
        <v>-274918</v>
      </c>
      <c r="F7" s="10"/>
      <c r="G7" s="10">
        <v>-50088</v>
      </c>
      <c r="H7" s="10">
        <v>0</v>
      </c>
      <c r="I7" s="10">
        <v>49373</v>
      </c>
    </row>
    <row r="8" spans="1:9" s="3" customFormat="1" ht="12" customHeight="1">
      <c r="A8" s="3" t="s">
        <v>200</v>
      </c>
      <c r="B8" s="10">
        <v>309853</v>
      </c>
      <c r="C8" s="10">
        <v>308622</v>
      </c>
      <c r="D8" s="10">
        <v>7082</v>
      </c>
      <c r="E8" s="10">
        <v>-217541</v>
      </c>
      <c r="F8" s="10"/>
      <c r="G8" s="10">
        <v>-66678</v>
      </c>
      <c r="H8" s="10">
        <v>0</v>
      </c>
      <c r="I8" s="10">
        <v>31485</v>
      </c>
    </row>
    <row r="9" spans="1:9" s="3" customFormat="1" ht="12" customHeight="1">
      <c r="A9" s="3" t="s">
        <v>379</v>
      </c>
      <c r="B9" s="10">
        <v>305966</v>
      </c>
      <c r="C9" s="10">
        <v>305966</v>
      </c>
      <c r="D9" s="10">
        <v>8580</v>
      </c>
      <c r="E9" s="10">
        <v>-250762</v>
      </c>
      <c r="F9" s="10"/>
      <c r="G9" s="10">
        <v>-28120</v>
      </c>
      <c r="H9" s="10">
        <v>0</v>
      </c>
      <c r="I9" s="10">
        <v>35664</v>
      </c>
    </row>
    <row r="10" spans="1:9" s="3" customFormat="1" ht="12" customHeight="1">
      <c r="A10" s="3" t="s">
        <v>336</v>
      </c>
      <c r="B10" s="10">
        <v>243728</v>
      </c>
      <c r="C10" s="10">
        <v>242819</v>
      </c>
      <c r="D10" s="10">
        <v>3930</v>
      </c>
      <c r="E10" s="10">
        <v>-195895</v>
      </c>
      <c r="F10" s="10"/>
      <c r="G10" s="10">
        <v>-46893</v>
      </c>
      <c r="H10" s="10">
        <v>0</v>
      </c>
      <c r="I10" s="10">
        <v>3961</v>
      </c>
    </row>
    <row r="11" spans="1:9" s="3" customFormat="1" ht="12" customHeight="1">
      <c r="A11" s="3" t="s">
        <v>204</v>
      </c>
      <c r="B11" s="10">
        <v>230893</v>
      </c>
      <c r="C11" s="10">
        <v>227186</v>
      </c>
      <c r="D11" s="10">
        <v>4908</v>
      </c>
      <c r="E11" s="10">
        <v>-146164</v>
      </c>
      <c r="F11" s="10">
        <v>-31655</v>
      </c>
      <c r="G11" s="10">
        <v>-47351</v>
      </c>
      <c r="H11" s="10">
        <v>0</v>
      </c>
      <c r="I11" s="10">
        <v>6924</v>
      </c>
    </row>
    <row r="12" spans="1:9" s="3" customFormat="1" ht="12" customHeight="1">
      <c r="A12" s="3" t="s">
        <v>202</v>
      </c>
      <c r="B12" s="10">
        <v>230249</v>
      </c>
      <c r="C12" s="10">
        <v>228179</v>
      </c>
      <c r="D12" s="10">
        <v>5265</v>
      </c>
      <c r="E12" s="10">
        <v>-166830</v>
      </c>
      <c r="F12" s="10"/>
      <c r="G12" s="10">
        <v>-43047</v>
      </c>
      <c r="H12" s="10">
        <v>2821</v>
      </c>
      <c r="I12" s="10">
        <v>26388</v>
      </c>
    </row>
    <row r="13" spans="1:9" s="3" customFormat="1" ht="12" customHeight="1">
      <c r="A13" s="3" t="s">
        <v>205</v>
      </c>
      <c r="B13" s="10">
        <v>209589</v>
      </c>
      <c r="C13" s="10">
        <v>209049</v>
      </c>
      <c r="D13" s="10">
        <v>1700</v>
      </c>
      <c r="E13" s="10">
        <v>-133586</v>
      </c>
      <c r="F13" s="10">
        <v>-40727</v>
      </c>
      <c r="G13" s="10">
        <v>-32225</v>
      </c>
      <c r="H13" s="10">
        <v>0</v>
      </c>
      <c r="I13" s="10">
        <v>4211</v>
      </c>
    </row>
    <row r="14" spans="1:9" s="3" customFormat="1" ht="12" customHeight="1">
      <c r="A14" s="3" t="s">
        <v>320</v>
      </c>
      <c r="B14" s="10">
        <v>204492</v>
      </c>
      <c r="C14" s="10">
        <v>80490</v>
      </c>
      <c r="D14" s="10">
        <v>4725</v>
      </c>
      <c r="E14" s="10">
        <v>-109761</v>
      </c>
      <c r="F14" s="10"/>
      <c r="G14" s="10">
        <v>-11142</v>
      </c>
      <c r="H14" s="10">
        <v>0</v>
      </c>
      <c r="I14" s="10">
        <v>-35688</v>
      </c>
    </row>
    <row r="15" spans="1:9" s="3" customFormat="1" ht="12" customHeight="1">
      <c r="A15" s="3" t="s">
        <v>207</v>
      </c>
      <c r="B15" s="10">
        <v>182516</v>
      </c>
      <c r="C15" s="10">
        <v>181378</v>
      </c>
      <c r="D15" s="10">
        <v>7085</v>
      </c>
      <c r="E15" s="10">
        <v>-156557</v>
      </c>
      <c r="F15" s="10"/>
      <c r="G15" s="10">
        <v>-32946</v>
      </c>
      <c r="H15" s="10">
        <v>0</v>
      </c>
      <c r="I15" s="10">
        <v>-1040</v>
      </c>
    </row>
    <row r="16" spans="1:9" s="3" customFormat="1" ht="12" customHeight="1">
      <c r="A16" s="3" t="s">
        <v>206</v>
      </c>
      <c r="B16" s="10">
        <v>173293</v>
      </c>
      <c r="C16" s="10">
        <v>173293</v>
      </c>
      <c r="D16" s="10">
        <v>3616</v>
      </c>
      <c r="E16" s="10">
        <v>-116918</v>
      </c>
      <c r="F16" s="10"/>
      <c r="G16" s="10">
        <v>-29214</v>
      </c>
      <c r="H16" s="10">
        <v>0</v>
      </c>
      <c r="I16" s="10">
        <v>30777</v>
      </c>
    </row>
    <row r="17" spans="1:9" s="3" customFormat="1" ht="12" customHeight="1">
      <c r="A17" s="3" t="s">
        <v>203</v>
      </c>
      <c r="B17" s="10">
        <v>154709</v>
      </c>
      <c r="C17" s="10">
        <v>154043</v>
      </c>
      <c r="D17" s="10">
        <v>5379</v>
      </c>
      <c r="E17" s="10">
        <v>-107453</v>
      </c>
      <c r="F17" s="10"/>
      <c r="G17" s="10">
        <v>-26643</v>
      </c>
      <c r="H17" s="10">
        <v>278</v>
      </c>
      <c r="I17" s="10">
        <v>25604</v>
      </c>
    </row>
    <row r="18" spans="1:9" s="3" customFormat="1" ht="12" customHeight="1">
      <c r="A18" s="3" t="s">
        <v>315</v>
      </c>
      <c r="B18" s="10">
        <v>151550</v>
      </c>
      <c r="C18" s="10">
        <v>150851</v>
      </c>
      <c r="D18" s="10">
        <v>2867</v>
      </c>
      <c r="E18" s="10">
        <v>-125927</v>
      </c>
      <c r="F18" s="10">
        <v>0</v>
      </c>
      <c r="G18" s="10">
        <v>-27368</v>
      </c>
      <c r="H18" s="10">
        <v>0</v>
      </c>
      <c r="I18" s="10">
        <v>423</v>
      </c>
    </row>
    <row r="19" spans="1:9" s="3" customFormat="1" ht="12" customHeight="1">
      <c r="A19" s="3" t="s">
        <v>327</v>
      </c>
      <c r="B19" s="10">
        <v>148000</v>
      </c>
      <c r="C19" s="10">
        <v>147043</v>
      </c>
      <c r="D19" s="10">
        <v>5752</v>
      </c>
      <c r="E19" s="10">
        <v>-73994</v>
      </c>
      <c r="F19" s="10"/>
      <c r="G19" s="10">
        <v>-30558</v>
      </c>
      <c r="H19" s="10">
        <v>0</v>
      </c>
      <c r="I19" s="10">
        <v>48243</v>
      </c>
    </row>
    <row r="20" spans="1:9" s="3" customFormat="1" ht="12" customHeight="1">
      <c r="A20" s="3" t="s">
        <v>211</v>
      </c>
      <c r="B20" s="10">
        <v>138722</v>
      </c>
      <c r="C20" s="10">
        <v>137049</v>
      </c>
      <c r="D20" s="10">
        <v>3842</v>
      </c>
      <c r="E20" s="10">
        <v>-90614</v>
      </c>
      <c r="F20" s="10">
        <v>-7000</v>
      </c>
      <c r="G20" s="10">
        <v>-30645</v>
      </c>
      <c r="H20" s="10">
        <v>0</v>
      </c>
      <c r="I20" s="10">
        <v>12632</v>
      </c>
    </row>
    <row r="21" spans="1:9" s="3" customFormat="1" ht="12" customHeight="1">
      <c r="A21" s="3" t="s">
        <v>210</v>
      </c>
      <c r="B21" s="10">
        <v>128359</v>
      </c>
      <c r="C21" s="10">
        <v>126773</v>
      </c>
      <c r="D21" s="10">
        <v>4265</v>
      </c>
      <c r="E21" s="10">
        <v>-87942</v>
      </c>
      <c r="F21" s="10">
        <v>-3408</v>
      </c>
      <c r="G21" s="10">
        <v>-25646</v>
      </c>
      <c r="H21" s="10">
        <v>0</v>
      </c>
      <c r="I21" s="10">
        <v>14042</v>
      </c>
    </row>
    <row r="22" spans="1:9" s="3" customFormat="1" ht="12" customHeight="1">
      <c r="A22" s="3" t="s">
        <v>214</v>
      </c>
      <c r="B22" s="10">
        <v>121505</v>
      </c>
      <c r="C22" s="10">
        <v>120916</v>
      </c>
      <c r="D22" s="10">
        <v>2726</v>
      </c>
      <c r="E22" s="10">
        <v>-78375</v>
      </c>
      <c r="F22" s="10">
        <v>-10389</v>
      </c>
      <c r="G22" s="10">
        <v>-22636</v>
      </c>
      <c r="H22" s="10">
        <v>0</v>
      </c>
      <c r="I22" s="10">
        <v>12242</v>
      </c>
    </row>
    <row r="23" spans="1:9" s="3" customFormat="1" ht="12" customHeight="1">
      <c r="A23" s="3" t="s">
        <v>208</v>
      </c>
      <c r="B23" s="10">
        <v>117309</v>
      </c>
      <c r="C23" s="10">
        <v>117180</v>
      </c>
      <c r="D23" s="10">
        <v>2469</v>
      </c>
      <c r="E23" s="10">
        <v>-76932</v>
      </c>
      <c r="F23" s="10">
        <v>-4178</v>
      </c>
      <c r="G23" s="10">
        <v>-18111</v>
      </c>
      <c r="H23" s="10">
        <v>2832</v>
      </c>
      <c r="I23" s="10">
        <v>23260</v>
      </c>
    </row>
    <row r="24" spans="1:9" s="3" customFormat="1" ht="12" customHeight="1">
      <c r="A24" s="3" t="s">
        <v>209</v>
      </c>
      <c r="B24" s="10">
        <v>113030</v>
      </c>
      <c r="C24" s="10">
        <v>110972</v>
      </c>
      <c r="D24" s="10">
        <v>2404</v>
      </c>
      <c r="E24" s="10">
        <v>-79619</v>
      </c>
      <c r="F24" s="10">
        <v>-5640</v>
      </c>
      <c r="G24" s="10">
        <v>-15099</v>
      </c>
      <c r="H24" s="10">
        <v>0</v>
      </c>
      <c r="I24" s="10">
        <v>13018</v>
      </c>
    </row>
    <row r="25" spans="1:9" s="3" customFormat="1" ht="12" customHeight="1">
      <c r="A25" s="3" t="s">
        <v>213</v>
      </c>
      <c r="B25" s="10">
        <v>99426</v>
      </c>
      <c r="C25" s="10">
        <v>98860</v>
      </c>
      <c r="D25" s="10">
        <v>2176</v>
      </c>
      <c r="E25" s="10">
        <v>-69558</v>
      </c>
      <c r="F25" s="10"/>
      <c r="G25" s="10">
        <v>-17539</v>
      </c>
      <c r="H25" s="10">
        <v>0</v>
      </c>
      <c r="I25" s="10">
        <v>13939</v>
      </c>
    </row>
    <row r="26" spans="1:9" s="3" customFormat="1" ht="12" customHeight="1">
      <c r="A26" s="3" t="s">
        <v>370</v>
      </c>
      <c r="B26" s="10">
        <v>98920</v>
      </c>
      <c r="C26" s="10">
        <v>96860</v>
      </c>
      <c r="D26" s="10">
        <v>2669</v>
      </c>
      <c r="E26" s="10">
        <v>-65337</v>
      </c>
      <c r="F26" s="10"/>
      <c r="G26" s="10">
        <v>-26526</v>
      </c>
      <c r="H26" s="10">
        <v>0</v>
      </c>
      <c r="I26" s="10">
        <v>7666</v>
      </c>
    </row>
    <row r="27" spans="1:9" s="3" customFormat="1" ht="12" customHeight="1">
      <c r="A27" s="3" t="s">
        <v>218</v>
      </c>
      <c r="B27" s="10">
        <v>96698</v>
      </c>
      <c r="C27" s="10">
        <v>96303</v>
      </c>
      <c r="D27" s="10">
        <v>2129</v>
      </c>
      <c r="E27" s="10">
        <v>-60721</v>
      </c>
      <c r="F27" s="10">
        <v>0</v>
      </c>
      <c r="G27" s="10">
        <v>-22100</v>
      </c>
      <c r="H27" s="10">
        <v>0</v>
      </c>
      <c r="I27" s="10">
        <v>15611</v>
      </c>
    </row>
    <row r="28" spans="1:9" s="3" customFormat="1" ht="12" customHeight="1">
      <c r="A28" s="3" t="s">
        <v>325</v>
      </c>
      <c r="B28" s="10">
        <v>94961</v>
      </c>
      <c r="C28" s="10">
        <v>87688</v>
      </c>
      <c r="D28" s="10">
        <v>2211</v>
      </c>
      <c r="E28" s="10">
        <v>-95183</v>
      </c>
      <c r="F28" s="10"/>
      <c r="G28" s="10">
        <v>-13711</v>
      </c>
      <c r="H28" s="10">
        <v>0</v>
      </c>
      <c r="I28" s="10">
        <v>-18995</v>
      </c>
    </row>
    <row r="29" spans="1:9" s="3" customFormat="1" ht="12" customHeight="1">
      <c r="A29" s="3" t="s">
        <v>212</v>
      </c>
      <c r="B29" s="10">
        <v>94688</v>
      </c>
      <c r="C29" s="10">
        <v>94001</v>
      </c>
      <c r="D29" s="10">
        <v>2090</v>
      </c>
      <c r="E29" s="10">
        <v>-58342</v>
      </c>
      <c r="F29" s="10"/>
      <c r="G29" s="10">
        <v>-19189</v>
      </c>
      <c r="H29" s="10">
        <v>-955</v>
      </c>
      <c r="I29" s="10">
        <v>17605</v>
      </c>
    </row>
    <row r="30" spans="1:9" s="3" customFormat="1" ht="12" customHeight="1">
      <c r="A30" s="3" t="s">
        <v>217</v>
      </c>
      <c r="B30" s="10">
        <v>94236</v>
      </c>
      <c r="C30" s="10">
        <v>93850</v>
      </c>
      <c r="D30" s="10">
        <v>3432</v>
      </c>
      <c r="E30" s="10">
        <v>-61784</v>
      </c>
      <c r="F30" s="10"/>
      <c r="G30" s="10">
        <v>-21710</v>
      </c>
      <c r="H30" s="10">
        <v>0</v>
      </c>
      <c r="I30" s="10">
        <v>13788</v>
      </c>
    </row>
    <row r="31" spans="1:9" s="3" customFormat="1" ht="12" customHeight="1">
      <c r="A31" s="3" t="s">
        <v>216</v>
      </c>
      <c r="B31" s="10">
        <v>90499</v>
      </c>
      <c r="C31" s="10">
        <v>90080</v>
      </c>
      <c r="D31" s="10">
        <v>1992</v>
      </c>
      <c r="E31" s="10">
        <v>-72387</v>
      </c>
      <c r="F31" s="10"/>
      <c r="G31" s="10">
        <v>-20084</v>
      </c>
      <c r="H31" s="10">
        <v>1499</v>
      </c>
      <c r="I31" s="10">
        <v>1100</v>
      </c>
    </row>
    <row r="32" spans="1:9" s="3" customFormat="1" ht="12" customHeight="1">
      <c r="A32" s="3" t="s">
        <v>215</v>
      </c>
      <c r="B32" s="10">
        <v>78529</v>
      </c>
      <c r="C32" s="10">
        <v>78529</v>
      </c>
      <c r="D32" s="10">
        <v>1667</v>
      </c>
      <c r="E32" s="10">
        <v>-53504</v>
      </c>
      <c r="F32" s="10"/>
      <c r="G32" s="10">
        <v>-16153</v>
      </c>
      <c r="H32" s="10">
        <v>0</v>
      </c>
      <c r="I32" s="10">
        <v>10539</v>
      </c>
    </row>
    <row r="33" spans="1:9" s="3" customFormat="1" ht="12" customHeight="1">
      <c r="A33" s="3" t="s">
        <v>386</v>
      </c>
      <c r="B33" s="10">
        <v>59963</v>
      </c>
      <c r="C33" s="10">
        <v>59963</v>
      </c>
      <c r="D33" s="10">
        <v>1038</v>
      </c>
      <c r="E33" s="10">
        <v>-32643</v>
      </c>
      <c r="F33" s="10"/>
      <c r="G33" s="10">
        <v>-13035</v>
      </c>
      <c r="H33" s="10">
        <v>841</v>
      </c>
      <c r="I33" s="10">
        <v>16164</v>
      </c>
    </row>
    <row r="34" spans="1:9" s="3" customFormat="1" ht="12" customHeight="1">
      <c r="A34" s="3" t="s">
        <v>220</v>
      </c>
      <c r="B34" s="10">
        <v>52723</v>
      </c>
      <c r="C34" s="10">
        <v>52463</v>
      </c>
      <c r="D34" s="10">
        <v>1233</v>
      </c>
      <c r="E34" s="10">
        <v>-37674</v>
      </c>
      <c r="F34" s="10">
        <v>-527</v>
      </c>
      <c r="G34" s="10">
        <v>-9395</v>
      </c>
      <c r="H34" s="10">
        <v>-2500</v>
      </c>
      <c r="I34" s="10">
        <v>3600</v>
      </c>
    </row>
    <row r="35" spans="1:9" s="3" customFormat="1" ht="12" customHeight="1">
      <c r="A35" s="3" t="s">
        <v>222</v>
      </c>
      <c r="B35" s="10">
        <v>46115</v>
      </c>
      <c r="C35" s="10">
        <v>45140</v>
      </c>
      <c r="D35" s="10">
        <v>916</v>
      </c>
      <c r="E35" s="10">
        <v>-26601</v>
      </c>
      <c r="F35" s="10"/>
      <c r="G35" s="10">
        <v>-6837</v>
      </c>
      <c r="H35" s="10">
        <v>-160</v>
      </c>
      <c r="I35" s="10">
        <v>12458</v>
      </c>
    </row>
    <row r="36" spans="1:9" s="3" customFormat="1" ht="12" customHeight="1">
      <c r="A36" s="3" t="s">
        <v>223</v>
      </c>
      <c r="B36" s="10">
        <v>46102</v>
      </c>
      <c r="C36" s="10">
        <v>45402</v>
      </c>
      <c r="D36" s="10">
        <v>987</v>
      </c>
      <c r="E36" s="10">
        <v>-30099</v>
      </c>
      <c r="F36" s="10"/>
      <c r="G36" s="10">
        <v>-5864</v>
      </c>
      <c r="H36" s="10">
        <v>0</v>
      </c>
      <c r="I36" s="10">
        <v>10426</v>
      </c>
    </row>
    <row r="37" spans="1:9" s="3" customFormat="1" ht="12" customHeight="1">
      <c r="A37" s="3" t="s">
        <v>219</v>
      </c>
      <c r="B37" s="10">
        <v>43604</v>
      </c>
      <c r="C37" s="10">
        <v>43411</v>
      </c>
      <c r="D37" s="10">
        <v>1005</v>
      </c>
      <c r="E37" s="10">
        <v>-29306</v>
      </c>
      <c r="F37" s="10"/>
      <c r="G37" s="10">
        <v>-14593</v>
      </c>
      <c r="H37" s="10">
        <v>0</v>
      </c>
      <c r="I37" s="10">
        <v>517</v>
      </c>
    </row>
    <row r="38" spans="1:9" s="3" customFormat="1" ht="12" customHeight="1">
      <c r="A38" s="3" t="s">
        <v>221</v>
      </c>
      <c r="B38" s="10">
        <v>28725</v>
      </c>
      <c r="C38" s="10">
        <v>28597</v>
      </c>
      <c r="D38" s="10">
        <v>628</v>
      </c>
      <c r="E38" s="10">
        <v>-16572</v>
      </c>
      <c r="F38" s="10">
        <v>-5345</v>
      </c>
      <c r="G38" s="10">
        <v>-7070</v>
      </c>
      <c r="H38" s="10">
        <v>0</v>
      </c>
      <c r="I38" s="10">
        <v>238</v>
      </c>
    </row>
    <row r="39" spans="1:9" s="3" customFormat="1" ht="12" customHeight="1">
      <c r="A39" s="3" t="s">
        <v>342</v>
      </c>
      <c r="B39" s="10">
        <v>10129</v>
      </c>
      <c r="C39" s="10">
        <v>3185</v>
      </c>
      <c r="D39" s="10">
        <v>96</v>
      </c>
      <c r="E39" s="10">
        <v>-3600</v>
      </c>
      <c r="F39" s="10"/>
      <c r="G39" s="10">
        <v>-820</v>
      </c>
      <c r="H39" s="10">
        <v>0</v>
      </c>
      <c r="I39" s="10">
        <v>-1139</v>
      </c>
    </row>
    <row r="40" spans="1:9" s="3" customFormat="1" ht="12" customHeight="1">
      <c r="A40" s="3" t="s">
        <v>380</v>
      </c>
      <c r="B40" s="10">
        <v>9623</v>
      </c>
      <c r="C40" s="10">
        <v>9623</v>
      </c>
      <c r="D40" s="10">
        <v>252</v>
      </c>
      <c r="E40" s="10">
        <v>-11287</v>
      </c>
      <c r="F40" s="10"/>
      <c r="G40" s="10">
        <v>-10256</v>
      </c>
      <c r="H40" s="10">
        <v>0</v>
      </c>
      <c r="I40" s="10">
        <v>-11668</v>
      </c>
    </row>
    <row r="41" spans="1:9" s="3" customFormat="1" ht="12" customHeight="1">
      <c r="A41" s="3" t="s">
        <v>318</v>
      </c>
      <c r="B41" s="10">
        <v>4881</v>
      </c>
      <c r="C41" s="10">
        <v>4881</v>
      </c>
      <c r="D41" s="10">
        <v>89</v>
      </c>
      <c r="E41" s="10">
        <v>-5452</v>
      </c>
      <c r="F41" s="10">
        <v>0</v>
      </c>
      <c r="G41" s="10">
        <v>-3368</v>
      </c>
      <c r="H41" s="10">
        <v>0</v>
      </c>
      <c r="I41" s="10">
        <v>-3850</v>
      </c>
    </row>
    <row r="42" spans="1:9" s="3" customFormat="1" ht="12" customHeight="1">
      <c r="A42" s="3" t="s">
        <v>364</v>
      </c>
      <c r="B42" s="10">
        <v>2046</v>
      </c>
      <c r="C42" s="10">
        <v>2046</v>
      </c>
      <c r="D42" s="10">
        <v>114</v>
      </c>
      <c r="E42" s="10">
        <v>1154</v>
      </c>
      <c r="F42" s="10"/>
      <c r="G42" s="10"/>
      <c r="H42" s="10">
        <v>0</v>
      </c>
      <c r="I42" s="10">
        <v>3314</v>
      </c>
    </row>
    <row r="43" spans="1:9" s="3" customFormat="1" ht="12" customHeight="1">
      <c r="A43" s="3" t="s">
        <v>369</v>
      </c>
      <c r="B43" s="10">
        <v>1000</v>
      </c>
      <c r="C43" s="10">
        <v>1000</v>
      </c>
      <c r="D43" s="10"/>
      <c r="E43" s="10">
        <v>-170</v>
      </c>
      <c r="F43" s="10"/>
      <c r="G43" s="10"/>
      <c r="H43" s="10">
        <v>0</v>
      </c>
      <c r="I43" s="10">
        <v>830</v>
      </c>
    </row>
    <row r="44" spans="1:9" s="3" customFormat="1" ht="12" customHeight="1">
      <c r="A44" s="3" t="s">
        <v>365</v>
      </c>
      <c r="B44" s="10">
        <v>840</v>
      </c>
      <c r="C44" s="10">
        <v>420</v>
      </c>
      <c r="D44" s="10">
        <v>42</v>
      </c>
      <c r="E44" s="10">
        <v>-1594</v>
      </c>
      <c r="F44" s="10"/>
      <c r="G44" s="10"/>
      <c r="H44" s="10">
        <v>0</v>
      </c>
      <c r="I44" s="10">
        <v>-1132</v>
      </c>
    </row>
    <row r="45" spans="1:9" s="3" customFormat="1" ht="12" customHeight="1">
      <c r="A45" s="3" t="s">
        <v>373</v>
      </c>
      <c r="B45" s="10">
        <v>0</v>
      </c>
      <c r="C45" s="10"/>
      <c r="D45" s="10">
        <v>10</v>
      </c>
      <c r="E45" s="10">
        <v>339</v>
      </c>
      <c r="F45" s="10"/>
      <c r="G45" s="10">
        <v>-12</v>
      </c>
      <c r="H45" s="10">
        <v>1559</v>
      </c>
      <c r="I45" s="10">
        <v>1896</v>
      </c>
    </row>
    <row r="46" spans="1:9" s="3" customFormat="1" ht="12.75">
      <c r="A46" s="2"/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" t="s">
        <v>196</v>
      </c>
      <c r="B47" s="10">
        <f>SUM(B4:B46)</f>
        <v>12143063</v>
      </c>
      <c r="C47" s="10">
        <f>SUM(C4:C46)</f>
        <v>11766328</v>
      </c>
      <c r="D47" s="10">
        <f>SUM(D4:D46)</f>
        <v>263141</v>
      </c>
      <c r="E47" s="10">
        <f>SUM(E4:E46)</f>
        <v>-8680685</v>
      </c>
      <c r="F47" s="10">
        <f>SUM(F4:F46)</f>
        <v>-114616</v>
      </c>
      <c r="G47" s="10">
        <f>SUM(G4:G46)</f>
        <v>-1753904</v>
      </c>
      <c r="H47" s="10">
        <f>SUM(H4:H46)</f>
        <v>8072</v>
      </c>
      <c r="I47" s="10">
        <f>SUM(I4:I46)</f>
        <v>1488336</v>
      </c>
    </row>
    <row r="48" spans="1:9" ht="12.75">
      <c r="A48" s="1" t="s">
        <v>197</v>
      </c>
      <c r="B48" s="11">
        <v>11854243</v>
      </c>
      <c r="C48" s="11">
        <v>11481616</v>
      </c>
      <c r="D48" s="11">
        <v>231641</v>
      </c>
      <c r="E48" s="11">
        <v>-7863492</v>
      </c>
      <c r="F48" s="11">
        <v>-163269</v>
      </c>
      <c r="G48" s="11">
        <v>-1561972</v>
      </c>
      <c r="H48" s="11">
        <v>239</v>
      </c>
      <c r="I48" s="11">
        <v>2124763</v>
      </c>
    </row>
    <row r="50" spans="1:9" ht="12.75">
      <c r="A50" s="1" t="s">
        <v>198</v>
      </c>
      <c r="B50" s="8">
        <f>B47/($C47/100)</f>
        <v>103.2018060349839</v>
      </c>
      <c r="C50" s="8">
        <f>C47/($C47/100)</f>
        <v>100</v>
      </c>
      <c r="D50" s="8">
        <f>D47/($C47/100)</f>
        <v>2.2363901465265967</v>
      </c>
      <c r="E50" s="8">
        <f>E47/($C47/100)</f>
        <v>-73.7756503133348</v>
      </c>
      <c r="F50" s="8">
        <f>F47/($C47/100)</f>
        <v>-0.9741016908588644</v>
      </c>
      <c r="G50" s="8">
        <f>G47/($C47/100)</f>
        <v>-14.906128742968919</v>
      </c>
      <c r="H50" s="8">
        <f>H47/($C47/100)</f>
        <v>0.06860254108163566</v>
      </c>
      <c r="I50" s="8">
        <f>I47/($C47/100)</f>
        <v>12.649111940445652</v>
      </c>
    </row>
    <row r="51" spans="1:9" ht="12.75">
      <c r="A51" s="1" t="s">
        <v>199</v>
      </c>
      <c r="B51" s="8">
        <f>B48/($C48/100)</f>
        <v>103.24542294394796</v>
      </c>
      <c r="C51" s="8">
        <f>C48/($C48/100)</f>
        <v>100</v>
      </c>
      <c r="D51" s="8">
        <f>D48/($C48/100)</f>
        <v>2.017494749867963</v>
      </c>
      <c r="E51" s="8">
        <f>E48/($C48/100)</f>
        <v>-68.48767629922477</v>
      </c>
      <c r="F51" s="8">
        <f>F48/($C48/100)</f>
        <v>-1.4220036622022545</v>
      </c>
      <c r="G51" s="8">
        <f>G48/($C48/100)</f>
        <v>-13.604112870522755</v>
      </c>
      <c r="H51" s="8">
        <f>H48/($C48/100)</f>
        <v>0.0020815885150661717</v>
      </c>
      <c r="I51" s="8">
        <f>I48/($C48/100)</f>
        <v>18.50578350643324</v>
      </c>
    </row>
  </sheetData>
  <mergeCells count="2">
    <mergeCell ref="A1:I1"/>
    <mergeCell ref="A2:I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K36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387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109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313</v>
      </c>
      <c r="B4" s="10">
        <v>111513</v>
      </c>
      <c r="C4" s="10">
        <v>98849</v>
      </c>
      <c r="D4" s="10">
        <v>4271</v>
      </c>
      <c r="E4" s="10">
        <v>-56550</v>
      </c>
      <c r="F4" s="10"/>
      <c r="G4" s="10">
        <v>-22180</v>
      </c>
      <c r="H4" s="10">
        <v>0</v>
      </c>
      <c r="I4" s="10">
        <v>24390</v>
      </c>
    </row>
    <row r="5" spans="1:9" s="3" customFormat="1" ht="12" customHeight="1">
      <c r="A5" s="3" t="s">
        <v>388</v>
      </c>
      <c r="B5" s="10">
        <v>75103</v>
      </c>
      <c r="C5" s="10">
        <v>47492</v>
      </c>
      <c r="D5" s="10">
        <v>3451</v>
      </c>
      <c r="E5" s="10">
        <v>-52348</v>
      </c>
      <c r="F5" s="10"/>
      <c r="G5" s="10">
        <v>-9742</v>
      </c>
      <c r="H5" s="10">
        <v>0</v>
      </c>
      <c r="I5" s="10">
        <v>-11147</v>
      </c>
    </row>
    <row r="6" spans="1:9" s="3" customFormat="1" ht="12" customHeight="1">
      <c r="A6" s="3" t="s">
        <v>316</v>
      </c>
      <c r="B6" s="10">
        <v>61479</v>
      </c>
      <c r="C6" s="10">
        <v>49173</v>
      </c>
      <c r="D6" s="10">
        <v>2157</v>
      </c>
      <c r="E6" s="10">
        <v>-32979</v>
      </c>
      <c r="F6" s="10"/>
      <c r="G6" s="10">
        <v>-15196</v>
      </c>
      <c r="H6" s="10">
        <v>0</v>
      </c>
      <c r="I6" s="10">
        <v>3155</v>
      </c>
    </row>
    <row r="7" spans="1:9" s="3" customFormat="1" ht="12" customHeight="1">
      <c r="A7" s="3" t="s">
        <v>241</v>
      </c>
      <c r="B7" s="10">
        <v>324</v>
      </c>
      <c r="C7" s="10">
        <v>41</v>
      </c>
      <c r="D7" s="10">
        <v>3</v>
      </c>
      <c r="E7" s="10">
        <v>-192</v>
      </c>
      <c r="F7" s="10"/>
      <c r="G7" s="10">
        <v>23</v>
      </c>
      <c r="H7" s="10">
        <v>0</v>
      </c>
      <c r="I7" s="10">
        <v>-125</v>
      </c>
    </row>
    <row r="8" spans="1:9" s="3" customFormat="1" ht="12" customHeight="1">
      <c r="A8" s="3" t="s">
        <v>315</v>
      </c>
      <c r="B8" s="10">
        <v>1</v>
      </c>
      <c r="C8" s="10">
        <v>1</v>
      </c>
      <c r="D8" s="10">
        <v>78</v>
      </c>
      <c r="E8" s="10">
        <v>-238</v>
      </c>
      <c r="F8" s="10">
        <v>0</v>
      </c>
      <c r="G8" s="10">
        <v>0</v>
      </c>
      <c r="H8" s="10">
        <v>0</v>
      </c>
      <c r="I8" s="10">
        <v>-159</v>
      </c>
    </row>
    <row r="9" spans="1:9" s="3" customFormat="1" ht="12" customHeight="1">
      <c r="A9" s="3" t="s">
        <v>314</v>
      </c>
      <c r="B9" s="10">
        <v>0</v>
      </c>
      <c r="C9" s="10"/>
      <c r="D9" s="10"/>
      <c r="E9" s="10">
        <v>46</v>
      </c>
      <c r="F9" s="10"/>
      <c r="G9" s="10">
        <v>-135</v>
      </c>
      <c r="H9" s="10">
        <v>0</v>
      </c>
      <c r="I9" s="10">
        <v>-89</v>
      </c>
    </row>
    <row r="10" spans="1:9" s="3" customFormat="1" ht="12" customHeight="1">
      <c r="A10" s="3" t="s">
        <v>329</v>
      </c>
      <c r="B10" s="10">
        <v>0</v>
      </c>
      <c r="C10" s="10">
        <v>-91</v>
      </c>
      <c r="D10" s="10">
        <v>1392</v>
      </c>
      <c r="E10" s="10">
        <v>-487</v>
      </c>
      <c r="F10" s="10">
        <v>0</v>
      </c>
      <c r="G10" s="10">
        <v>-683</v>
      </c>
      <c r="H10" s="10">
        <v>0</v>
      </c>
      <c r="I10" s="10">
        <v>131</v>
      </c>
    </row>
    <row r="11" spans="1:9" s="3" customFormat="1" ht="12.75">
      <c r="A11" s="2"/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3" t="s">
        <v>196</v>
      </c>
      <c r="B12" s="10">
        <f>SUM(B4:B11)</f>
        <v>248420</v>
      </c>
      <c r="C12" s="10">
        <f>SUM(C4:C11)</f>
        <v>195465</v>
      </c>
      <c r="D12" s="10">
        <f>SUM(D4:D11)</f>
        <v>11352</v>
      </c>
      <c r="E12" s="10">
        <f>SUM(E4:E11)</f>
        <v>-142748</v>
      </c>
      <c r="F12" s="10">
        <f>SUM(F4:F11)</f>
        <v>0</v>
      </c>
      <c r="G12" s="10">
        <f>SUM(G4:G11)</f>
        <v>-47913</v>
      </c>
      <c r="H12" s="10">
        <f>SUM(H4:H11)</f>
        <v>0</v>
      </c>
      <c r="I12" s="10">
        <f>SUM(I4:I11)</f>
        <v>16156</v>
      </c>
    </row>
    <row r="13" spans="1:9" ht="12.75">
      <c r="A13" s="1" t="s">
        <v>197</v>
      </c>
      <c r="B13" s="27">
        <v>247447</v>
      </c>
      <c r="C13" s="27">
        <v>200889</v>
      </c>
      <c r="D13" s="27">
        <v>20612</v>
      </c>
      <c r="E13" s="27">
        <v>-122708</v>
      </c>
      <c r="F13" s="27">
        <v>0</v>
      </c>
      <c r="G13" s="27">
        <v>-44118</v>
      </c>
      <c r="H13" s="27">
        <v>0</v>
      </c>
      <c r="I13" s="27">
        <v>54675</v>
      </c>
    </row>
    <row r="15" spans="1:9" ht="12.75">
      <c r="A15" s="1" t="s">
        <v>198</v>
      </c>
      <c r="B15" s="8">
        <f>B12/($C12/100)</f>
        <v>127.09180671731511</v>
      </c>
      <c r="C15" s="8">
        <f>C12/($C12/100)</f>
        <v>100</v>
      </c>
      <c r="D15" s="8">
        <f>D12/($C12/100)</f>
        <v>5.807689356150718</v>
      </c>
      <c r="E15" s="8">
        <f>E12/($C12/100)</f>
        <v>-73.02995421175146</v>
      </c>
      <c r="F15" s="8">
        <f>F12/($C12/100)</f>
        <v>0</v>
      </c>
      <c r="G15" s="8">
        <f>G12/($C12/100)</f>
        <v>-24.512316783055788</v>
      </c>
      <c r="H15" s="8">
        <f>H12/($C12/100)</f>
        <v>0</v>
      </c>
      <c r="I15" s="8">
        <f>I12/($C12/100)</f>
        <v>8.265418361343462</v>
      </c>
    </row>
    <row r="16" spans="1:9" ht="12.75">
      <c r="A16" s="1" t="s">
        <v>199</v>
      </c>
      <c r="B16" s="8">
        <f>B13/($C13/100)</f>
        <v>123.1759827566467</v>
      </c>
      <c r="C16" s="8">
        <f>C13/($C13/100)</f>
        <v>100</v>
      </c>
      <c r="D16" s="8">
        <f>D13/($C13/100)</f>
        <v>10.260392555092613</v>
      </c>
      <c r="E16" s="8">
        <f>E13/($C13/100)</f>
        <v>-61.08248833933167</v>
      </c>
      <c r="F16" s="8">
        <f>F13/($C13/100)</f>
        <v>0</v>
      </c>
      <c r="G16" s="8">
        <f>G13/($C13/100)</f>
        <v>-21.96138165852784</v>
      </c>
      <c r="H16" s="8">
        <f>H13/($C13/100)</f>
        <v>0</v>
      </c>
      <c r="I16" s="8">
        <f>I13/($C13/100)</f>
        <v>27.216522557233098</v>
      </c>
    </row>
    <row r="19" spans="1:8" ht="27" customHeight="1">
      <c r="A19" s="41" t="s">
        <v>295</v>
      </c>
      <c r="B19" s="32"/>
      <c r="C19" s="32"/>
      <c r="D19" s="32"/>
      <c r="E19" s="32"/>
      <c r="F19" s="32"/>
      <c r="G19" s="32"/>
      <c r="H19" s="32"/>
    </row>
    <row r="20" spans="1:10" s="20" customFormat="1" ht="17.25" customHeight="1" thickBot="1">
      <c r="A20" s="33" t="s">
        <v>134</v>
      </c>
      <c r="B20" s="34"/>
      <c r="C20" s="34"/>
      <c r="D20" s="34"/>
      <c r="E20" s="35"/>
      <c r="F20" s="35"/>
      <c r="G20" s="35"/>
      <c r="H20" s="35"/>
      <c r="I20" s="19"/>
      <c r="J20" s="19"/>
    </row>
    <row r="21" spans="1:8" ht="81" customHeight="1" thickTop="1">
      <c r="A21" s="5" t="s">
        <v>24</v>
      </c>
      <c r="B21" s="4" t="s">
        <v>82</v>
      </c>
      <c r="C21" s="4" t="s">
        <v>83</v>
      </c>
      <c r="D21" s="4" t="s">
        <v>84</v>
      </c>
      <c r="E21" s="4" t="s">
        <v>85</v>
      </c>
      <c r="F21" s="4" t="s">
        <v>86</v>
      </c>
      <c r="G21" s="4" t="s">
        <v>87</v>
      </c>
      <c r="H21" s="4" t="s">
        <v>88</v>
      </c>
    </row>
    <row r="22" spans="1:8" s="3" customFormat="1" ht="12" customHeight="1">
      <c r="A22" s="3" t="s">
        <v>296</v>
      </c>
      <c r="B22" s="10">
        <v>3027</v>
      </c>
      <c r="C22" s="10">
        <v>86</v>
      </c>
      <c r="D22" s="10">
        <v>-221</v>
      </c>
      <c r="E22" s="10">
        <v>0</v>
      </c>
      <c r="F22" s="10">
        <v>-1450</v>
      </c>
      <c r="G22" s="10">
        <v>0</v>
      </c>
      <c r="H22" s="10">
        <v>1442</v>
      </c>
    </row>
    <row r="23" spans="1:8" s="3" customFormat="1" ht="12" customHeight="1">
      <c r="A23" s="3" t="s">
        <v>297</v>
      </c>
      <c r="B23" s="10">
        <v>2090</v>
      </c>
      <c r="C23" s="10">
        <v>16</v>
      </c>
      <c r="D23" s="10">
        <v>-417</v>
      </c>
      <c r="E23" s="10">
        <v>0</v>
      </c>
      <c r="F23" s="10">
        <v>-749</v>
      </c>
      <c r="G23" s="10">
        <v>0</v>
      </c>
      <c r="H23" s="10">
        <v>940</v>
      </c>
    </row>
    <row r="24" spans="1:8" s="3" customFormat="1" ht="12" customHeight="1">
      <c r="A24" s="3" t="s">
        <v>298</v>
      </c>
      <c r="B24" s="10">
        <v>1188</v>
      </c>
      <c r="C24" s="10">
        <v>0</v>
      </c>
      <c r="D24" s="10">
        <v>-799</v>
      </c>
      <c r="E24" s="10">
        <v>-35</v>
      </c>
      <c r="F24" s="10">
        <v>-488</v>
      </c>
      <c r="G24" s="10">
        <v>0</v>
      </c>
      <c r="H24" s="10">
        <v>-134</v>
      </c>
    </row>
    <row r="25" spans="1:8" s="3" customFormat="1" ht="12" customHeight="1">
      <c r="A25" s="3" t="s">
        <v>299</v>
      </c>
      <c r="B25" s="10">
        <v>652</v>
      </c>
      <c r="C25" s="10">
        <v>19</v>
      </c>
      <c r="D25" s="10">
        <v>195</v>
      </c>
      <c r="E25" s="10">
        <v>0</v>
      </c>
      <c r="F25" s="10">
        <v>-279</v>
      </c>
      <c r="G25" s="10">
        <v>0</v>
      </c>
      <c r="H25" s="10">
        <v>587</v>
      </c>
    </row>
    <row r="26" spans="1:8" s="3" customFormat="1" ht="12" customHeight="1">
      <c r="A26" s="3" t="s">
        <v>300</v>
      </c>
      <c r="B26" s="10">
        <v>180</v>
      </c>
      <c r="C26" s="10">
        <v>7</v>
      </c>
      <c r="D26" s="10">
        <v>-44</v>
      </c>
      <c r="E26" s="10">
        <v>0</v>
      </c>
      <c r="F26" s="10">
        <v>-122</v>
      </c>
      <c r="G26" s="10">
        <v>0</v>
      </c>
      <c r="H26" s="10">
        <v>21</v>
      </c>
    </row>
    <row r="27" spans="1:8" s="3" customFormat="1" ht="12" customHeight="1">
      <c r="A27" s="3" t="s">
        <v>301</v>
      </c>
      <c r="B27" s="10">
        <v>94</v>
      </c>
      <c r="C27" s="10">
        <v>2</v>
      </c>
      <c r="D27" s="10">
        <v>-13</v>
      </c>
      <c r="E27" s="10">
        <v>0</v>
      </c>
      <c r="F27" s="10">
        <v>-68</v>
      </c>
      <c r="G27" s="10">
        <v>0</v>
      </c>
      <c r="H27" s="10">
        <v>15</v>
      </c>
    </row>
    <row r="28" spans="1:8" s="3" customFormat="1" ht="12" customHeight="1">
      <c r="A28" s="3" t="s">
        <v>302</v>
      </c>
      <c r="B28" s="10">
        <v>73</v>
      </c>
      <c r="C28" s="10">
        <v>0</v>
      </c>
      <c r="D28" s="10">
        <v>0</v>
      </c>
      <c r="E28" s="10">
        <v>0</v>
      </c>
      <c r="F28" s="10">
        <v>-41</v>
      </c>
      <c r="G28" s="10">
        <v>0</v>
      </c>
      <c r="H28" s="10">
        <v>32</v>
      </c>
    </row>
    <row r="29" spans="1:8" s="3" customFormat="1" ht="12" customHeight="1">
      <c r="A29" s="3" t="s">
        <v>303</v>
      </c>
      <c r="B29" s="10">
        <v>26</v>
      </c>
      <c r="C29" s="10">
        <v>9</v>
      </c>
      <c r="D29" s="10">
        <v>-7</v>
      </c>
      <c r="E29" s="10">
        <v>0</v>
      </c>
      <c r="F29" s="10">
        <v>-46</v>
      </c>
      <c r="G29" s="10">
        <v>0</v>
      </c>
      <c r="H29" s="10">
        <v>-18</v>
      </c>
    </row>
    <row r="30" spans="1:8" s="3" customFormat="1" ht="12" customHeight="1">
      <c r="A30" s="3" t="s">
        <v>304</v>
      </c>
      <c r="B30" s="10">
        <v>19</v>
      </c>
      <c r="C30" s="10">
        <v>44</v>
      </c>
      <c r="D30" s="10">
        <v>0</v>
      </c>
      <c r="E30" s="10">
        <v>0</v>
      </c>
      <c r="F30" s="10">
        <v>-45</v>
      </c>
      <c r="G30" s="10">
        <v>0</v>
      </c>
      <c r="H30" s="10">
        <v>18</v>
      </c>
    </row>
    <row r="31" spans="1:8" s="3" customFormat="1" ht="12.75">
      <c r="A31" s="2"/>
      <c r="B31" s="10"/>
      <c r="C31" s="10"/>
      <c r="D31" s="10"/>
      <c r="E31" s="10"/>
      <c r="F31" s="10"/>
      <c r="G31" s="10"/>
      <c r="H31" s="10"/>
    </row>
    <row r="32" spans="1:8" ht="12.75">
      <c r="A32" s="3" t="s">
        <v>196</v>
      </c>
      <c r="B32" s="10">
        <f>SUM(B22:B31)</f>
        <v>7349</v>
      </c>
      <c r="C32" s="10">
        <f>SUM(C22:C31)</f>
        <v>183</v>
      </c>
      <c r="D32" s="10">
        <f>SUM(D22:D31)</f>
        <v>-1306</v>
      </c>
      <c r="E32" s="10">
        <f>SUM(E22:E31)</f>
        <v>-35</v>
      </c>
      <c r="F32" s="10">
        <f>SUM(F22:F31)</f>
        <v>-3288</v>
      </c>
      <c r="G32" s="10">
        <f>SUM(G22:G31)</f>
        <v>0</v>
      </c>
      <c r="H32" s="10">
        <f>SUM(H22:H31)</f>
        <v>2903</v>
      </c>
    </row>
    <row r="33" spans="1:8" ht="12.75">
      <c r="A33" s="1" t="s">
        <v>197</v>
      </c>
      <c r="B33" s="11">
        <v>6926</v>
      </c>
      <c r="C33" s="11">
        <v>122</v>
      </c>
      <c r="D33" s="11">
        <v>-3328</v>
      </c>
      <c r="E33" s="11">
        <v>0</v>
      </c>
      <c r="F33" s="11">
        <v>-2582</v>
      </c>
      <c r="G33" s="11">
        <v>0</v>
      </c>
      <c r="H33" s="11">
        <v>1138</v>
      </c>
    </row>
    <row r="35" spans="1:8" ht="12.75">
      <c r="A35" s="1" t="s">
        <v>198</v>
      </c>
      <c r="B35" s="8">
        <f>B32/($B32/100)</f>
        <v>100</v>
      </c>
      <c r="C35" s="8">
        <f>C32/($B32/100)</f>
        <v>2.4901347122057427</v>
      </c>
      <c r="D35" s="8">
        <f>D32/($B32/100)</f>
        <v>-17.771125323173223</v>
      </c>
      <c r="E35" s="8">
        <f>E32/($B32/100)</f>
        <v>-0.4762552728262349</v>
      </c>
      <c r="F35" s="8">
        <f>F32/($B32/100)</f>
        <v>-44.740781058647435</v>
      </c>
      <c r="G35" s="8">
        <f>G32/($B32/100)</f>
        <v>0</v>
      </c>
      <c r="H35" s="8">
        <f>H32/($B32/100)</f>
        <v>39.50197305755886</v>
      </c>
    </row>
    <row r="36" spans="1:8" ht="12.75">
      <c r="A36" s="1" t="s">
        <v>199</v>
      </c>
      <c r="B36" s="8">
        <f>B33/($B33/100)</f>
        <v>99.99999999999999</v>
      </c>
      <c r="C36" s="8">
        <f>C33/($B33/100)</f>
        <v>1.7614784868611029</v>
      </c>
      <c r="D36" s="8">
        <f>D33/($B33/100)</f>
        <v>-48.05082298585042</v>
      </c>
      <c r="E36" s="8">
        <f>E33/($B33/100)</f>
        <v>0</v>
      </c>
      <c r="F36" s="8">
        <f>F33/($B33/100)</f>
        <v>-37.27981518914236</v>
      </c>
      <c r="G36" s="8">
        <f>G33/($B33/100)</f>
        <v>0</v>
      </c>
      <c r="H36" s="8">
        <f>H33/($B33/100)</f>
        <v>16.43084031186832</v>
      </c>
    </row>
  </sheetData>
  <mergeCells count="4">
    <mergeCell ref="A1:I1"/>
    <mergeCell ref="A2:I2"/>
    <mergeCell ref="A19:H19"/>
    <mergeCell ref="A20:H20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M60"/>
  <sheetViews>
    <sheetView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12" width="13.7109375" style="1" customWidth="1"/>
    <col min="13" max="16384" width="9.140625" style="1" customWidth="1"/>
  </cols>
  <sheetData>
    <row r="1" spans="1:13" ht="27" customHeight="1">
      <c r="A1" s="41" t="s">
        <v>414</v>
      </c>
      <c r="B1" s="32"/>
      <c r="C1" s="32"/>
      <c r="D1" s="32"/>
      <c r="E1" s="32"/>
      <c r="F1" s="32"/>
      <c r="G1" s="32"/>
      <c r="H1" s="7"/>
      <c r="I1" s="9"/>
      <c r="J1" s="9"/>
      <c r="K1" s="9"/>
      <c r="L1" s="9"/>
      <c r="M1" s="9"/>
    </row>
    <row r="2" spans="1:12" s="20" customFormat="1" ht="17.25" customHeight="1" thickBot="1">
      <c r="A2" s="33" t="s">
        <v>123</v>
      </c>
      <c r="B2" s="34"/>
      <c r="C2" s="34"/>
      <c r="D2" s="34"/>
      <c r="E2" s="34"/>
      <c r="F2" s="34"/>
      <c r="G2" s="35"/>
      <c r="H2" s="35"/>
      <c r="I2" s="35"/>
      <c r="J2" s="35"/>
      <c r="K2" s="19"/>
      <c r="L2" s="19"/>
    </row>
    <row r="3" spans="1:12" ht="83.25" customHeight="1" thickTop="1">
      <c r="A3" s="5" t="s">
        <v>24</v>
      </c>
      <c r="B3" s="4" t="s">
        <v>22</v>
      </c>
      <c r="C3" s="4" t="s">
        <v>89</v>
      </c>
      <c r="D3" s="4" t="s">
        <v>21</v>
      </c>
      <c r="E3" s="4" t="s">
        <v>23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90</v>
      </c>
      <c r="K3" s="4" t="s">
        <v>29</v>
      </c>
      <c r="L3" s="4" t="s">
        <v>91</v>
      </c>
    </row>
    <row r="4" spans="1:12" s="3" customFormat="1" ht="12" customHeight="1">
      <c r="A4" s="3" t="s">
        <v>415</v>
      </c>
      <c r="B4" s="10">
        <v>432592598</v>
      </c>
      <c r="C4" s="10">
        <v>0</v>
      </c>
      <c r="D4" s="10">
        <v>0</v>
      </c>
      <c r="E4" s="10">
        <v>4695394</v>
      </c>
      <c r="F4" s="10">
        <v>3945200</v>
      </c>
      <c r="G4" s="10">
        <v>441233192</v>
      </c>
      <c r="H4" s="10">
        <v>187787748</v>
      </c>
      <c r="I4" s="10">
        <v>248916523</v>
      </c>
      <c r="J4" s="10">
        <v>0</v>
      </c>
      <c r="K4" s="10">
        <v>2858173</v>
      </c>
      <c r="L4" s="10">
        <v>441233192</v>
      </c>
    </row>
    <row r="5" spans="1:12" s="3" customFormat="1" ht="12" customHeight="1">
      <c r="A5" s="3" t="s">
        <v>416</v>
      </c>
      <c r="B5" s="10">
        <v>300434546</v>
      </c>
      <c r="C5" s="10">
        <v>14118079</v>
      </c>
      <c r="D5" s="10">
        <v>8648</v>
      </c>
      <c r="E5" s="10">
        <v>2255767</v>
      </c>
      <c r="F5" s="10">
        <v>2442666</v>
      </c>
      <c r="G5" s="10">
        <v>319259706</v>
      </c>
      <c r="H5" s="10">
        <v>173454659</v>
      </c>
      <c r="I5" s="10">
        <v>100064056</v>
      </c>
      <c r="J5" s="10">
        <v>14192162</v>
      </c>
      <c r="K5" s="10">
        <v>31548829</v>
      </c>
      <c r="L5" s="10">
        <v>319259706</v>
      </c>
    </row>
    <row r="6" spans="1:12" s="3" customFormat="1" ht="12" customHeight="1">
      <c r="A6" s="3" t="s">
        <v>417</v>
      </c>
      <c r="B6" s="10">
        <v>292370102</v>
      </c>
      <c r="C6" s="10">
        <v>0</v>
      </c>
      <c r="D6" s="10">
        <v>0</v>
      </c>
      <c r="E6" s="10">
        <v>2390147</v>
      </c>
      <c r="F6" s="10">
        <v>3942356</v>
      </c>
      <c r="G6" s="10">
        <v>298702605</v>
      </c>
      <c r="H6" s="10">
        <v>126750896</v>
      </c>
      <c r="I6" s="10">
        <v>166468890</v>
      </c>
      <c r="J6" s="10">
        <v>277789</v>
      </c>
      <c r="K6" s="10">
        <v>4046948</v>
      </c>
      <c r="L6" s="10">
        <v>298702605</v>
      </c>
    </row>
    <row r="7" spans="1:12" s="3" customFormat="1" ht="12" customHeight="1">
      <c r="A7" s="3" t="s">
        <v>418</v>
      </c>
      <c r="B7" s="10">
        <v>231582650</v>
      </c>
      <c r="C7" s="10">
        <v>0</v>
      </c>
      <c r="D7" s="10">
        <v>728</v>
      </c>
      <c r="E7" s="10">
        <v>3434086</v>
      </c>
      <c r="F7" s="10">
        <v>1983034</v>
      </c>
      <c r="G7" s="10">
        <v>237000498</v>
      </c>
      <c r="H7" s="10">
        <v>106689567</v>
      </c>
      <c r="I7" s="10">
        <v>73011865</v>
      </c>
      <c r="J7" s="10">
        <v>0</v>
      </c>
      <c r="K7" s="10">
        <v>56884223</v>
      </c>
      <c r="L7" s="10">
        <v>237000498</v>
      </c>
    </row>
    <row r="8" spans="1:12" s="3" customFormat="1" ht="12" customHeight="1">
      <c r="A8" s="3" t="s">
        <v>419</v>
      </c>
      <c r="B8" s="10">
        <v>118593150</v>
      </c>
      <c r="C8" s="10">
        <v>28556</v>
      </c>
      <c r="D8" s="10">
        <v>786859</v>
      </c>
      <c r="E8" s="10">
        <v>2096318</v>
      </c>
      <c r="F8" s="10">
        <v>1888408</v>
      </c>
      <c r="G8" s="10">
        <v>123393291</v>
      </c>
      <c r="H8" s="10">
        <v>38072324</v>
      </c>
      <c r="I8" s="10">
        <v>80640109</v>
      </c>
      <c r="J8" s="10">
        <v>28880</v>
      </c>
      <c r="K8" s="10">
        <v>4527978</v>
      </c>
      <c r="L8" s="10">
        <v>123393291</v>
      </c>
    </row>
    <row r="9" spans="1:12" s="3" customFormat="1" ht="12" customHeight="1">
      <c r="A9" s="3" t="s">
        <v>420</v>
      </c>
      <c r="B9" s="10">
        <v>98741124</v>
      </c>
      <c r="C9" s="10">
        <v>0</v>
      </c>
      <c r="D9" s="10">
        <v>63042</v>
      </c>
      <c r="E9" s="10">
        <v>8882697</v>
      </c>
      <c r="F9" s="10">
        <v>1023155</v>
      </c>
      <c r="G9" s="10">
        <v>108710018</v>
      </c>
      <c r="H9" s="10">
        <v>8226399</v>
      </c>
      <c r="I9" s="10">
        <v>71106337</v>
      </c>
      <c r="J9" s="10">
        <v>13864877</v>
      </c>
      <c r="K9" s="10">
        <v>15512405</v>
      </c>
      <c r="L9" s="10">
        <v>108710018</v>
      </c>
    </row>
    <row r="10" spans="1:12" s="3" customFormat="1" ht="12" customHeight="1">
      <c r="A10" s="3" t="s">
        <v>421</v>
      </c>
      <c r="B10" s="10">
        <v>71842193</v>
      </c>
      <c r="C10" s="10">
        <v>42046</v>
      </c>
      <c r="D10" s="10">
        <v>23900</v>
      </c>
      <c r="E10" s="10">
        <v>1628432</v>
      </c>
      <c r="F10" s="10">
        <v>861186</v>
      </c>
      <c r="G10" s="10">
        <v>74397757</v>
      </c>
      <c r="H10" s="10">
        <v>14339701</v>
      </c>
      <c r="I10" s="10">
        <v>50887690</v>
      </c>
      <c r="J10" s="10">
        <v>102578</v>
      </c>
      <c r="K10" s="10">
        <v>8442397</v>
      </c>
      <c r="L10" s="10">
        <v>74397757</v>
      </c>
    </row>
    <row r="11" spans="1:12" s="3" customFormat="1" ht="12" customHeight="1">
      <c r="A11" s="3" t="s">
        <v>422</v>
      </c>
      <c r="B11" s="10">
        <v>46670856</v>
      </c>
      <c r="C11" s="10">
        <v>0</v>
      </c>
      <c r="D11" s="10">
        <v>851</v>
      </c>
      <c r="E11" s="10">
        <v>903499</v>
      </c>
      <c r="F11" s="10">
        <v>515673</v>
      </c>
      <c r="G11" s="10">
        <v>48090879</v>
      </c>
      <c r="H11" s="10">
        <v>13200637</v>
      </c>
      <c r="I11" s="10">
        <v>27535641</v>
      </c>
      <c r="J11" s="10">
        <v>0</v>
      </c>
      <c r="K11" s="10">
        <v>7354601</v>
      </c>
      <c r="L11" s="10">
        <v>48090879</v>
      </c>
    </row>
    <row r="12" spans="1:12" s="3" customFormat="1" ht="12" customHeight="1">
      <c r="A12" s="3" t="s">
        <v>423</v>
      </c>
      <c r="B12" s="10">
        <v>32747554</v>
      </c>
      <c r="C12" s="10">
        <v>26920490</v>
      </c>
      <c r="D12" s="10">
        <v>20624</v>
      </c>
      <c r="E12" s="10">
        <v>1588696</v>
      </c>
      <c r="F12" s="10">
        <v>311066</v>
      </c>
      <c r="G12" s="10">
        <v>61588430</v>
      </c>
      <c r="H12" s="10">
        <v>3990130</v>
      </c>
      <c r="I12" s="10">
        <v>23126656</v>
      </c>
      <c r="J12" s="10">
        <v>31624009</v>
      </c>
      <c r="K12" s="10">
        <v>2847635</v>
      </c>
      <c r="L12" s="10">
        <v>61588430</v>
      </c>
    </row>
    <row r="13" spans="1:12" s="3" customFormat="1" ht="12" customHeight="1">
      <c r="A13" s="3" t="s">
        <v>424</v>
      </c>
      <c r="B13" s="10">
        <v>20248918</v>
      </c>
      <c r="C13" s="10">
        <v>91867213</v>
      </c>
      <c r="D13" s="10">
        <v>984037</v>
      </c>
      <c r="E13" s="10">
        <v>1315034</v>
      </c>
      <c r="F13" s="10">
        <v>3786221</v>
      </c>
      <c r="G13" s="10">
        <v>118201423</v>
      </c>
      <c r="H13" s="10">
        <v>9720733</v>
      </c>
      <c r="I13" s="10">
        <v>1966920</v>
      </c>
      <c r="J13" s="10">
        <v>94366677</v>
      </c>
      <c r="K13" s="10">
        <v>10056440</v>
      </c>
      <c r="L13" s="10">
        <v>118201423</v>
      </c>
    </row>
    <row r="14" spans="1:12" s="3" customFormat="1" ht="12" customHeight="1">
      <c r="A14" s="3" t="s">
        <v>425</v>
      </c>
      <c r="B14" s="10">
        <v>16830459</v>
      </c>
      <c r="C14" s="10">
        <v>110845603</v>
      </c>
      <c r="D14" s="10">
        <v>450333</v>
      </c>
      <c r="E14" s="10">
        <v>907116</v>
      </c>
      <c r="F14" s="10">
        <v>2917440</v>
      </c>
      <c r="G14" s="10">
        <v>131950951</v>
      </c>
      <c r="H14" s="10">
        <v>2938662</v>
      </c>
      <c r="I14" s="10">
        <v>10205235</v>
      </c>
      <c r="J14" s="10">
        <v>112014209</v>
      </c>
      <c r="K14" s="10">
        <v>6792845</v>
      </c>
      <c r="L14" s="10">
        <v>131950951</v>
      </c>
    </row>
    <row r="15" spans="1:12" s="3" customFormat="1" ht="12" customHeight="1">
      <c r="A15" s="3" t="s">
        <v>426</v>
      </c>
      <c r="B15" s="10">
        <v>16353941</v>
      </c>
      <c r="C15" s="10">
        <v>0</v>
      </c>
      <c r="D15" s="10">
        <v>6923</v>
      </c>
      <c r="E15" s="10">
        <v>383337</v>
      </c>
      <c r="F15" s="10">
        <v>14658</v>
      </c>
      <c r="G15" s="10">
        <v>16758859</v>
      </c>
      <c r="H15" s="10">
        <v>1242756</v>
      </c>
      <c r="I15" s="10">
        <v>14992092</v>
      </c>
      <c r="J15" s="10">
        <v>400662</v>
      </c>
      <c r="K15" s="10">
        <v>123349</v>
      </c>
      <c r="L15" s="10">
        <v>16758859</v>
      </c>
    </row>
    <row r="16" spans="1:12" s="3" customFormat="1" ht="12" customHeight="1">
      <c r="A16" s="3" t="s">
        <v>427</v>
      </c>
      <c r="B16" s="10">
        <v>8198806</v>
      </c>
      <c r="C16" s="10">
        <v>0</v>
      </c>
      <c r="D16" s="10">
        <v>0</v>
      </c>
      <c r="E16" s="10">
        <v>316642</v>
      </c>
      <c r="F16" s="10">
        <v>62497</v>
      </c>
      <c r="G16" s="10">
        <v>8577945</v>
      </c>
      <c r="H16" s="10">
        <v>1582000</v>
      </c>
      <c r="I16" s="10">
        <v>2569580</v>
      </c>
      <c r="J16" s="10">
        <v>0</v>
      </c>
      <c r="K16" s="10">
        <v>316729</v>
      </c>
      <c r="L16" s="10">
        <v>8577945</v>
      </c>
    </row>
    <row r="17" spans="1:12" s="3" customFormat="1" ht="12" customHeight="1">
      <c r="A17" s="3" t="s">
        <v>428</v>
      </c>
      <c r="B17" s="10">
        <v>3904739</v>
      </c>
      <c r="C17" s="10">
        <v>0</v>
      </c>
      <c r="D17" s="10">
        <v>0</v>
      </c>
      <c r="E17" s="10">
        <v>45999</v>
      </c>
      <c r="F17" s="10">
        <v>53700</v>
      </c>
      <c r="G17" s="10">
        <v>4004438</v>
      </c>
      <c r="H17" s="10">
        <v>1203553</v>
      </c>
      <c r="I17" s="10">
        <v>2598744</v>
      </c>
      <c r="J17" s="10">
        <v>0</v>
      </c>
      <c r="K17" s="10">
        <v>29291</v>
      </c>
      <c r="L17" s="10">
        <v>4004438</v>
      </c>
    </row>
    <row r="18" spans="1:12" s="3" customFormat="1" ht="12" customHeight="1">
      <c r="A18" s="3" t="s">
        <v>429</v>
      </c>
      <c r="B18" s="10">
        <v>2934948</v>
      </c>
      <c r="C18" s="10">
        <v>0</v>
      </c>
      <c r="D18" s="10">
        <v>384162</v>
      </c>
      <c r="E18" s="10">
        <v>408450</v>
      </c>
      <c r="F18" s="10">
        <v>16104</v>
      </c>
      <c r="G18" s="10">
        <v>3743664</v>
      </c>
      <c r="H18" s="10">
        <v>629343</v>
      </c>
      <c r="I18" s="10">
        <v>2581065</v>
      </c>
      <c r="J18" s="10">
        <v>0</v>
      </c>
      <c r="K18" s="10">
        <v>533256</v>
      </c>
      <c r="L18" s="10">
        <v>3743664</v>
      </c>
    </row>
    <row r="19" spans="1:12" s="3" customFormat="1" ht="12" customHeight="1">
      <c r="A19" s="3" t="s">
        <v>430</v>
      </c>
      <c r="B19" s="10">
        <v>2224133</v>
      </c>
      <c r="C19" s="10">
        <v>6460137</v>
      </c>
      <c r="D19" s="10">
        <v>17775</v>
      </c>
      <c r="E19" s="10">
        <v>177196</v>
      </c>
      <c r="F19" s="10">
        <v>107418</v>
      </c>
      <c r="G19" s="10">
        <v>8986659</v>
      </c>
      <c r="H19" s="10">
        <v>231333</v>
      </c>
      <c r="I19" s="10">
        <v>1631723</v>
      </c>
      <c r="J19" s="10">
        <v>6999906</v>
      </c>
      <c r="K19" s="10">
        <v>123697</v>
      </c>
      <c r="L19" s="10">
        <v>8986659</v>
      </c>
    </row>
    <row r="20" spans="1:12" s="3" customFormat="1" ht="12" customHeight="1">
      <c r="A20" s="3" t="s">
        <v>431</v>
      </c>
      <c r="B20" s="10">
        <v>1955636</v>
      </c>
      <c r="C20" s="10">
        <v>0</v>
      </c>
      <c r="D20" s="10">
        <v>403402</v>
      </c>
      <c r="E20" s="10">
        <v>343794</v>
      </c>
      <c r="F20" s="10">
        <v>31239</v>
      </c>
      <c r="G20" s="10">
        <v>2734071</v>
      </c>
      <c r="H20" s="10">
        <v>518398</v>
      </c>
      <c r="I20" s="10">
        <v>1529032</v>
      </c>
      <c r="J20" s="10">
        <v>0</v>
      </c>
      <c r="K20" s="10">
        <v>616841</v>
      </c>
      <c r="L20" s="10">
        <v>2734071</v>
      </c>
    </row>
    <row r="21" spans="1:12" s="3" customFormat="1" ht="12" customHeight="1">
      <c r="A21" s="3" t="s">
        <v>432</v>
      </c>
      <c r="B21" s="10">
        <v>1851963</v>
      </c>
      <c r="C21" s="10">
        <v>0</v>
      </c>
      <c r="D21" s="10">
        <v>2426</v>
      </c>
      <c r="E21" s="10">
        <v>112299</v>
      </c>
      <c r="F21" s="10">
        <v>31855</v>
      </c>
      <c r="G21" s="10">
        <v>1998543</v>
      </c>
      <c r="H21" s="10">
        <v>251070</v>
      </c>
      <c r="I21" s="10">
        <v>1716402</v>
      </c>
      <c r="J21" s="10">
        <v>0</v>
      </c>
      <c r="K21" s="10">
        <v>31071</v>
      </c>
      <c r="L21" s="10">
        <v>1998543</v>
      </c>
    </row>
    <row r="22" spans="1:12" s="3" customFormat="1" ht="12" customHeight="1">
      <c r="A22" s="3" t="s">
        <v>433</v>
      </c>
      <c r="B22" s="10">
        <v>1402962</v>
      </c>
      <c r="C22" s="10">
        <v>67428041</v>
      </c>
      <c r="D22" s="10">
        <v>15517</v>
      </c>
      <c r="E22" s="10">
        <v>1934077</v>
      </c>
      <c r="F22" s="10">
        <v>56478</v>
      </c>
      <c r="G22" s="10">
        <v>70837075</v>
      </c>
      <c r="H22" s="10">
        <v>1434769</v>
      </c>
      <c r="I22" s="10">
        <v>1062088</v>
      </c>
      <c r="J22" s="10">
        <v>67916793</v>
      </c>
      <c r="K22" s="10">
        <v>423425</v>
      </c>
      <c r="L22" s="10">
        <v>70837075</v>
      </c>
    </row>
    <row r="23" spans="1:12" s="3" customFormat="1" ht="12" customHeight="1">
      <c r="A23" s="3" t="s">
        <v>434</v>
      </c>
      <c r="B23" s="10">
        <v>1299807</v>
      </c>
      <c r="C23" s="10">
        <v>0</v>
      </c>
      <c r="D23" s="10">
        <v>1358</v>
      </c>
      <c r="E23" s="10">
        <v>193581</v>
      </c>
      <c r="F23" s="10">
        <v>10771</v>
      </c>
      <c r="G23" s="10">
        <v>1505517</v>
      </c>
      <c r="H23" s="10">
        <v>848442</v>
      </c>
      <c r="I23" s="10">
        <v>450108</v>
      </c>
      <c r="J23" s="10">
        <v>0</v>
      </c>
      <c r="K23" s="10">
        <v>124449</v>
      </c>
      <c r="L23" s="10">
        <v>1505517</v>
      </c>
    </row>
    <row r="24" spans="1:12" s="3" customFormat="1" ht="12" customHeight="1">
      <c r="A24" s="3" t="s">
        <v>435</v>
      </c>
      <c r="B24" s="10">
        <v>782334</v>
      </c>
      <c r="C24" s="10">
        <v>0</v>
      </c>
      <c r="D24" s="10">
        <v>0</v>
      </c>
      <c r="E24" s="10">
        <v>12796</v>
      </c>
      <c r="F24" s="10">
        <v>5306</v>
      </c>
      <c r="G24" s="10">
        <v>800436</v>
      </c>
      <c r="H24" s="10">
        <v>215999</v>
      </c>
      <c r="I24" s="10">
        <v>563929</v>
      </c>
      <c r="J24" s="10">
        <v>0</v>
      </c>
      <c r="K24" s="10">
        <v>20508</v>
      </c>
      <c r="L24" s="10">
        <v>800436</v>
      </c>
    </row>
    <row r="25" spans="1:12" s="3" customFormat="1" ht="12" customHeight="1">
      <c r="A25" s="3" t="s">
        <v>436</v>
      </c>
      <c r="B25" s="10">
        <v>668156</v>
      </c>
      <c r="C25" s="10">
        <v>0</v>
      </c>
      <c r="D25" s="10">
        <v>748540</v>
      </c>
      <c r="E25" s="10">
        <v>94044</v>
      </c>
      <c r="F25" s="10">
        <v>8224</v>
      </c>
      <c r="G25" s="10">
        <v>1518964</v>
      </c>
      <c r="H25" s="10">
        <v>138311</v>
      </c>
      <c r="I25" s="10">
        <v>1068415</v>
      </c>
      <c r="J25" s="10">
        <v>0</v>
      </c>
      <c r="K25" s="10">
        <v>312238</v>
      </c>
      <c r="L25" s="10">
        <v>1518964</v>
      </c>
    </row>
    <row r="26" spans="1:12" s="3" customFormat="1" ht="12" customHeight="1">
      <c r="A26" s="3" t="s">
        <v>437</v>
      </c>
      <c r="B26" s="10">
        <v>535614</v>
      </c>
      <c r="C26" s="10">
        <v>0</v>
      </c>
      <c r="D26" s="10">
        <v>0</v>
      </c>
      <c r="E26" s="10">
        <v>104392</v>
      </c>
      <c r="F26" s="10">
        <v>3849</v>
      </c>
      <c r="G26" s="10">
        <v>643855</v>
      </c>
      <c r="H26" s="10">
        <v>80348</v>
      </c>
      <c r="I26" s="10">
        <v>400772</v>
      </c>
      <c r="J26" s="10">
        <v>0</v>
      </c>
      <c r="K26" s="10">
        <v>140372</v>
      </c>
      <c r="L26" s="10">
        <v>643855</v>
      </c>
    </row>
    <row r="27" spans="1:12" s="3" customFormat="1" ht="12" customHeight="1">
      <c r="A27" s="3" t="s">
        <v>438</v>
      </c>
      <c r="B27" s="10">
        <v>456793</v>
      </c>
      <c r="C27" s="10">
        <v>0</v>
      </c>
      <c r="D27" s="10">
        <v>1638</v>
      </c>
      <c r="E27" s="10">
        <v>61681</v>
      </c>
      <c r="F27" s="10">
        <v>9</v>
      </c>
      <c r="G27" s="10">
        <v>520121</v>
      </c>
      <c r="H27" s="10">
        <v>176252</v>
      </c>
      <c r="I27" s="10">
        <v>6634</v>
      </c>
      <c r="J27" s="10">
        <v>210394</v>
      </c>
      <c r="K27" s="10">
        <v>126841</v>
      </c>
      <c r="L27" s="10">
        <v>520121</v>
      </c>
    </row>
    <row r="28" spans="1:12" s="3" customFormat="1" ht="12" customHeight="1">
      <c r="A28" s="3" t="s">
        <v>439</v>
      </c>
      <c r="B28" s="10">
        <v>320569</v>
      </c>
      <c r="C28" s="10">
        <v>0</v>
      </c>
      <c r="D28" s="10">
        <v>358</v>
      </c>
      <c r="E28" s="10">
        <v>6620</v>
      </c>
      <c r="F28" s="10">
        <v>2880</v>
      </c>
      <c r="G28" s="10">
        <v>330427</v>
      </c>
      <c r="H28" s="10">
        <v>259535</v>
      </c>
      <c r="I28" s="10">
        <v>67384</v>
      </c>
      <c r="J28" s="10">
        <v>0</v>
      </c>
      <c r="K28" s="10">
        <v>3508</v>
      </c>
      <c r="L28" s="10">
        <v>330427</v>
      </c>
    </row>
    <row r="29" spans="1:12" s="3" customFormat="1" ht="12" customHeight="1">
      <c r="A29" s="3" t="s">
        <v>440</v>
      </c>
      <c r="B29" s="10">
        <v>275452</v>
      </c>
      <c r="C29" s="10">
        <v>0</v>
      </c>
      <c r="D29" s="10">
        <v>0</v>
      </c>
      <c r="E29" s="10">
        <v>17997</v>
      </c>
      <c r="F29" s="10">
        <v>4833</v>
      </c>
      <c r="G29" s="10">
        <v>298282</v>
      </c>
      <c r="H29" s="10">
        <v>205893</v>
      </c>
      <c r="I29" s="10">
        <v>92264</v>
      </c>
      <c r="J29" s="10">
        <v>0</v>
      </c>
      <c r="K29" s="10">
        <v>125</v>
      </c>
      <c r="L29" s="10">
        <v>298282</v>
      </c>
    </row>
    <row r="30" spans="1:12" s="3" customFormat="1" ht="12" customHeight="1">
      <c r="A30" s="3" t="s">
        <v>441</v>
      </c>
      <c r="B30" s="10">
        <v>246926</v>
      </c>
      <c r="C30" s="10">
        <v>17040930</v>
      </c>
      <c r="D30" s="10">
        <v>0</v>
      </c>
      <c r="E30" s="10">
        <v>60613</v>
      </c>
      <c r="F30" s="10">
        <v>6129</v>
      </c>
      <c r="G30" s="10">
        <v>17354598</v>
      </c>
      <c r="H30" s="10">
        <v>262134</v>
      </c>
      <c r="I30" s="10">
        <v>478</v>
      </c>
      <c r="J30" s="10">
        <v>17040930</v>
      </c>
      <c r="K30" s="10">
        <v>38135</v>
      </c>
      <c r="L30" s="10">
        <v>17354598</v>
      </c>
    </row>
    <row r="31" spans="1:12" s="3" customFormat="1" ht="12" customHeight="1">
      <c r="A31" s="3" t="s">
        <v>442</v>
      </c>
      <c r="B31" s="10">
        <v>237818</v>
      </c>
      <c r="C31" s="10">
        <v>30699672</v>
      </c>
      <c r="D31" s="10">
        <v>0</v>
      </c>
      <c r="E31" s="10">
        <v>525940</v>
      </c>
      <c r="F31" s="10">
        <v>99222</v>
      </c>
      <c r="G31" s="10">
        <v>31562652</v>
      </c>
      <c r="H31" s="10">
        <v>520393</v>
      </c>
      <c r="I31" s="10">
        <v>0</v>
      </c>
      <c r="J31" s="10">
        <v>30848324</v>
      </c>
      <c r="K31" s="10">
        <v>193935</v>
      </c>
      <c r="L31" s="10">
        <v>31562652</v>
      </c>
    </row>
    <row r="32" spans="1:12" s="3" customFormat="1" ht="12" customHeight="1">
      <c r="A32" s="3" t="s">
        <v>443</v>
      </c>
      <c r="B32" s="10">
        <v>164412</v>
      </c>
      <c r="C32" s="10">
        <v>6572998</v>
      </c>
      <c r="D32" s="10">
        <v>239408</v>
      </c>
      <c r="E32" s="10">
        <v>242139</v>
      </c>
      <c r="F32" s="10">
        <v>364219</v>
      </c>
      <c r="G32" s="10">
        <v>7583176</v>
      </c>
      <c r="H32" s="10">
        <v>209063</v>
      </c>
      <c r="I32" s="10">
        <v>261208</v>
      </c>
      <c r="J32" s="10">
        <v>6712475</v>
      </c>
      <c r="K32" s="10">
        <v>400430</v>
      </c>
      <c r="L32" s="10">
        <v>7583176</v>
      </c>
    </row>
    <row r="33" spans="1:12" s="3" customFormat="1" ht="12" customHeight="1">
      <c r="A33" s="3" t="s">
        <v>444</v>
      </c>
      <c r="B33" s="10">
        <v>142996</v>
      </c>
      <c r="C33" s="10">
        <v>9473583</v>
      </c>
      <c r="D33" s="10">
        <v>13321</v>
      </c>
      <c r="E33" s="10">
        <v>254596</v>
      </c>
      <c r="F33" s="10">
        <v>148816</v>
      </c>
      <c r="G33" s="10">
        <v>10033312</v>
      </c>
      <c r="H33" s="10">
        <v>446186</v>
      </c>
      <c r="I33" s="10">
        <v>44543</v>
      </c>
      <c r="J33" s="10">
        <v>9480748</v>
      </c>
      <c r="K33" s="10">
        <v>51467</v>
      </c>
      <c r="L33" s="10">
        <v>10033312</v>
      </c>
    </row>
    <row r="34" spans="1:12" s="3" customFormat="1" ht="12" customHeight="1">
      <c r="A34" s="3" t="s">
        <v>445</v>
      </c>
      <c r="B34" s="10">
        <v>135576</v>
      </c>
      <c r="C34" s="10">
        <v>40871060</v>
      </c>
      <c r="D34" s="10">
        <v>10021</v>
      </c>
      <c r="E34" s="10">
        <v>533072</v>
      </c>
      <c r="F34" s="10">
        <v>855273</v>
      </c>
      <c r="G34" s="10">
        <v>42405002</v>
      </c>
      <c r="H34" s="10">
        <v>646092</v>
      </c>
      <c r="I34" s="10">
        <v>79944</v>
      </c>
      <c r="J34" s="10">
        <v>40875674</v>
      </c>
      <c r="K34" s="10">
        <v>803292</v>
      </c>
      <c r="L34" s="10">
        <v>42405002</v>
      </c>
    </row>
    <row r="35" spans="1:12" s="3" customFormat="1" ht="12" customHeight="1">
      <c r="A35" s="3" t="s">
        <v>446</v>
      </c>
      <c r="B35" s="10">
        <v>114509</v>
      </c>
      <c r="C35" s="10">
        <v>7616897</v>
      </c>
      <c r="D35" s="10">
        <v>47728</v>
      </c>
      <c r="E35" s="10">
        <v>157320</v>
      </c>
      <c r="F35" s="10">
        <v>148418</v>
      </c>
      <c r="G35" s="10">
        <v>8084872</v>
      </c>
      <c r="H35" s="10">
        <v>213601</v>
      </c>
      <c r="I35" s="10">
        <v>69322</v>
      </c>
      <c r="J35" s="10">
        <v>7689617</v>
      </c>
      <c r="K35" s="10">
        <v>112332</v>
      </c>
      <c r="L35" s="10">
        <v>8084872</v>
      </c>
    </row>
    <row r="36" spans="1:12" s="3" customFormat="1" ht="12" customHeight="1">
      <c r="A36" s="3" t="s">
        <v>447</v>
      </c>
      <c r="B36" s="10">
        <v>63469</v>
      </c>
      <c r="C36" s="10">
        <v>0</v>
      </c>
      <c r="D36" s="10">
        <v>9522</v>
      </c>
      <c r="E36" s="10">
        <v>17855</v>
      </c>
      <c r="F36" s="10">
        <v>1395</v>
      </c>
      <c r="G36" s="10">
        <v>92241</v>
      </c>
      <c r="H36" s="10">
        <v>52607</v>
      </c>
      <c r="I36" s="10">
        <v>32572</v>
      </c>
      <c r="J36" s="10">
        <v>0</v>
      </c>
      <c r="K36" s="10">
        <v>7062</v>
      </c>
      <c r="L36" s="10">
        <v>92241</v>
      </c>
    </row>
    <row r="37" spans="1:12" s="3" customFormat="1" ht="12" customHeight="1">
      <c r="A37" s="3" t="s">
        <v>448</v>
      </c>
      <c r="B37" s="10">
        <v>60761</v>
      </c>
      <c r="C37" s="10">
        <v>0</v>
      </c>
      <c r="D37" s="10">
        <v>5600</v>
      </c>
      <c r="E37" s="10">
        <v>277028</v>
      </c>
      <c r="F37" s="10">
        <v>830</v>
      </c>
      <c r="G37" s="10">
        <v>344219</v>
      </c>
      <c r="H37" s="10">
        <v>159418</v>
      </c>
      <c r="I37" s="10">
        <v>181178</v>
      </c>
      <c r="J37" s="10">
        <v>0</v>
      </c>
      <c r="K37" s="10">
        <v>3623</v>
      </c>
      <c r="L37" s="10">
        <v>344219</v>
      </c>
    </row>
    <row r="38" spans="1:12" s="3" customFormat="1" ht="12" customHeight="1">
      <c r="A38" s="3" t="s">
        <v>449</v>
      </c>
      <c r="B38" s="10">
        <v>44643</v>
      </c>
      <c r="C38" s="10">
        <v>33020</v>
      </c>
      <c r="D38" s="10">
        <v>0</v>
      </c>
      <c r="E38" s="10">
        <v>1821</v>
      </c>
      <c r="F38" s="10">
        <v>299</v>
      </c>
      <c r="G38" s="10">
        <v>79783</v>
      </c>
      <c r="H38" s="10">
        <v>44314</v>
      </c>
      <c r="I38" s="10">
        <v>0</v>
      </c>
      <c r="J38" s="10">
        <v>33694</v>
      </c>
      <c r="K38" s="10">
        <v>1775</v>
      </c>
      <c r="L38" s="10">
        <v>79783</v>
      </c>
    </row>
    <row r="39" spans="1:12" s="3" customFormat="1" ht="12" customHeight="1">
      <c r="A39" s="3" t="s">
        <v>450</v>
      </c>
      <c r="B39" s="10">
        <v>34995</v>
      </c>
      <c r="C39" s="10">
        <v>0</v>
      </c>
      <c r="D39" s="10">
        <v>0</v>
      </c>
      <c r="E39" s="10">
        <v>891</v>
      </c>
      <c r="F39" s="10">
        <v>1054</v>
      </c>
      <c r="G39" s="10">
        <v>36940</v>
      </c>
      <c r="H39" s="10">
        <v>35082</v>
      </c>
      <c r="I39" s="10">
        <v>373</v>
      </c>
      <c r="J39" s="10">
        <v>0</v>
      </c>
      <c r="K39" s="10">
        <v>85</v>
      </c>
      <c r="L39" s="10">
        <v>36940</v>
      </c>
    </row>
    <row r="40" spans="1:12" s="3" customFormat="1" ht="12" customHeight="1">
      <c r="A40" s="3" t="s">
        <v>451</v>
      </c>
      <c r="B40" s="10">
        <v>30449</v>
      </c>
      <c r="C40" s="10">
        <v>10290</v>
      </c>
      <c r="D40" s="10">
        <v>60</v>
      </c>
      <c r="E40" s="10">
        <v>7083</v>
      </c>
      <c r="F40" s="10">
        <v>0</v>
      </c>
      <c r="G40" s="10">
        <v>47882</v>
      </c>
      <c r="H40" s="10">
        <v>33112</v>
      </c>
      <c r="I40" s="10">
        <v>80</v>
      </c>
      <c r="J40" s="10">
        <v>10945</v>
      </c>
      <c r="K40" s="10">
        <v>3346</v>
      </c>
      <c r="L40" s="10">
        <v>47882</v>
      </c>
    </row>
    <row r="41" spans="1:12" s="3" customFormat="1" ht="12" customHeight="1">
      <c r="A41" s="3" t="s">
        <v>452</v>
      </c>
      <c r="B41" s="10">
        <v>894</v>
      </c>
      <c r="C41" s="10">
        <v>3392889</v>
      </c>
      <c r="D41" s="10">
        <v>0</v>
      </c>
      <c r="E41" s="10">
        <v>53404</v>
      </c>
      <c r="F41" s="10">
        <v>2047</v>
      </c>
      <c r="G41" s="10">
        <v>3449234</v>
      </c>
      <c r="H41" s="10">
        <v>37976</v>
      </c>
      <c r="I41" s="10">
        <v>128</v>
      </c>
      <c r="J41" s="10">
        <v>3392889</v>
      </c>
      <c r="K41" s="10">
        <v>13582</v>
      </c>
      <c r="L41" s="10">
        <v>3449234</v>
      </c>
    </row>
    <row r="42" spans="1:12" s="3" customFormat="1" ht="12" customHeight="1">
      <c r="A42" s="3" t="s">
        <v>453</v>
      </c>
      <c r="B42" s="10">
        <v>825</v>
      </c>
      <c r="C42" s="10">
        <v>6041963</v>
      </c>
      <c r="D42" s="10">
        <v>1245</v>
      </c>
      <c r="E42" s="10">
        <v>112853</v>
      </c>
      <c r="F42" s="10">
        <v>1012</v>
      </c>
      <c r="G42" s="10">
        <v>6157898</v>
      </c>
      <c r="H42" s="10">
        <v>66942</v>
      </c>
      <c r="I42" s="10">
        <v>79399</v>
      </c>
      <c r="J42" s="10">
        <v>5964194</v>
      </c>
      <c r="K42" s="10">
        <v>47363</v>
      </c>
      <c r="L42" s="10">
        <v>6157898</v>
      </c>
    </row>
    <row r="43" spans="1:12" s="3" customFormat="1" ht="12" customHeight="1">
      <c r="A43" s="3" t="s">
        <v>454</v>
      </c>
      <c r="B43" s="10">
        <v>0</v>
      </c>
      <c r="C43" s="10">
        <v>7279675</v>
      </c>
      <c r="D43" s="10">
        <v>0</v>
      </c>
      <c r="E43" s="10">
        <v>95860</v>
      </c>
      <c r="F43" s="10">
        <v>48</v>
      </c>
      <c r="G43" s="10">
        <v>7375583</v>
      </c>
      <c r="H43" s="10">
        <v>62458</v>
      </c>
      <c r="I43" s="10">
        <v>0</v>
      </c>
      <c r="J43" s="10">
        <v>7279675</v>
      </c>
      <c r="K43" s="10">
        <v>33450</v>
      </c>
      <c r="L43" s="10">
        <v>7375583</v>
      </c>
    </row>
    <row r="44" spans="1:12" s="3" customFormat="1" ht="12" customHeight="1">
      <c r="A44" s="3" t="s">
        <v>455</v>
      </c>
      <c r="B44" s="10">
        <v>0</v>
      </c>
      <c r="C44" s="10">
        <v>0</v>
      </c>
      <c r="D44" s="10">
        <v>0</v>
      </c>
      <c r="E44" s="10">
        <v>184320</v>
      </c>
      <c r="F44" s="10">
        <v>0</v>
      </c>
      <c r="G44" s="10">
        <v>184320</v>
      </c>
      <c r="H44" s="10">
        <v>8630</v>
      </c>
      <c r="I44" s="10">
        <v>0</v>
      </c>
      <c r="J44" s="10">
        <v>0</v>
      </c>
      <c r="K44" s="10">
        <v>175690</v>
      </c>
      <c r="L44" s="10">
        <v>184320</v>
      </c>
    </row>
    <row r="45" spans="1:12" s="3" customFormat="1" ht="12" customHeight="1">
      <c r="A45" s="3" t="s">
        <v>456</v>
      </c>
      <c r="B45" s="10">
        <v>0</v>
      </c>
      <c r="C45" s="10">
        <v>0</v>
      </c>
      <c r="D45" s="10">
        <v>0</v>
      </c>
      <c r="E45" s="10">
        <v>97117</v>
      </c>
      <c r="F45" s="10">
        <v>14667</v>
      </c>
      <c r="G45" s="10">
        <v>111784</v>
      </c>
      <c r="H45" s="10">
        <v>48661</v>
      </c>
      <c r="I45" s="10">
        <v>19749</v>
      </c>
      <c r="J45" s="10">
        <v>0</v>
      </c>
      <c r="K45" s="10">
        <v>43374</v>
      </c>
      <c r="L45" s="10">
        <v>111784</v>
      </c>
    </row>
    <row r="46" spans="1:12" s="3" customFormat="1" ht="12" customHeight="1">
      <c r="A46" s="3" t="s">
        <v>457</v>
      </c>
      <c r="B46" s="10">
        <v>0</v>
      </c>
      <c r="C46" s="10">
        <v>982104</v>
      </c>
      <c r="D46" s="10">
        <v>0</v>
      </c>
      <c r="E46" s="10">
        <v>28739</v>
      </c>
      <c r="F46" s="10">
        <v>443</v>
      </c>
      <c r="G46" s="10">
        <v>1011286</v>
      </c>
      <c r="H46" s="10">
        <v>15475</v>
      </c>
      <c r="I46" s="10">
        <v>0</v>
      </c>
      <c r="J46" s="10">
        <v>991129</v>
      </c>
      <c r="K46" s="10">
        <v>4682</v>
      </c>
      <c r="L46" s="10">
        <v>1011286</v>
      </c>
    </row>
    <row r="47" spans="1:12" s="3" customFormat="1" ht="12.75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3" t="s">
        <v>196</v>
      </c>
      <c r="B48" s="10">
        <f>SUM(B4:B47)</f>
        <v>1707098276</v>
      </c>
      <c r="C48" s="10">
        <f>SUM(C4:C47)</f>
        <v>447725246</v>
      </c>
      <c r="D48" s="10">
        <f>SUM(D4:D47)</f>
        <v>4248026</v>
      </c>
      <c r="E48" s="10">
        <f>SUM(E4:E47)</f>
        <v>36960742</v>
      </c>
      <c r="F48" s="10">
        <f>SUM(F4:F47)</f>
        <v>25670098</v>
      </c>
      <c r="G48" s="10">
        <f>SUM(G4:G47)</f>
        <v>2221702388</v>
      </c>
      <c r="H48" s="10">
        <f>SUM(H4:H47)</f>
        <v>697051602</v>
      </c>
      <c r="I48" s="10">
        <f>SUM(I4:I47)</f>
        <v>886029128</v>
      </c>
      <c r="J48" s="10">
        <f>SUM(J4:J47)</f>
        <v>472319230</v>
      </c>
      <c r="K48" s="10">
        <f>SUM(K4:K47)</f>
        <v>155731797</v>
      </c>
      <c r="L48" s="10">
        <f>SUM(L4:L47)</f>
        <v>2221702388</v>
      </c>
    </row>
    <row r="49" spans="1:12" ht="12.75">
      <c r="A49" s="1" t="s">
        <v>197</v>
      </c>
      <c r="B49" s="11">
        <v>1643549259</v>
      </c>
      <c r="C49" s="11">
        <v>402128956</v>
      </c>
      <c r="D49" s="11">
        <v>3875885</v>
      </c>
      <c r="E49" s="11">
        <v>42228368</v>
      </c>
      <c r="F49" s="11">
        <v>22409909</v>
      </c>
      <c r="G49" s="11">
        <v>2114192377</v>
      </c>
      <c r="H49" s="11">
        <v>637196049</v>
      </c>
      <c r="I49" s="11">
        <v>929002488</v>
      </c>
      <c r="J49" s="11">
        <v>432778126</v>
      </c>
      <c r="K49" s="11">
        <v>115215714</v>
      </c>
      <c r="L49" s="11">
        <v>2114192377</v>
      </c>
    </row>
    <row r="51" spans="1:12" ht="12.75">
      <c r="A51" s="1" t="s">
        <v>198</v>
      </c>
      <c r="B51" s="8">
        <f>B48/($G48/100)</f>
        <v>76.83739663874368</v>
      </c>
      <c r="C51" s="8">
        <f>C48/($G48/100)</f>
        <v>20.152350216585354</v>
      </c>
      <c r="D51" s="8">
        <f>D48/($G48/100)</f>
        <v>0.19120589791615242</v>
      </c>
      <c r="E51" s="8">
        <f>E48/($G48/100)</f>
        <v>1.6636225535712932</v>
      </c>
      <c r="F51" s="8">
        <f>F48/($G48/100)</f>
        <v>1.1554246931835228</v>
      </c>
      <c r="G51" s="8">
        <f>G48/($G48/100)</f>
        <v>100</v>
      </c>
      <c r="H51" s="8">
        <f>H48/($L48/100)</f>
        <v>31.37466142022259</v>
      </c>
      <c r="I51" s="8">
        <f>I48/($L48/100)</f>
        <v>39.88063985463025</v>
      </c>
      <c r="J51" s="8">
        <f>J48/($L48/100)</f>
        <v>21.259338449250478</v>
      </c>
      <c r="K51" s="8">
        <f>K48/($L48/100)</f>
        <v>7.00957058160213</v>
      </c>
      <c r="L51" s="8">
        <f>L48/($L48/100)</f>
        <v>100</v>
      </c>
    </row>
    <row r="52" spans="1:12" ht="12.75">
      <c r="A52" s="1" t="s">
        <v>199</v>
      </c>
      <c r="B52" s="8">
        <f>B49/($G49/100)</f>
        <v>77.73886978687182</v>
      </c>
      <c r="C52" s="8">
        <f>C49/($G49/100)</f>
        <v>19.020452460935157</v>
      </c>
      <c r="D52" s="8">
        <f>D49/($G49/100)</f>
        <v>0.18332697829039613</v>
      </c>
      <c r="E52" s="8">
        <f>E49/($G49/100)</f>
        <v>1.9973758518570233</v>
      </c>
      <c r="F52" s="8">
        <f>F49/($G49/100)</f>
        <v>1.059974922045611</v>
      </c>
      <c r="G52" s="8">
        <f>G49/($G49/100)</f>
        <v>100</v>
      </c>
      <c r="H52" s="8">
        <f>H49/($L49/100)</f>
        <v>30.13898148210001</v>
      </c>
      <c r="I52" s="8">
        <f>I49/($L49/100)</f>
        <v>43.941246695735295</v>
      </c>
      <c r="J52" s="8">
        <f>J49/($L49/100)</f>
        <v>20.470139364238186</v>
      </c>
      <c r="K52" s="8">
        <f>K49/($L49/100)</f>
        <v>5.449632457926509</v>
      </c>
      <c r="L52" s="8">
        <f>L49/($L49/100)</f>
        <v>100</v>
      </c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1"/>
    </row>
    <row r="59" ht="12.75">
      <c r="C59" s="8"/>
    </row>
    <row r="60" ht="12.75">
      <c r="C60" s="8"/>
    </row>
  </sheetData>
  <mergeCells count="2">
    <mergeCell ref="A1:G1"/>
    <mergeCell ref="A2:J2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K34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389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130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323</v>
      </c>
      <c r="B4" s="10">
        <v>8209</v>
      </c>
      <c r="C4" s="10">
        <v>575</v>
      </c>
      <c r="D4" s="10">
        <v>853</v>
      </c>
      <c r="E4" s="10">
        <v>0</v>
      </c>
      <c r="F4" s="10"/>
      <c r="G4" s="10">
        <v>-2028</v>
      </c>
      <c r="H4" s="10">
        <v>0</v>
      </c>
      <c r="I4" s="10">
        <v>-600</v>
      </c>
    </row>
    <row r="5" spans="1:9" s="3" customFormat="1" ht="12" customHeight="1">
      <c r="A5" s="3" t="s">
        <v>329</v>
      </c>
      <c r="B5" s="10">
        <v>0</v>
      </c>
      <c r="C5" s="10">
        <v>0</v>
      </c>
      <c r="D5" s="10">
        <v>0</v>
      </c>
      <c r="E5" s="10">
        <v>-90</v>
      </c>
      <c r="F5" s="10">
        <v>0</v>
      </c>
      <c r="G5" s="10">
        <v>0</v>
      </c>
      <c r="H5" s="10">
        <v>0</v>
      </c>
      <c r="I5" s="10">
        <v>-90</v>
      </c>
    </row>
    <row r="6" spans="1:9" s="3" customFormat="1" ht="12" customHeight="1">
      <c r="A6" s="3" t="s">
        <v>313</v>
      </c>
      <c r="B6" s="10">
        <v>0</v>
      </c>
      <c r="C6" s="10"/>
      <c r="D6" s="10"/>
      <c r="E6" s="10">
        <v>-1163</v>
      </c>
      <c r="F6" s="10"/>
      <c r="G6" s="10"/>
      <c r="H6" s="10">
        <v>0</v>
      </c>
      <c r="I6" s="10">
        <v>-1163</v>
      </c>
    </row>
    <row r="7" spans="1:9" s="3" customFormat="1" ht="12.75">
      <c r="A7" s="2"/>
      <c r="B7" s="10"/>
      <c r="C7" s="10"/>
      <c r="D7" s="10"/>
      <c r="E7" s="10"/>
      <c r="F7" s="10"/>
      <c r="G7" s="10"/>
      <c r="H7" s="10"/>
      <c r="I7" s="10"/>
    </row>
    <row r="8" spans="1:9" ht="12.75">
      <c r="A8" s="3" t="s">
        <v>196</v>
      </c>
      <c r="B8" s="10">
        <f>SUM(B4:B7)</f>
        <v>8209</v>
      </c>
      <c r="C8" s="10">
        <f>SUM(C4:C7)</f>
        <v>575</v>
      </c>
      <c r="D8" s="10">
        <f>SUM(D4:D7)</f>
        <v>853</v>
      </c>
      <c r="E8" s="10">
        <f>SUM(E4:E7)</f>
        <v>-1253</v>
      </c>
      <c r="F8" s="10">
        <f>SUM(F4:F7)</f>
        <v>0</v>
      </c>
      <c r="G8" s="10">
        <f>SUM(G4:G7)</f>
        <v>-2028</v>
      </c>
      <c r="H8" s="10">
        <f>SUM(H4:H7)</f>
        <v>0</v>
      </c>
      <c r="I8" s="10">
        <f>SUM(I4:I7)</f>
        <v>-1853</v>
      </c>
    </row>
    <row r="9" spans="1:9" ht="12.75">
      <c r="A9" s="1" t="s">
        <v>197</v>
      </c>
      <c r="B9" s="11">
        <v>11719</v>
      </c>
      <c r="C9" s="11">
        <v>856</v>
      </c>
      <c r="D9" s="11">
        <v>1257</v>
      </c>
      <c r="E9" s="11">
        <v>107</v>
      </c>
      <c r="F9" s="11">
        <v>0</v>
      </c>
      <c r="G9" s="11">
        <v>-1198</v>
      </c>
      <c r="H9" s="11">
        <v>0</v>
      </c>
      <c r="I9" s="11">
        <v>1022</v>
      </c>
    </row>
    <row r="11" spans="1:9" ht="12.75">
      <c r="A11" s="1" t="s">
        <v>198</v>
      </c>
      <c r="B11" s="8">
        <f>B8/($C8/100)</f>
        <v>1427.6521739130435</v>
      </c>
      <c r="C11" s="8">
        <f>C8/($C8/100)</f>
        <v>100</v>
      </c>
      <c r="D11" s="8">
        <f>D8/($C8/100)</f>
        <v>148.34782608695653</v>
      </c>
      <c r="E11" s="8">
        <f>E8/($C8/100)</f>
        <v>-217.91304347826087</v>
      </c>
      <c r="F11" s="8">
        <f>F8/($C8/100)</f>
        <v>0</v>
      </c>
      <c r="G11" s="8">
        <f>G8/($C8/100)</f>
        <v>-352.69565217391306</v>
      </c>
      <c r="H11" s="8">
        <f>H8/($C8/100)</f>
        <v>0</v>
      </c>
      <c r="I11" s="8">
        <f>I8/($C8/100)</f>
        <v>-322.2608695652174</v>
      </c>
    </row>
    <row r="12" spans="1:9" ht="12.75">
      <c r="A12" s="1" t="s">
        <v>199</v>
      </c>
      <c r="B12" s="8">
        <f>B9/($C9/100)</f>
        <v>1369.0420560747664</v>
      </c>
      <c r="C12" s="8">
        <f>C9/($C9/100)</f>
        <v>100</v>
      </c>
      <c r="D12" s="8">
        <f>D9/($C9/100)</f>
        <v>146.84579439252335</v>
      </c>
      <c r="E12" s="8">
        <f>E9/($C9/100)</f>
        <v>12.5</v>
      </c>
      <c r="F12" s="8">
        <f>F9/($C9/100)</f>
        <v>0</v>
      </c>
      <c r="G12" s="8">
        <f>G9/($C9/100)</f>
        <v>-139.95327102803736</v>
      </c>
      <c r="H12" s="8">
        <f>H9/($C9/100)</f>
        <v>0</v>
      </c>
      <c r="I12" s="8">
        <f>I9/($C9/100)</f>
        <v>119.39252336448597</v>
      </c>
    </row>
    <row r="15" spans="1:9" ht="27" customHeight="1">
      <c r="A15" s="41" t="s">
        <v>390</v>
      </c>
      <c r="B15" s="32"/>
      <c r="C15" s="32"/>
      <c r="D15" s="32"/>
      <c r="E15" s="32"/>
      <c r="F15" s="32"/>
      <c r="G15" s="32"/>
      <c r="H15" s="32"/>
      <c r="I15" s="32"/>
    </row>
    <row r="16" spans="1:11" s="20" customFormat="1" ht="17.25" customHeight="1" thickBot="1">
      <c r="A16" s="33" t="s">
        <v>129</v>
      </c>
      <c r="B16" s="34"/>
      <c r="C16" s="34"/>
      <c r="D16" s="34"/>
      <c r="E16" s="34"/>
      <c r="F16" s="35"/>
      <c r="G16" s="35"/>
      <c r="H16" s="35"/>
      <c r="I16" s="35"/>
      <c r="J16" s="19"/>
      <c r="K16" s="19"/>
    </row>
    <row r="17" spans="1:9" ht="81" customHeight="1" thickTop="1">
      <c r="A17" s="5" t="s">
        <v>24</v>
      </c>
      <c r="B17" s="4" t="s">
        <v>56</v>
      </c>
      <c r="C17" s="4" t="s">
        <v>82</v>
      </c>
      <c r="D17" s="4" t="s">
        <v>83</v>
      </c>
      <c r="E17" s="4" t="s">
        <v>84</v>
      </c>
      <c r="F17" s="4" t="s">
        <v>85</v>
      </c>
      <c r="G17" s="4" t="s">
        <v>86</v>
      </c>
      <c r="H17" s="4" t="s">
        <v>87</v>
      </c>
      <c r="I17" s="4" t="s">
        <v>88</v>
      </c>
    </row>
    <row r="18" spans="1:9" s="3" customFormat="1" ht="12" customHeight="1">
      <c r="A18" s="3" t="s">
        <v>316</v>
      </c>
      <c r="B18" s="10">
        <v>516640</v>
      </c>
      <c r="C18" s="10">
        <v>279683</v>
      </c>
      <c r="D18" s="10">
        <v>7619</v>
      </c>
      <c r="E18" s="10">
        <v>-168174</v>
      </c>
      <c r="F18" s="10"/>
      <c r="G18" s="10">
        <v>-61624</v>
      </c>
      <c r="H18" s="10">
        <v>0</v>
      </c>
      <c r="I18" s="10">
        <v>57504</v>
      </c>
    </row>
    <row r="19" spans="1:9" s="3" customFormat="1" ht="12" customHeight="1">
      <c r="A19" s="3" t="s">
        <v>313</v>
      </c>
      <c r="B19" s="10">
        <v>124445</v>
      </c>
      <c r="C19" s="10">
        <v>120010</v>
      </c>
      <c r="D19" s="10">
        <v>2020</v>
      </c>
      <c r="E19" s="10">
        <v>-17437</v>
      </c>
      <c r="F19" s="10"/>
      <c r="G19" s="10">
        <v>-16496</v>
      </c>
      <c r="H19" s="10">
        <v>0</v>
      </c>
      <c r="I19" s="10">
        <v>88097</v>
      </c>
    </row>
    <row r="20" spans="1:9" s="3" customFormat="1" ht="12" customHeight="1">
      <c r="A20" s="3" t="s">
        <v>315</v>
      </c>
      <c r="B20" s="10">
        <v>104881</v>
      </c>
      <c r="C20" s="10">
        <v>96011</v>
      </c>
      <c r="D20" s="10">
        <v>5121</v>
      </c>
      <c r="E20" s="10">
        <v>-73191</v>
      </c>
      <c r="F20" s="10">
        <v>0</v>
      </c>
      <c r="G20" s="10">
        <v>-25468</v>
      </c>
      <c r="H20" s="10">
        <v>0</v>
      </c>
      <c r="I20" s="10">
        <v>2473</v>
      </c>
    </row>
    <row r="21" spans="1:9" s="3" customFormat="1" ht="12" customHeight="1">
      <c r="A21" s="3" t="s">
        <v>359</v>
      </c>
      <c r="B21" s="10">
        <v>14932</v>
      </c>
      <c r="C21" s="10">
        <v>13728</v>
      </c>
      <c r="D21" s="10">
        <v>574</v>
      </c>
      <c r="E21" s="10">
        <v>-1387</v>
      </c>
      <c r="F21" s="10"/>
      <c r="G21" s="10">
        <v>-900</v>
      </c>
      <c r="H21" s="10">
        <v>0</v>
      </c>
      <c r="I21" s="10">
        <v>12015</v>
      </c>
    </row>
    <row r="22" spans="1:9" s="3" customFormat="1" ht="12" customHeight="1">
      <c r="A22" s="3" t="s">
        <v>323</v>
      </c>
      <c r="B22" s="10">
        <v>6712</v>
      </c>
      <c r="C22" s="10">
        <v>6197</v>
      </c>
      <c r="D22" s="10">
        <v>338</v>
      </c>
      <c r="E22" s="10">
        <v>-4999</v>
      </c>
      <c r="F22" s="10"/>
      <c r="G22" s="10">
        <v>-565</v>
      </c>
      <c r="H22" s="10">
        <v>0</v>
      </c>
      <c r="I22" s="10">
        <v>971</v>
      </c>
    </row>
    <row r="23" spans="1:9" s="3" customFormat="1" ht="12" customHeight="1">
      <c r="A23" s="3" t="s">
        <v>349</v>
      </c>
      <c r="B23" s="10">
        <v>3162</v>
      </c>
      <c r="C23" s="10">
        <v>5095</v>
      </c>
      <c r="D23" s="10"/>
      <c r="E23" s="10">
        <v>0</v>
      </c>
      <c r="F23" s="10"/>
      <c r="G23" s="10"/>
      <c r="H23" s="10">
        <v>0</v>
      </c>
      <c r="I23" s="10">
        <v>5095</v>
      </c>
    </row>
    <row r="24" spans="1:9" s="3" customFormat="1" ht="12" customHeight="1">
      <c r="A24" s="3" t="s">
        <v>328</v>
      </c>
      <c r="B24" s="10">
        <v>2453</v>
      </c>
      <c r="C24" s="10">
        <v>2453</v>
      </c>
      <c r="D24" s="10">
        <v>45</v>
      </c>
      <c r="E24" s="10">
        <v>-4216</v>
      </c>
      <c r="F24" s="10">
        <v>0</v>
      </c>
      <c r="G24" s="10">
        <v>-57</v>
      </c>
      <c r="H24" s="10">
        <v>-539</v>
      </c>
      <c r="I24" s="10">
        <v>-2314</v>
      </c>
    </row>
    <row r="25" spans="1:9" s="3" customFormat="1" ht="12" customHeight="1">
      <c r="A25" s="3" t="s">
        <v>314</v>
      </c>
      <c r="B25" s="10">
        <v>396</v>
      </c>
      <c r="C25" s="10">
        <v>396</v>
      </c>
      <c r="D25" s="10">
        <v>16</v>
      </c>
      <c r="E25" s="10">
        <v>-37</v>
      </c>
      <c r="F25" s="10"/>
      <c r="G25" s="10"/>
      <c r="H25" s="10">
        <v>0</v>
      </c>
      <c r="I25" s="10">
        <v>375</v>
      </c>
    </row>
    <row r="26" spans="1:9" s="3" customFormat="1" ht="12" customHeight="1">
      <c r="A26" s="3" t="s">
        <v>354</v>
      </c>
      <c r="B26" s="10">
        <v>343</v>
      </c>
      <c r="C26" s="10">
        <v>239</v>
      </c>
      <c r="D26" s="10">
        <v>20</v>
      </c>
      <c r="E26" s="10">
        <v>0</v>
      </c>
      <c r="F26" s="10"/>
      <c r="G26" s="10">
        <v>-32</v>
      </c>
      <c r="H26" s="10">
        <v>13</v>
      </c>
      <c r="I26" s="10">
        <v>240</v>
      </c>
    </row>
    <row r="27" spans="1:9" s="3" customFormat="1" ht="12" customHeight="1">
      <c r="A27" s="3" t="s">
        <v>336</v>
      </c>
      <c r="B27" s="10">
        <v>98</v>
      </c>
      <c r="C27" s="10">
        <v>96</v>
      </c>
      <c r="D27" s="10">
        <v>4</v>
      </c>
      <c r="E27" s="10">
        <v>30</v>
      </c>
      <c r="F27" s="10"/>
      <c r="G27" s="10">
        <v>-29</v>
      </c>
      <c r="H27" s="10">
        <v>0</v>
      </c>
      <c r="I27" s="10">
        <v>101</v>
      </c>
    </row>
    <row r="28" spans="1:9" s="3" customFormat="1" ht="12" customHeight="1">
      <c r="A28" s="3" t="s">
        <v>329</v>
      </c>
      <c r="B28" s="10">
        <v>0</v>
      </c>
      <c r="C28" s="10">
        <v>0</v>
      </c>
      <c r="D28" s="10">
        <v>0</v>
      </c>
      <c r="E28" s="10">
        <v>-2492</v>
      </c>
      <c r="F28" s="10">
        <v>0</v>
      </c>
      <c r="G28" s="10">
        <v>0</v>
      </c>
      <c r="H28" s="10">
        <v>0</v>
      </c>
      <c r="I28" s="10">
        <v>-2492</v>
      </c>
    </row>
    <row r="29" spans="1:9" s="3" customFormat="1" ht="12.75">
      <c r="A29" s="2"/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3" t="s">
        <v>196</v>
      </c>
      <c r="B30" s="10">
        <f>SUM(B18:B29)</f>
        <v>774062</v>
      </c>
      <c r="C30" s="10">
        <f>SUM(C18:C29)</f>
        <v>523908</v>
      </c>
      <c r="D30" s="10">
        <f>SUM(D18:D29)</f>
        <v>15757</v>
      </c>
      <c r="E30" s="10">
        <f>SUM(E18:E29)</f>
        <v>-271903</v>
      </c>
      <c r="F30" s="10">
        <f>SUM(F18:F29)</f>
        <v>0</v>
      </c>
      <c r="G30" s="10">
        <f>SUM(G18:G29)</f>
        <v>-105171</v>
      </c>
      <c r="H30" s="10">
        <f>SUM(H18:H29)</f>
        <v>-526</v>
      </c>
      <c r="I30" s="10">
        <f>SUM(I18:I29)</f>
        <v>162065</v>
      </c>
    </row>
    <row r="31" spans="1:9" ht="12.75">
      <c r="A31" s="1" t="s">
        <v>197</v>
      </c>
      <c r="B31" s="27">
        <v>771632</v>
      </c>
      <c r="C31" s="27">
        <v>519274</v>
      </c>
      <c r="D31" s="27">
        <v>15062</v>
      </c>
      <c r="E31" s="27">
        <v>-374832</v>
      </c>
      <c r="F31" s="27">
        <v>0</v>
      </c>
      <c r="G31" s="27">
        <v>-94861</v>
      </c>
      <c r="H31" s="27">
        <v>-126</v>
      </c>
      <c r="I31" s="27">
        <v>64517</v>
      </c>
    </row>
    <row r="33" spans="1:9" ht="12.75">
      <c r="A33" s="1" t="s">
        <v>198</v>
      </c>
      <c r="B33" s="8">
        <f>B30/($C30/100)</f>
        <v>147.74769616039458</v>
      </c>
      <c r="C33" s="8">
        <f>C30/($C30/100)</f>
        <v>100</v>
      </c>
      <c r="D33" s="8">
        <f>D30/($C30/100)</f>
        <v>3.00758911870023</v>
      </c>
      <c r="E33" s="8">
        <f>E30/($C30/100)</f>
        <v>-51.89899753391817</v>
      </c>
      <c r="F33" s="8">
        <f>F30/($C30/100)</f>
        <v>0</v>
      </c>
      <c r="G33" s="8">
        <f>G30/($C30/100)</f>
        <v>-20.07432602670698</v>
      </c>
      <c r="H33" s="8">
        <f>H30/($C30/100)</f>
        <v>-0.10039930674851309</v>
      </c>
      <c r="I33" s="8">
        <f>I30/($C30/100)</f>
        <v>30.93386625132657</v>
      </c>
    </row>
    <row r="34" spans="1:9" ht="12.75">
      <c r="A34" s="1" t="s">
        <v>199</v>
      </c>
      <c r="B34" s="8">
        <f>B31/($C31/100)</f>
        <v>148.59823522841506</v>
      </c>
      <c r="C34" s="8">
        <f>C31/($C31/100)</f>
        <v>100</v>
      </c>
      <c r="D34" s="8">
        <f>D31/($C31/100)</f>
        <v>2.900588128810609</v>
      </c>
      <c r="E34" s="8">
        <f>E31/($C31/100)</f>
        <v>-72.183856692228</v>
      </c>
      <c r="F34" s="8">
        <f>F31/($C31/100)</f>
        <v>0</v>
      </c>
      <c r="G34" s="8">
        <f>G31/($C31/100)</f>
        <v>-18.26800494536603</v>
      </c>
      <c r="H34" s="8">
        <f>H31/($C31/100)</f>
        <v>-0.02426464641018037</v>
      </c>
      <c r="I34" s="8">
        <f>I31/($C31/100)</f>
        <v>12.424461844806403</v>
      </c>
    </row>
  </sheetData>
  <mergeCells count="4">
    <mergeCell ref="A1:I1"/>
    <mergeCell ref="A2:I2"/>
    <mergeCell ref="A15:I15"/>
    <mergeCell ref="A16:I16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K3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391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108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392</v>
      </c>
      <c r="B4" s="10">
        <v>238507</v>
      </c>
      <c r="C4" s="10">
        <v>210667</v>
      </c>
      <c r="D4" s="10">
        <v>29000</v>
      </c>
      <c r="E4" s="10">
        <v>-40304</v>
      </c>
      <c r="F4" s="10">
        <v>-442918</v>
      </c>
      <c r="G4" s="10">
        <v>-41098</v>
      </c>
      <c r="H4" s="10">
        <v>51</v>
      </c>
      <c r="I4" s="10">
        <v>-284602</v>
      </c>
    </row>
    <row r="5" spans="1:9" s="3" customFormat="1" ht="12" customHeight="1">
      <c r="A5" s="3" t="s">
        <v>393</v>
      </c>
      <c r="B5" s="10">
        <v>90747</v>
      </c>
      <c r="C5" s="10">
        <v>25658</v>
      </c>
      <c r="D5" s="10">
        <v>184</v>
      </c>
      <c r="E5" s="10">
        <v>-28746</v>
      </c>
      <c r="F5" s="10"/>
      <c r="G5" s="10">
        <v>-14113</v>
      </c>
      <c r="H5" s="10">
        <v>20301</v>
      </c>
      <c r="I5" s="10">
        <v>3284</v>
      </c>
    </row>
    <row r="6" spans="1:9" s="3" customFormat="1" ht="12" customHeight="1">
      <c r="A6" s="3" t="s">
        <v>394</v>
      </c>
      <c r="B6" s="10">
        <v>80250</v>
      </c>
      <c r="C6" s="10">
        <v>80250</v>
      </c>
      <c r="D6" s="10">
        <v>5662</v>
      </c>
      <c r="E6" s="10">
        <v>-4916</v>
      </c>
      <c r="F6" s="10"/>
      <c r="G6" s="10">
        <v>-373</v>
      </c>
      <c r="H6" s="10">
        <v>0</v>
      </c>
      <c r="I6" s="10">
        <v>80623</v>
      </c>
    </row>
    <row r="7" spans="1:9" s="3" customFormat="1" ht="12" customHeight="1">
      <c r="A7" s="3" t="s">
        <v>318</v>
      </c>
      <c r="B7" s="10">
        <v>53060</v>
      </c>
      <c r="C7" s="10">
        <v>2090</v>
      </c>
      <c r="D7" s="10">
        <v>38</v>
      </c>
      <c r="E7" s="10">
        <v>-1088</v>
      </c>
      <c r="F7" s="10">
        <v>0</v>
      </c>
      <c r="G7" s="10">
        <v>-1442</v>
      </c>
      <c r="H7" s="10">
        <v>0</v>
      </c>
      <c r="I7" s="10">
        <v>-402</v>
      </c>
    </row>
    <row r="8" spans="1:9" s="3" customFormat="1" ht="12" customHeight="1">
      <c r="A8" s="3" t="s">
        <v>395</v>
      </c>
      <c r="B8" s="10">
        <v>43767</v>
      </c>
      <c r="C8" s="10">
        <v>43767</v>
      </c>
      <c r="D8" s="10">
        <v>976</v>
      </c>
      <c r="E8" s="10">
        <v>-5640</v>
      </c>
      <c r="F8" s="10"/>
      <c r="G8" s="10">
        <v>-18486</v>
      </c>
      <c r="H8" s="10">
        <v>427</v>
      </c>
      <c r="I8" s="10">
        <v>21044</v>
      </c>
    </row>
    <row r="9" spans="1:9" s="3" customFormat="1" ht="12" customHeight="1">
      <c r="A9" s="3" t="s">
        <v>335</v>
      </c>
      <c r="B9" s="10">
        <v>30000</v>
      </c>
      <c r="C9" s="10">
        <v>30000</v>
      </c>
      <c r="D9" s="10"/>
      <c r="E9" s="10">
        <v>-28575</v>
      </c>
      <c r="F9" s="10"/>
      <c r="G9" s="10">
        <v>-75</v>
      </c>
      <c r="H9" s="10">
        <v>0</v>
      </c>
      <c r="I9" s="10">
        <v>1350</v>
      </c>
    </row>
    <row r="10" spans="1:9" s="3" customFormat="1" ht="12" customHeight="1">
      <c r="A10" s="3" t="s">
        <v>348</v>
      </c>
      <c r="B10" s="10">
        <v>28469</v>
      </c>
      <c r="C10" s="10">
        <v>14270</v>
      </c>
      <c r="D10" s="10">
        <v>853</v>
      </c>
      <c r="E10" s="10">
        <v>-8660</v>
      </c>
      <c r="F10" s="10">
        <v>-3000</v>
      </c>
      <c r="G10" s="10">
        <v>-3028</v>
      </c>
      <c r="H10" s="10">
        <v>0</v>
      </c>
      <c r="I10" s="10">
        <v>435</v>
      </c>
    </row>
    <row r="11" spans="1:9" s="3" customFormat="1" ht="12" customHeight="1">
      <c r="A11" s="3" t="s">
        <v>344</v>
      </c>
      <c r="B11" s="10">
        <v>27381</v>
      </c>
      <c r="C11" s="10">
        <v>21755</v>
      </c>
      <c r="D11" s="10">
        <v>1866</v>
      </c>
      <c r="E11" s="10">
        <v>3436</v>
      </c>
      <c r="F11" s="10"/>
      <c r="G11" s="10">
        <v>-741</v>
      </c>
      <c r="H11" s="10">
        <v>0</v>
      </c>
      <c r="I11" s="10">
        <v>26316</v>
      </c>
    </row>
    <row r="12" spans="1:9" s="3" customFormat="1" ht="12" customHeight="1">
      <c r="A12" s="3" t="s">
        <v>323</v>
      </c>
      <c r="B12" s="10">
        <v>27272</v>
      </c>
      <c r="C12" s="10">
        <v>0</v>
      </c>
      <c r="D12" s="10"/>
      <c r="E12" s="10">
        <v>0</v>
      </c>
      <c r="F12" s="10"/>
      <c r="G12" s="10">
        <v>-1486</v>
      </c>
      <c r="H12" s="10">
        <v>0</v>
      </c>
      <c r="I12" s="10">
        <v>-1486</v>
      </c>
    </row>
    <row r="13" spans="1:9" s="3" customFormat="1" ht="12" customHeight="1">
      <c r="A13" s="3" t="s">
        <v>356</v>
      </c>
      <c r="B13" s="10">
        <v>16687</v>
      </c>
      <c r="C13" s="10">
        <v>12602</v>
      </c>
      <c r="D13" s="10">
        <v>507</v>
      </c>
      <c r="E13" s="10">
        <v>-9244</v>
      </c>
      <c r="F13" s="10">
        <v>0</v>
      </c>
      <c r="G13" s="10">
        <v>-4891</v>
      </c>
      <c r="H13" s="10">
        <v>0</v>
      </c>
      <c r="I13" s="10">
        <v>-1026</v>
      </c>
    </row>
    <row r="14" spans="1:9" s="3" customFormat="1" ht="12" customHeight="1">
      <c r="A14" s="3" t="s">
        <v>369</v>
      </c>
      <c r="B14" s="10">
        <v>5550</v>
      </c>
      <c r="C14" s="10">
        <v>5550</v>
      </c>
      <c r="D14" s="10"/>
      <c r="E14" s="10">
        <v>1457</v>
      </c>
      <c r="F14" s="10"/>
      <c r="G14" s="10"/>
      <c r="H14" s="10">
        <v>0</v>
      </c>
      <c r="I14" s="10">
        <v>7007</v>
      </c>
    </row>
    <row r="15" spans="1:9" s="3" customFormat="1" ht="12" customHeight="1">
      <c r="A15" s="3" t="s">
        <v>374</v>
      </c>
      <c r="B15" s="10">
        <v>4000</v>
      </c>
      <c r="C15" s="10">
        <v>4000</v>
      </c>
      <c r="D15" s="10">
        <v>173</v>
      </c>
      <c r="E15" s="10">
        <v>972</v>
      </c>
      <c r="F15" s="10"/>
      <c r="G15" s="10">
        <v>-424</v>
      </c>
      <c r="H15" s="10">
        <v>0</v>
      </c>
      <c r="I15" s="10">
        <v>4721</v>
      </c>
    </row>
    <row r="16" spans="1:9" s="3" customFormat="1" ht="12" customHeight="1">
      <c r="A16" s="3" t="s">
        <v>360</v>
      </c>
      <c r="B16" s="10">
        <v>3775</v>
      </c>
      <c r="C16" s="10">
        <v>3775</v>
      </c>
      <c r="D16" s="10">
        <v>459</v>
      </c>
      <c r="E16" s="10">
        <v>-3581</v>
      </c>
      <c r="F16" s="10"/>
      <c r="G16" s="10">
        <v>-176</v>
      </c>
      <c r="H16" s="10">
        <v>0</v>
      </c>
      <c r="I16" s="10">
        <v>477</v>
      </c>
    </row>
    <row r="17" spans="1:9" s="3" customFormat="1" ht="12" customHeight="1">
      <c r="A17" s="3" t="s">
        <v>363</v>
      </c>
      <c r="B17" s="10">
        <v>1180</v>
      </c>
      <c r="C17" s="10">
        <v>203</v>
      </c>
      <c r="D17" s="10">
        <v>22</v>
      </c>
      <c r="E17" s="10">
        <v>181</v>
      </c>
      <c r="F17" s="10"/>
      <c r="G17" s="10">
        <v>-313</v>
      </c>
      <c r="H17" s="10">
        <v>0</v>
      </c>
      <c r="I17" s="10">
        <v>93</v>
      </c>
    </row>
    <row r="18" spans="1:9" s="3" customFormat="1" ht="12" customHeight="1">
      <c r="A18" s="3" t="s">
        <v>317</v>
      </c>
      <c r="B18" s="10">
        <v>725</v>
      </c>
      <c r="C18" s="10">
        <v>725</v>
      </c>
      <c r="D18" s="10"/>
      <c r="E18" s="10">
        <v>625</v>
      </c>
      <c r="F18" s="10"/>
      <c r="G18" s="10"/>
      <c r="H18" s="10">
        <v>68</v>
      </c>
      <c r="I18" s="10">
        <v>1418</v>
      </c>
    </row>
    <row r="19" spans="1:9" s="3" customFormat="1" ht="12" customHeight="1">
      <c r="A19" s="3" t="s">
        <v>321</v>
      </c>
      <c r="B19" s="10">
        <v>533</v>
      </c>
      <c r="C19" s="10">
        <v>453</v>
      </c>
      <c r="D19" s="10"/>
      <c r="E19" s="10">
        <v>-15</v>
      </c>
      <c r="F19" s="10"/>
      <c r="G19" s="10">
        <v>-180</v>
      </c>
      <c r="H19" s="10">
        <v>0</v>
      </c>
      <c r="I19" s="10">
        <v>258</v>
      </c>
    </row>
    <row r="20" spans="1:9" s="3" customFormat="1" ht="12" customHeight="1">
      <c r="A20" s="3" t="s">
        <v>365</v>
      </c>
      <c r="B20" s="10">
        <v>376</v>
      </c>
      <c r="C20" s="10">
        <v>188</v>
      </c>
      <c r="D20" s="10">
        <v>19</v>
      </c>
      <c r="E20" s="10">
        <v>-187</v>
      </c>
      <c r="F20" s="10"/>
      <c r="G20" s="10"/>
      <c r="H20" s="10">
        <v>0</v>
      </c>
      <c r="I20" s="10">
        <v>20</v>
      </c>
    </row>
    <row r="21" spans="1:9" s="3" customFormat="1" ht="12" customHeight="1">
      <c r="A21" s="3" t="s">
        <v>350</v>
      </c>
      <c r="B21" s="10">
        <v>63</v>
      </c>
      <c r="C21" s="10">
        <v>63</v>
      </c>
      <c r="D21" s="10"/>
      <c r="E21" s="10">
        <v>0</v>
      </c>
      <c r="F21" s="10"/>
      <c r="G21" s="10">
        <v>0</v>
      </c>
      <c r="H21" s="10">
        <v>0</v>
      </c>
      <c r="I21" s="10">
        <v>63</v>
      </c>
    </row>
    <row r="22" spans="1:9" s="3" customFormat="1" ht="12" customHeight="1">
      <c r="A22" s="3" t="s">
        <v>396</v>
      </c>
      <c r="B22" s="10">
        <v>0</v>
      </c>
      <c r="C22" s="10">
        <v>21</v>
      </c>
      <c r="D22" s="10"/>
      <c r="E22" s="10">
        <v>695</v>
      </c>
      <c r="F22" s="10">
        <v>-5682</v>
      </c>
      <c r="G22" s="10">
        <v>-787</v>
      </c>
      <c r="H22" s="10">
        <v>520</v>
      </c>
      <c r="I22" s="10">
        <v>-5233</v>
      </c>
    </row>
    <row r="23" spans="1:9" s="3" customFormat="1" ht="12" customHeight="1">
      <c r="A23" s="3" t="s">
        <v>314</v>
      </c>
      <c r="B23" s="10">
        <v>0</v>
      </c>
      <c r="C23" s="10"/>
      <c r="D23" s="10"/>
      <c r="E23" s="10">
        <v>4537</v>
      </c>
      <c r="F23" s="10"/>
      <c r="G23" s="10">
        <v>3866</v>
      </c>
      <c r="H23" s="10">
        <v>0</v>
      </c>
      <c r="I23" s="10">
        <v>8403</v>
      </c>
    </row>
    <row r="24" spans="1:9" s="3" customFormat="1" ht="12" customHeight="1">
      <c r="A24" s="3" t="s">
        <v>371</v>
      </c>
      <c r="B24" s="10">
        <v>-620</v>
      </c>
      <c r="C24" s="10">
        <v>139</v>
      </c>
      <c r="D24" s="10">
        <v>0</v>
      </c>
      <c r="E24" s="10">
        <v>3099</v>
      </c>
      <c r="F24" s="10">
        <v>0</v>
      </c>
      <c r="G24" s="10">
        <v>-4408</v>
      </c>
      <c r="H24" s="10">
        <v>0</v>
      </c>
      <c r="I24" s="10">
        <v>-1170</v>
      </c>
    </row>
    <row r="25" spans="1:9" s="3" customFormat="1" ht="12.75">
      <c r="A25" s="2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3" t="s">
        <v>196</v>
      </c>
      <c r="B26" s="10">
        <f>SUM(B4:B25)</f>
        <v>651722</v>
      </c>
      <c r="C26" s="10">
        <f>SUM(C4:C25)</f>
        <v>456176</v>
      </c>
      <c r="D26" s="10">
        <f>SUM(D4:D25)</f>
        <v>39759</v>
      </c>
      <c r="E26" s="10">
        <f>SUM(E4:E25)</f>
        <v>-115954</v>
      </c>
      <c r="F26" s="10">
        <f>SUM(F4:F25)</f>
        <v>-451600</v>
      </c>
      <c r="G26" s="10">
        <f>SUM(G4:G25)</f>
        <v>-88155</v>
      </c>
      <c r="H26" s="10">
        <f>SUM(H4:H25)</f>
        <v>21367</v>
      </c>
      <c r="I26" s="10">
        <f>SUM(I4:I25)</f>
        <v>-138407</v>
      </c>
    </row>
    <row r="27" spans="1:9" ht="12.75">
      <c r="A27" s="1" t="s">
        <v>197</v>
      </c>
      <c r="B27" s="11">
        <v>672159</v>
      </c>
      <c r="C27" s="11">
        <v>452126</v>
      </c>
      <c r="D27" s="11">
        <v>25212</v>
      </c>
      <c r="E27" s="11">
        <v>-74977</v>
      </c>
      <c r="F27" s="11">
        <v>-1489619</v>
      </c>
      <c r="G27" s="11">
        <v>-94053</v>
      </c>
      <c r="H27" s="11">
        <v>20690</v>
      </c>
      <c r="I27" s="11">
        <v>-1160621</v>
      </c>
    </row>
    <row r="29" spans="1:9" ht="12.75">
      <c r="A29" s="1" t="s">
        <v>198</v>
      </c>
      <c r="B29" s="8">
        <f>B26/($C26/100)</f>
        <v>142.8663498298902</v>
      </c>
      <c r="C29" s="8">
        <f>C26/($C26/100)</f>
        <v>100</v>
      </c>
      <c r="D29" s="8">
        <f>D26/($C26/100)</f>
        <v>8.715714987197924</v>
      </c>
      <c r="E29" s="8">
        <f>E26/($C26/100)</f>
        <v>-25.418698046368068</v>
      </c>
      <c r="F29" s="8">
        <f>F26/($C26/100)</f>
        <v>-98.99687839781137</v>
      </c>
      <c r="G29" s="8">
        <f>G26/($C26/100)</f>
        <v>-19.324778155799514</v>
      </c>
      <c r="H29" s="8">
        <f>H26/($C26/100)</f>
        <v>4.683937778401319</v>
      </c>
      <c r="I29" s="8">
        <f>I26/($C26/100)</f>
        <v>-30.34070183437971</v>
      </c>
    </row>
    <row r="30" spans="1:9" ht="12.75">
      <c r="A30" s="1" t="s">
        <v>199</v>
      </c>
      <c r="B30" s="8">
        <f>B27/($C27/100)</f>
        <v>148.66630098689302</v>
      </c>
      <c r="C30" s="8">
        <f>C27/($C27/100)</f>
        <v>100</v>
      </c>
      <c r="D30" s="8">
        <f>D27/($C27/100)</f>
        <v>5.576321644851213</v>
      </c>
      <c r="E30" s="8">
        <f>E27/($C27/100)</f>
        <v>-16.583209105426363</v>
      </c>
      <c r="F30" s="8">
        <f>F27/($C27/100)</f>
        <v>-329.46988228945025</v>
      </c>
      <c r="G30" s="8">
        <f>G27/($C27/100)</f>
        <v>-20.80238694523208</v>
      </c>
      <c r="H30" s="8">
        <f>H27/($C27/100)</f>
        <v>4.576157973662209</v>
      </c>
      <c r="I30" s="8">
        <f>I27/($C27/100)</f>
        <v>-256.7029987215953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K2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397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131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358</v>
      </c>
      <c r="B4" s="10">
        <v>1023080</v>
      </c>
      <c r="C4" s="10">
        <v>1015182</v>
      </c>
      <c r="D4" s="10">
        <v>11943</v>
      </c>
      <c r="E4" s="10">
        <v>-694089</v>
      </c>
      <c r="F4" s="10"/>
      <c r="G4" s="10">
        <v>-272965</v>
      </c>
      <c r="H4" s="10">
        <v>36300</v>
      </c>
      <c r="I4" s="10">
        <v>96371</v>
      </c>
    </row>
    <row r="5" spans="1:9" s="3" customFormat="1" ht="12" customHeight="1">
      <c r="A5" s="3" t="s">
        <v>314</v>
      </c>
      <c r="B5" s="10">
        <v>338263</v>
      </c>
      <c r="C5" s="10">
        <v>334198</v>
      </c>
      <c r="D5" s="10">
        <v>8676</v>
      </c>
      <c r="E5" s="10">
        <v>-249910</v>
      </c>
      <c r="F5" s="10"/>
      <c r="G5" s="10">
        <v>-40422</v>
      </c>
      <c r="H5" s="10">
        <v>1623</v>
      </c>
      <c r="I5" s="10">
        <v>54165</v>
      </c>
    </row>
    <row r="6" spans="1:9" s="3" customFormat="1" ht="12" customHeight="1">
      <c r="A6" s="3" t="s">
        <v>316</v>
      </c>
      <c r="B6" s="10">
        <v>181193</v>
      </c>
      <c r="C6" s="10">
        <v>181193</v>
      </c>
      <c r="D6" s="10">
        <v>3443</v>
      </c>
      <c r="E6" s="10">
        <v>-148108</v>
      </c>
      <c r="F6" s="10"/>
      <c r="G6" s="10">
        <v>-32246</v>
      </c>
      <c r="H6" s="10">
        <v>0</v>
      </c>
      <c r="I6" s="10">
        <v>4282</v>
      </c>
    </row>
    <row r="7" spans="1:9" s="3" customFormat="1" ht="12" customHeight="1">
      <c r="A7" s="3" t="s">
        <v>375</v>
      </c>
      <c r="B7" s="10">
        <v>151165</v>
      </c>
      <c r="C7" s="10">
        <v>150659</v>
      </c>
      <c r="D7" s="10">
        <v>2833</v>
      </c>
      <c r="E7" s="10">
        <v>-110830</v>
      </c>
      <c r="F7" s="10"/>
      <c r="G7" s="10">
        <v>-39413</v>
      </c>
      <c r="H7" s="10">
        <v>2744</v>
      </c>
      <c r="I7" s="10">
        <v>5993</v>
      </c>
    </row>
    <row r="8" spans="1:9" s="3" customFormat="1" ht="12" customHeight="1">
      <c r="A8" s="3" t="s">
        <v>318</v>
      </c>
      <c r="B8" s="10">
        <v>5100</v>
      </c>
      <c r="C8" s="10">
        <v>5100</v>
      </c>
      <c r="D8" s="10">
        <v>93</v>
      </c>
      <c r="E8" s="10">
        <v>-3550</v>
      </c>
      <c r="F8" s="10">
        <v>0</v>
      </c>
      <c r="G8" s="10">
        <v>-3519</v>
      </c>
      <c r="H8" s="10">
        <v>0</v>
      </c>
      <c r="I8" s="10">
        <v>-1876</v>
      </c>
    </row>
    <row r="9" spans="1:9" s="3" customFormat="1" ht="12.75">
      <c r="A9" s="2"/>
      <c r="B9" s="10"/>
      <c r="C9" s="10"/>
      <c r="D9" s="10"/>
      <c r="E9" s="10"/>
      <c r="F9" s="10"/>
      <c r="G9" s="10"/>
      <c r="H9" s="10"/>
      <c r="I9" s="10"/>
    </row>
    <row r="10" spans="1:9" ht="12.75">
      <c r="A10" s="3" t="s">
        <v>196</v>
      </c>
      <c r="B10" s="10">
        <f>SUM(B4:B9)</f>
        <v>1698801</v>
      </c>
      <c r="C10" s="10">
        <f>SUM(C4:C9)</f>
        <v>1686332</v>
      </c>
      <c r="D10" s="10">
        <f>SUM(D4:D9)</f>
        <v>26988</v>
      </c>
      <c r="E10" s="10">
        <f>SUM(E4:E9)</f>
        <v>-1206487</v>
      </c>
      <c r="F10" s="10">
        <f>SUM(F4:F9)</f>
        <v>0</v>
      </c>
      <c r="G10" s="10">
        <f>SUM(G4:G9)</f>
        <v>-388565</v>
      </c>
      <c r="H10" s="10">
        <f>SUM(H4:H9)</f>
        <v>40667</v>
      </c>
      <c r="I10" s="10">
        <f>SUM(I4:I9)</f>
        <v>158935</v>
      </c>
    </row>
    <row r="11" spans="1:9" ht="12.75">
      <c r="A11" s="1" t="s">
        <v>197</v>
      </c>
      <c r="B11" s="27">
        <v>1489350</v>
      </c>
      <c r="C11" s="27">
        <v>1478671</v>
      </c>
      <c r="D11" s="27">
        <v>17054</v>
      </c>
      <c r="E11" s="27">
        <v>-1063270</v>
      </c>
      <c r="F11" s="27">
        <v>0</v>
      </c>
      <c r="G11" s="27">
        <v>-370401</v>
      </c>
      <c r="H11" s="27">
        <v>0</v>
      </c>
      <c r="I11" s="27">
        <v>62054</v>
      </c>
    </row>
    <row r="13" spans="1:9" ht="12.75">
      <c r="A13" s="1" t="s">
        <v>198</v>
      </c>
      <c r="B13" s="8">
        <f>B10/($C10/100)</f>
        <v>100.73941548876496</v>
      </c>
      <c r="C13" s="8">
        <f>C10/($C10/100)</f>
        <v>100</v>
      </c>
      <c r="D13" s="8">
        <f>D10/($C10/100)</f>
        <v>1.6003966004321806</v>
      </c>
      <c r="E13" s="8">
        <f>E10/($C10/100)</f>
        <v>-71.54504569681416</v>
      </c>
      <c r="F13" s="8">
        <f>F10/($C10/100)</f>
        <v>0</v>
      </c>
      <c r="G13" s="8">
        <f>G10/($C10/100)</f>
        <v>-23.042022567323635</v>
      </c>
      <c r="H13" s="8">
        <f>H10/($C10/100)</f>
        <v>2.411565456861401</v>
      </c>
      <c r="I13" s="8">
        <f>I10/($C10/100)</f>
        <v>9.424893793155796</v>
      </c>
    </row>
    <row r="14" spans="1:9" ht="12.75">
      <c r="A14" s="1" t="s">
        <v>199</v>
      </c>
      <c r="B14" s="8">
        <f>B11/($C11/100)</f>
        <v>100.72220257244513</v>
      </c>
      <c r="C14" s="8">
        <f>C11/($C11/100)</f>
        <v>100</v>
      </c>
      <c r="D14" s="8">
        <f>D11/($C11/100)</f>
        <v>1.1533329591234291</v>
      </c>
      <c r="E14" s="8">
        <f>E11/($C11/100)</f>
        <v>-71.90713823426577</v>
      </c>
      <c r="F14" s="8">
        <f>F11/($C11/100)</f>
        <v>0</v>
      </c>
      <c r="G14" s="8">
        <f>G11/($C11/100)</f>
        <v>-25.049588448005</v>
      </c>
      <c r="H14" s="8">
        <f>H11/($C11/100)</f>
        <v>0</v>
      </c>
      <c r="I14" s="8">
        <f>I11/($C11/100)</f>
        <v>4.196606276852661</v>
      </c>
    </row>
    <row r="17" spans="1:8" ht="27" customHeight="1">
      <c r="A17" s="41" t="s">
        <v>305</v>
      </c>
      <c r="B17" s="32"/>
      <c r="C17" s="32"/>
      <c r="D17" s="32"/>
      <c r="E17" s="32"/>
      <c r="F17" s="32"/>
      <c r="G17" s="32"/>
      <c r="H17" s="32"/>
    </row>
    <row r="18" spans="1:10" s="20" customFormat="1" ht="17.25" customHeight="1" thickBot="1">
      <c r="A18" s="33" t="s">
        <v>139</v>
      </c>
      <c r="B18" s="34"/>
      <c r="C18" s="34"/>
      <c r="D18" s="34"/>
      <c r="E18" s="35"/>
      <c r="F18" s="35"/>
      <c r="G18" s="35"/>
      <c r="H18" s="35"/>
      <c r="I18" s="19"/>
      <c r="J18" s="19"/>
    </row>
    <row r="19" spans="1:8" ht="81" customHeight="1" thickTop="1">
      <c r="A19" s="5" t="s">
        <v>24</v>
      </c>
      <c r="B19" s="4" t="s">
        <v>82</v>
      </c>
      <c r="C19" s="4" t="s">
        <v>83</v>
      </c>
      <c r="D19" s="4" t="s">
        <v>84</v>
      </c>
      <c r="E19" s="4" t="s">
        <v>85</v>
      </c>
      <c r="F19" s="4" t="s">
        <v>86</v>
      </c>
      <c r="G19" s="4" t="s">
        <v>87</v>
      </c>
      <c r="H19" s="4" t="s">
        <v>88</v>
      </c>
    </row>
    <row r="20" spans="1:8" s="3" customFormat="1" ht="12" customHeight="1">
      <c r="A20" s="3" t="s">
        <v>306</v>
      </c>
      <c r="B20" s="10">
        <v>2790</v>
      </c>
      <c r="C20" s="10">
        <v>57</v>
      </c>
      <c r="D20" s="10">
        <v>-2580</v>
      </c>
      <c r="E20" s="10">
        <v>0</v>
      </c>
      <c r="F20" s="10">
        <v>-273</v>
      </c>
      <c r="G20" s="10">
        <v>6</v>
      </c>
      <c r="H20" s="10">
        <v>0</v>
      </c>
    </row>
    <row r="21" spans="1:8" s="3" customFormat="1" ht="12" customHeight="1">
      <c r="A21" s="3" t="s">
        <v>307</v>
      </c>
      <c r="B21" s="10">
        <v>262</v>
      </c>
      <c r="C21" s="10">
        <v>18</v>
      </c>
      <c r="D21" s="10">
        <v>-66</v>
      </c>
      <c r="E21" s="10">
        <v>0</v>
      </c>
      <c r="F21" s="10">
        <v>-72</v>
      </c>
      <c r="G21" s="10">
        <v>-77</v>
      </c>
      <c r="H21" s="10">
        <v>65</v>
      </c>
    </row>
    <row r="22" spans="1:8" s="3" customFormat="1" ht="12" customHeight="1">
      <c r="A22" s="3" t="s">
        <v>308</v>
      </c>
      <c r="B22" s="10">
        <v>142</v>
      </c>
      <c r="C22" s="10">
        <v>7</v>
      </c>
      <c r="D22" s="10">
        <v>-101</v>
      </c>
      <c r="E22" s="10">
        <v>0</v>
      </c>
      <c r="F22" s="10">
        <v>-48</v>
      </c>
      <c r="G22" s="10">
        <v>0</v>
      </c>
      <c r="H22" s="10">
        <v>0</v>
      </c>
    </row>
    <row r="23" spans="1:8" s="3" customFormat="1" ht="12" customHeight="1">
      <c r="A23" s="3" t="s">
        <v>309</v>
      </c>
      <c r="B23" s="10">
        <v>22</v>
      </c>
      <c r="C23" s="10">
        <v>3</v>
      </c>
      <c r="D23" s="10">
        <v>-10</v>
      </c>
      <c r="E23" s="10">
        <v>0</v>
      </c>
      <c r="F23" s="10">
        <v>-10</v>
      </c>
      <c r="G23" s="10">
        <v>0</v>
      </c>
      <c r="H23" s="10">
        <v>5</v>
      </c>
    </row>
    <row r="24" spans="1:8" s="3" customFormat="1" ht="12.75">
      <c r="A24" s="2"/>
      <c r="B24" s="10"/>
      <c r="C24" s="10"/>
      <c r="D24" s="10"/>
      <c r="E24" s="10"/>
      <c r="F24" s="10"/>
      <c r="G24" s="10"/>
      <c r="H24" s="10"/>
    </row>
    <row r="25" spans="1:8" ht="12.75">
      <c r="A25" s="3" t="s">
        <v>196</v>
      </c>
      <c r="B25" s="10">
        <f>SUM(B20:B24)</f>
        <v>3216</v>
      </c>
      <c r="C25" s="10">
        <f>SUM(C20:C24)</f>
        <v>85</v>
      </c>
      <c r="D25" s="10">
        <f>SUM(D20:D24)</f>
        <v>-2757</v>
      </c>
      <c r="E25" s="10">
        <f>SUM(E20:E24)</f>
        <v>0</v>
      </c>
      <c r="F25" s="10">
        <f>SUM(F20:F24)</f>
        <v>-403</v>
      </c>
      <c r="G25" s="10">
        <f>SUM(G20:G24)</f>
        <v>-71</v>
      </c>
      <c r="H25" s="10">
        <f>SUM(H20:H24)</f>
        <v>70</v>
      </c>
    </row>
    <row r="26" spans="1:8" ht="12.75">
      <c r="A26" s="1" t="s">
        <v>197</v>
      </c>
      <c r="B26" s="11">
        <v>3075</v>
      </c>
      <c r="C26" s="11">
        <v>62</v>
      </c>
      <c r="D26" s="11">
        <v>-2646</v>
      </c>
      <c r="E26" s="11">
        <v>0</v>
      </c>
      <c r="F26" s="11">
        <v>-449</v>
      </c>
      <c r="G26" s="11">
        <v>-78</v>
      </c>
      <c r="H26" s="11">
        <v>-36</v>
      </c>
    </row>
    <row r="28" spans="1:8" ht="12.75">
      <c r="A28" s="1" t="s">
        <v>198</v>
      </c>
      <c r="B28" s="8">
        <f>B25/($B25/100)</f>
        <v>100.00000000000001</v>
      </c>
      <c r="C28" s="8">
        <f>C25/($B25/100)</f>
        <v>2.643034825870647</v>
      </c>
      <c r="D28" s="8">
        <f>D25/($B25/100)</f>
        <v>-85.72761194029852</v>
      </c>
      <c r="E28" s="8">
        <f>E25/($B25/100)</f>
        <v>0</v>
      </c>
      <c r="F28" s="8">
        <f>F25/($B25/100)</f>
        <v>-12.531094527363186</v>
      </c>
      <c r="G28" s="8">
        <f>G25/($B25/100)</f>
        <v>-2.20771144278607</v>
      </c>
      <c r="H28" s="8">
        <f>H25/($B25/100)</f>
        <v>2.1766169154228856</v>
      </c>
    </row>
    <row r="29" spans="1:8" ht="12.75">
      <c r="A29" s="1" t="s">
        <v>199</v>
      </c>
      <c r="B29" s="8">
        <f>B26/($B26/100)</f>
        <v>100</v>
      </c>
      <c r="C29" s="8">
        <f>C26/($B26/100)</f>
        <v>2.016260162601626</v>
      </c>
      <c r="D29" s="8">
        <f>D26/($B26/100)</f>
        <v>-86.04878048780488</v>
      </c>
      <c r="E29" s="8">
        <f>E26/($B26/100)</f>
        <v>0</v>
      </c>
      <c r="F29" s="8">
        <f>F26/($B26/100)</f>
        <v>-14.601626016260163</v>
      </c>
      <c r="G29" s="8">
        <f>G26/($B26/100)</f>
        <v>-2.5365853658536586</v>
      </c>
      <c r="H29" s="8">
        <f>H26/($B26/100)</f>
        <v>-1.170731707317073</v>
      </c>
    </row>
  </sheetData>
  <mergeCells count="4">
    <mergeCell ref="A1:I1"/>
    <mergeCell ref="A2:I2"/>
    <mergeCell ref="A17:H17"/>
    <mergeCell ref="A18:H18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K5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398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107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371</v>
      </c>
      <c r="B4" s="10">
        <v>6135607</v>
      </c>
      <c r="C4" s="10">
        <v>5467954</v>
      </c>
      <c r="D4" s="10">
        <v>230454</v>
      </c>
      <c r="E4" s="10">
        <v>-3134840</v>
      </c>
      <c r="F4" s="10">
        <v>0</v>
      </c>
      <c r="G4" s="10">
        <v>-1596441</v>
      </c>
      <c r="H4" s="10">
        <v>0</v>
      </c>
      <c r="I4" s="10">
        <v>967127</v>
      </c>
    </row>
    <row r="5" spans="1:9" s="3" customFormat="1" ht="12" customHeight="1">
      <c r="A5" s="3" t="s">
        <v>399</v>
      </c>
      <c r="B5" s="10">
        <v>1420756</v>
      </c>
      <c r="C5" s="10">
        <v>1410866</v>
      </c>
      <c r="D5" s="10">
        <v>100098</v>
      </c>
      <c r="E5" s="10">
        <v>-1174475</v>
      </c>
      <c r="F5" s="10">
        <v>0</v>
      </c>
      <c r="G5" s="10">
        <v>-134047</v>
      </c>
      <c r="H5" s="10">
        <v>0</v>
      </c>
      <c r="I5" s="10">
        <v>202442</v>
      </c>
    </row>
    <row r="6" spans="1:9" s="3" customFormat="1" ht="12" customHeight="1">
      <c r="A6" s="3" t="s">
        <v>381</v>
      </c>
      <c r="B6" s="10">
        <v>743168</v>
      </c>
      <c r="C6" s="10">
        <v>724030</v>
      </c>
      <c r="D6" s="10">
        <v>6116</v>
      </c>
      <c r="E6" s="10">
        <v>-247436</v>
      </c>
      <c r="F6" s="10"/>
      <c r="G6" s="10">
        <v>-338601</v>
      </c>
      <c r="H6" s="10">
        <v>0</v>
      </c>
      <c r="I6" s="10">
        <v>144109</v>
      </c>
    </row>
    <row r="7" spans="1:9" s="3" customFormat="1" ht="12" customHeight="1">
      <c r="A7" s="3" t="s">
        <v>400</v>
      </c>
      <c r="B7" s="10">
        <v>697068</v>
      </c>
      <c r="C7" s="10">
        <v>675560</v>
      </c>
      <c r="D7" s="10">
        <v>28640</v>
      </c>
      <c r="E7" s="10">
        <v>-430375</v>
      </c>
      <c r="F7" s="10">
        <v>0</v>
      </c>
      <c r="G7" s="10">
        <v>-197545</v>
      </c>
      <c r="H7" s="10">
        <v>101739</v>
      </c>
      <c r="I7" s="10">
        <v>178019</v>
      </c>
    </row>
    <row r="8" spans="1:9" s="3" customFormat="1" ht="12" customHeight="1">
      <c r="A8" s="3" t="s">
        <v>316</v>
      </c>
      <c r="B8" s="10">
        <v>607955</v>
      </c>
      <c r="C8" s="10">
        <v>519388</v>
      </c>
      <c r="D8" s="10">
        <v>34849</v>
      </c>
      <c r="E8" s="10">
        <v>-386893</v>
      </c>
      <c r="F8" s="10"/>
      <c r="G8" s="10">
        <v>-77773</v>
      </c>
      <c r="H8" s="10">
        <v>0</v>
      </c>
      <c r="I8" s="10">
        <v>89571</v>
      </c>
    </row>
    <row r="9" spans="1:9" s="3" customFormat="1" ht="12" customHeight="1">
      <c r="A9" s="3" t="s">
        <v>315</v>
      </c>
      <c r="B9" s="10">
        <v>2064166</v>
      </c>
      <c r="C9" s="10">
        <v>316356</v>
      </c>
      <c r="D9" s="10">
        <v>25643</v>
      </c>
      <c r="E9" s="10">
        <v>-277057</v>
      </c>
      <c r="F9" s="10">
        <v>0</v>
      </c>
      <c r="G9" s="10">
        <v>-61940</v>
      </c>
      <c r="H9" s="10">
        <v>0</v>
      </c>
      <c r="I9" s="10">
        <v>3002</v>
      </c>
    </row>
    <row r="10" spans="1:9" s="3" customFormat="1" ht="12" customHeight="1">
      <c r="A10" s="3" t="s">
        <v>345</v>
      </c>
      <c r="B10" s="10">
        <v>204228</v>
      </c>
      <c r="C10" s="10">
        <v>181580</v>
      </c>
      <c r="D10" s="10">
        <v>13137</v>
      </c>
      <c r="E10" s="10">
        <v>-122913</v>
      </c>
      <c r="F10" s="10">
        <v>-7418</v>
      </c>
      <c r="G10" s="10">
        <v>-12276</v>
      </c>
      <c r="H10" s="10">
        <v>0</v>
      </c>
      <c r="I10" s="10">
        <v>52110</v>
      </c>
    </row>
    <row r="11" spans="1:9" s="3" customFormat="1" ht="12" customHeight="1">
      <c r="A11" s="3" t="s">
        <v>401</v>
      </c>
      <c r="B11" s="10">
        <v>179586</v>
      </c>
      <c r="C11" s="10">
        <v>130463</v>
      </c>
      <c r="D11" s="10">
        <v>8506</v>
      </c>
      <c r="E11" s="10">
        <v>-19314</v>
      </c>
      <c r="F11" s="10"/>
      <c r="G11" s="10">
        <v>-26097</v>
      </c>
      <c r="H11" s="10">
        <v>0</v>
      </c>
      <c r="I11" s="10">
        <v>93558</v>
      </c>
    </row>
    <row r="12" spans="1:9" s="3" customFormat="1" ht="12" customHeight="1">
      <c r="A12" s="3" t="s">
        <v>313</v>
      </c>
      <c r="B12" s="10">
        <v>133669</v>
      </c>
      <c r="C12" s="10">
        <v>99025</v>
      </c>
      <c r="D12" s="10">
        <v>8684</v>
      </c>
      <c r="E12" s="10">
        <v>-78659</v>
      </c>
      <c r="F12" s="10"/>
      <c r="G12" s="10">
        <v>-2263</v>
      </c>
      <c r="H12" s="10">
        <v>5</v>
      </c>
      <c r="I12" s="10">
        <v>26792</v>
      </c>
    </row>
    <row r="13" spans="1:9" s="3" customFormat="1" ht="12" customHeight="1">
      <c r="A13" s="3" t="s">
        <v>402</v>
      </c>
      <c r="B13" s="10">
        <v>67594</v>
      </c>
      <c r="C13" s="10">
        <v>66100</v>
      </c>
      <c r="D13" s="10">
        <v>610</v>
      </c>
      <c r="E13" s="10">
        <v>-19286</v>
      </c>
      <c r="F13" s="10"/>
      <c r="G13" s="10">
        <v>-40776</v>
      </c>
      <c r="H13" s="10">
        <v>0</v>
      </c>
      <c r="I13" s="10">
        <v>6648</v>
      </c>
    </row>
    <row r="14" spans="1:9" s="3" customFormat="1" ht="12" customHeight="1">
      <c r="A14" s="3" t="s">
        <v>320</v>
      </c>
      <c r="B14" s="10">
        <v>105880</v>
      </c>
      <c r="C14" s="10">
        <v>62817</v>
      </c>
      <c r="D14" s="10">
        <v>1820</v>
      </c>
      <c r="E14" s="10">
        <v>-36383</v>
      </c>
      <c r="F14" s="10"/>
      <c r="G14" s="10">
        <v>-42250</v>
      </c>
      <c r="H14" s="10">
        <v>0</v>
      </c>
      <c r="I14" s="10">
        <v>-13996</v>
      </c>
    </row>
    <row r="15" spans="1:9" s="3" customFormat="1" ht="12" customHeight="1">
      <c r="A15" s="3" t="s">
        <v>369</v>
      </c>
      <c r="B15" s="10">
        <v>47432</v>
      </c>
      <c r="C15" s="10">
        <v>46532</v>
      </c>
      <c r="D15" s="10">
        <v>14123</v>
      </c>
      <c r="E15" s="10">
        <v>-6322</v>
      </c>
      <c r="F15" s="10"/>
      <c r="G15" s="10">
        <v>-12744</v>
      </c>
      <c r="H15" s="10">
        <v>2282</v>
      </c>
      <c r="I15" s="10">
        <v>43871</v>
      </c>
    </row>
    <row r="16" spans="1:9" s="3" customFormat="1" ht="12" customHeight="1">
      <c r="A16" s="3" t="s">
        <v>403</v>
      </c>
      <c r="B16" s="10">
        <v>44926</v>
      </c>
      <c r="C16" s="10">
        <v>44926</v>
      </c>
      <c r="D16" s="10">
        <v>465</v>
      </c>
      <c r="E16" s="10">
        <v>-1105</v>
      </c>
      <c r="F16" s="10"/>
      <c r="G16" s="10">
        <v>-22400</v>
      </c>
      <c r="H16" s="10">
        <v>0</v>
      </c>
      <c r="I16" s="10">
        <v>21886</v>
      </c>
    </row>
    <row r="17" spans="1:9" s="3" customFormat="1" ht="12" customHeight="1">
      <c r="A17" s="3" t="s">
        <v>374</v>
      </c>
      <c r="B17" s="10">
        <v>37026</v>
      </c>
      <c r="C17" s="10">
        <v>23695</v>
      </c>
      <c r="D17" s="10">
        <v>1025</v>
      </c>
      <c r="E17" s="10">
        <v>-20255</v>
      </c>
      <c r="F17" s="10"/>
      <c r="G17" s="10">
        <v>-2515</v>
      </c>
      <c r="H17" s="10">
        <v>0</v>
      </c>
      <c r="I17" s="10">
        <v>1950</v>
      </c>
    </row>
    <row r="18" spans="1:9" s="3" customFormat="1" ht="12" customHeight="1">
      <c r="A18" s="3" t="s">
        <v>350</v>
      </c>
      <c r="B18" s="10">
        <v>32776</v>
      </c>
      <c r="C18" s="10">
        <v>16270</v>
      </c>
      <c r="D18" s="10">
        <v>1538</v>
      </c>
      <c r="E18" s="10">
        <v>-19869</v>
      </c>
      <c r="F18" s="10"/>
      <c r="G18" s="10">
        <v>-382</v>
      </c>
      <c r="H18" s="10">
        <v>0</v>
      </c>
      <c r="I18" s="10">
        <v>-2443</v>
      </c>
    </row>
    <row r="19" spans="1:9" s="3" customFormat="1" ht="12" customHeight="1">
      <c r="A19" s="3" t="s">
        <v>349</v>
      </c>
      <c r="B19" s="10">
        <v>17113</v>
      </c>
      <c r="C19" s="10">
        <v>14793</v>
      </c>
      <c r="D19" s="10"/>
      <c r="E19" s="10">
        <v>-10021</v>
      </c>
      <c r="F19" s="10"/>
      <c r="G19" s="10">
        <v>-7870</v>
      </c>
      <c r="H19" s="10">
        <v>0</v>
      </c>
      <c r="I19" s="10">
        <v>-3098</v>
      </c>
    </row>
    <row r="20" spans="1:9" s="3" customFormat="1" ht="12" customHeight="1">
      <c r="A20" s="3" t="s">
        <v>404</v>
      </c>
      <c r="B20" s="10">
        <v>13939</v>
      </c>
      <c r="C20" s="10">
        <v>13222</v>
      </c>
      <c r="D20" s="10">
        <v>51305</v>
      </c>
      <c r="E20" s="10">
        <v>-16818</v>
      </c>
      <c r="F20" s="10"/>
      <c r="G20" s="10">
        <v>-2035</v>
      </c>
      <c r="H20" s="10">
        <v>0</v>
      </c>
      <c r="I20" s="10">
        <v>45674</v>
      </c>
    </row>
    <row r="21" spans="1:9" s="3" customFormat="1" ht="12" customHeight="1">
      <c r="A21" s="3" t="s">
        <v>344</v>
      </c>
      <c r="B21" s="10">
        <v>12682</v>
      </c>
      <c r="C21" s="10">
        <v>11722</v>
      </c>
      <c r="D21" s="10">
        <v>1005</v>
      </c>
      <c r="E21" s="10">
        <v>-4291</v>
      </c>
      <c r="F21" s="10"/>
      <c r="G21" s="10">
        <v>-860</v>
      </c>
      <c r="H21" s="10">
        <v>0</v>
      </c>
      <c r="I21" s="10">
        <v>7576</v>
      </c>
    </row>
    <row r="22" spans="1:9" s="3" customFormat="1" ht="12" customHeight="1">
      <c r="A22" s="3" t="s">
        <v>335</v>
      </c>
      <c r="B22" s="10">
        <v>10432</v>
      </c>
      <c r="C22" s="10">
        <v>10432</v>
      </c>
      <c r="D22" s="10"/>
      <c r="E22" s="10">
        <v>-47292</v>
      </c>
      <c r="F22" s="10"/>
      <c r="G22" s="10">
        <v>-1423</v>
      </c>
      <c r="H22" s="10">
        <v>0</v>
      </c>
      <c r="I22" s="10">
        <v>-38283</v>
      </c>
    </row>
    <row r="23" spans="1:9" s="3" customFormat="1" ht="12" customHeight="1">
      <c r="A23" s="3" t="s">
        <v>339</v>
      </c>
      <c r="B23" s="10">
        <v>10301</v>
      </c>
      <c r="C23" s="10">
        <v>10301</v>
      </c>
      <c r="D23" s="10">
        <v>563</v>
      </c>
      <c r="E23" s="10">
        <v>-10142</v>
      </c>
      <c r="F23" s="10"/>
      <c r="G23" s="10">
        <v>-2758</v>
      </c>
      <c r="H23" s="10">
        <v>0</v>
      </c>
      <c r="I23" s="10">
        <v>-2036</v>
      </c>
    </row>
    <row r="24" spans="1:9" s="3" customFormat="1" ht="12" customHeight="1">
      <c r="A24" s="3" t="s">
        <v>364</v>
      </c>
      <c r="B24" s="10">
        <v>10508</v>
      </c>
      <c r="C24" s="10">
        <v>10258</v>
      </c>
      <c r="D24" s="10">
        <v>573</v>
      </c>
      <c r="E24" s="10">
        <v>-11313</v>
      </c>
      <c r="F24" s="10"/>
      <c r="G24" s="10">
        <v>-566</v>
      </c>
      <c r="H24" s="10">
        <v>0</v>
      </c>
      <c r="I24" s="10">
        <v>-1048</v>
      </c>
    </row>
    <row r="25" spans="1:9" s="3" customFormat="1" ht="12" customHeight="1">
      <c r="A25" s="3" t="s">
        <v>359</v>
      </c>
      <c r="B25" s="10">
        <v>19650</v>
      </c>
      <c r="C25" s="10">
        <v>10043</v>
      </c>
      <c r="D25" s="10">
        <v>401</v>
      </c>
      <c r="E25" s="10">
        <v>-7543</v>
      </c>
      <c r="F25" s="10"/>
      <c r="G25" s="10">
        <v>-2888</v>
      </c>
      <c r="H25" s="10">
        <v>0</v>
      </c>
      <c r="I25" s="10">
        <v>13</v>
      </c>
    </row>
    <row r="26" spans="1:9" s="3" customFormat="1" ht="12" customHeight="1">
      <c r="A26" s="3" t="s">
        <v>392</v>
      </c>
      <c r="B26" s="10">
        <v>7803</v>
      </c>
      <c r="C26" s="10">
        <v>7803</v>
      </c>
      <c r="D26" s="10"/>
      <c r="E26" s="10">
        <v>0</v>
      </c>
      <c r="F26" s="10"/>
      <c r="G26" s="10"/>
      <c r="H26" s="10">
        <v>0</v>
      </c>
      <c r="I26" s="10">
        <v>7803</v>
      </c>
    </row>
    <row r="27" spans="1:9" s="3" customFormat="1" ht="12" customHeight="1">
      <c r="A27" s="3" t="s">
        <v>367</v>
      </c>
      <c r="B27" s="10">
        <v>9712</v>
      </c>
      <c r="C27" s="10">
        <v>6135</v>
      </c>
      <c r="D27" s="10">
        <v>596</v>
      </c>
      <c r="E27" s="10">
        <v>-9490</v>
      </c>
      <c r="F27" s="10"/>
      <c r="G27" s="10">
        <v>-2675</v>
      </c>
      <c r="H27" s="10">
        <v>0</v>
      </c>
      <c r="I27" s="10">
        <v>-5434</v>
      </c>
    </row>
    <row r="28" spans="1:9" s="3" customFormat="1" ht="12" customHeight="1">
      <c r="A28" s="3" t="s">
        <v>343</v>
      </c>
      <c r="B28" s="10">
        <v>5554</v>
      </c>
      <c r="C28" s="10">
        <v>5104</v>
      </c>
      <c r="D28" s="10">
        <v>11</v>
      </c>
      <c r="E28" s="10">
        <v>-6374</v>
      </c>
      <c r="F28" s="10"/>
      <c r="G28" s="10">
        <v>-467</v>
      </c>
      <c r="H28" s="10">
        <v>0</v>
      </c>
      <c r="I28" s="10">
        <v>-1726</v>
      </c>
    </row>
    <row r="29" spans="1:9" s="3" customFormat="1" ht="12" customHeight="1">
      <c r="A29" s="3" t="s">
        <v>354</v>
      </c>
      <c r="B29" s="10">
        <v>6451</v>
      </c>
      <c r="C29" s="10">
        <v>4706</v>
      </c>
      <c r="D29" s="10">
        <v>231</v>
      </c>
      <c r="E29" s="10">
        <v>-429</v>
      </c>
      <c r="F29" s="10"/>
      <c r="G29" s="10">
        <v>-1203</v>
      </c>
      <c r="H29" s="10">
        <v>146</v>
      </c>
      <c r="I29" s="10">
        <v>3451</v>
      </c>
    </row>
    <row r="30" spans="1:9" s="3" customFormat="1" ht="12" customHeight="1">
      <c r="A30" s="3" t="s">
        <v>318</v>
      </c>
      <c r="B30" s="10">
        <v>4430</v>
      </c>
      <c r="C30" s="10">
        <v>4430</v>
      </c>
      <c r="D30" s="10">
        <v>81</v>
      </c>
      <c r="E30" s="10">
        <v>-451</v>
      </c>
      <c r="F30" s="10">
        <v>0</v>
      </c>
      <c r="G30" s="10">
        <v>-3057</v>
      </c>
      <c r="H30" s="10">
        <v>0</v>
      </c>
      <c r="I30" s="10">
        <v>1003</v>
      </c>
    </row>
    <row r="31" spans="1:9" s="3" customFormat="1" ht="12" customHeight="1">
      <c r="A31" s="3" t="s">
        <v>323</v>
      </c>
      <c r="B31" s="10">
        <v>3410</v>
      </c>
      <c r="C31" s="10">
        <v>3410</v>
      </c>
      <c r="D31" s="10">
        <v>63</v>
      </c>
      <c r="E31" s="10">
        <v>-2000</v>
      </c>
      <c r="F31" s="10"/>
      <c r="G31" s="10">
        <v>-64</v>
      </c>
      <c r="H31" s="10">
        <v>0</v>
      </c>
      <c r="I31" s="10">
        <v>1409</v>
      </c>
    </row>
    <row r="32" spans="1:9" s="3" customFormat="1" ht="12" customHeight="1">
      <c r="A32" s="3" t="s">
        <v>346</v>
      </c>
      <c r="B32" s="10">
        <v>12619</v>
      </c>
      <c r="C32" s="10">
        <v>3329</v>
      </c>
      <c r="D32" s="10">
        <v>220</v>
      </c>
      <c r="E32" s="10">
        <v>-26718</v>
      </c>
      <c r="F32" s="10"/>
      <c r="G32" s="10">
        <v>1607</v>
      </c>
      <c r="H32" s="10">
        <v>-54</v>
      </c>
      <c r="I32" s="10">
        <v>-21616</v>
      </c>
    </row>
    <row r="33" spans="1:9" s="3" customFormat="1" ht="12" customHeight="1">
      <c r="A33" s="3" t="s">
        <v>405</v>
      </c>
      <c r="B33" s="10">
        <v>2222</v>
      </c>
      <c r="C33" s="10">
        <v>2222</v>
      </c>
      <c r="D33" s="10">
        <v>880</v>
      </c>
      <c r="E33" s="10">
        <v>-2126</v>
      </c>
      <c r="F33" s="10"/>
      <c r="G33" s="10">
        <v>-705</v>
      </c>
      <c r="H33" s="10">
        <v>0</v>
      </c>
      <c r="I33" s="10">
        <v>271</v>
      </c>
    </row>
    <row r="34" spans="1:9" s="3" customFormat="1" ht="12" customHeight="1">
      <c r="A34" s="3" t="s">
        <v>365</v>
      </c>
      <c r="B34" s="10">
        <v>3500</v>
      </c>
      <c r="C34" s="10">
        <v>1750</v>
      </c>
      <c r="D34" s="10">
        <v>174</v>
      </c>
      <c r="E34" s="10">
        <v>-1833</v>
      </c>
      <c r="F34" s="10"/>
      <c r="G34" s="10"/>
      <c r="H34" s="10">
        <v>0</v>
      </c>
      <c r="I34" s="10">
        <v>91</v>
      </c>
    </row>
    <row r="35" spans="1:9" s="3" customFormat="1" ht="12" customHeight="1">
      <c r="A35" s="3" t="s">
        <v>314</v>
      </c>
      <c r="B35" s="10">
        <v>1517</v>
      </c>
      <c r="C35" s="10">
        <v>1518</v>
      </c>
      <c r="D35" s="10"/>
      <c r="E35" s="10">
        <v>-53</v>
      </c>
      <c r="F35" s="10"/>
      <c r="G35" s="10">
        <v>-82</v>
      </c>
      <c r="H35" s="10">
        <v>0</v>
      </c>
      <c r="I35" s="10">
        <v>1383</v>
      </c>
    </row>
    <row r="36" spans="1:9" s="3" customFormat="1" ht="12" customHeight="1">
      <c r="A36" s="3" t="s">
        <v>368</v>
      </c>
      <c r="B36" s="10">
        <v>10980</v>
      </c>
      <c r="C36" s="10">
        <v>1498</v>
      </c>
      <c r="D36" s="10">
        <v>110</v>
      </c>
      <c r="E36" s="10">
        <v>2872</v>
      </c>
      <c r="F36" s="10"/>
      <c r="G36" s="10">
        <v>1157</v>
      </c>
      <c r="H36" s="10">
        <v>0</v>
      </c>
      <c r="I36" s="10">
        <v>5637</v>
      </c>
    </row>
    <row r="37" spans="1:9" s="3" customFormat="1" ht="12" customHeight="1">
      <c r="A37" s="3" t="s">
        <v>358</v>
      </c>
      <c r="B37" s="10">
        <v>1325</v>
      </c>
      <c r="C37" s="10">
        <v>1325</v>
      </c>
      <c r="D37" s="10"/>
      <c r="E37" s="10">
        <v>-632</v>
      </c>
      <c r="F37" s="10"/>
      <c r="G37" s="10">
        <v>-333</v>
      </c>
      <c r="H37" s="10">
        <v>0</v>
      </c>
      <c r="I37" s="10">
        <v>360</v>
      </c>
    </row>
    <row r="38" spans="1:9" s="3" customFormat="1" ht="12" customHeight="1">
      <c r="A38" s="3" t="s">
        <v>376</v>
      </c>
      <c r="B38" s="10">
        <v>1057</v>
      </c>
      <c r="C38" s="10">
        <v>1317</v>
      </c>
      <c r="D38" s="10">
        <v>9912</v>
      </c>
      <c r="E38" s="10">
        <v>-8979</v>
      </c>
      <c r="F38" s="10"/>
      <c r="G38" s="10"/>
      <c r="H38" s="10">
        <v>0</v>
      </c>
      <c r="I38" s="10">
        <v>2250</v>
      </c>
    </row>
    <row r="39" spans="1:9" s="3" customFormat="1" ht="12" customHeight="1">
      <c r="A39" s="3" t="s">
        <v>356</v>
      </c>
      <c r="B39" s="10">
        <v>1054</v>
      </c>
      <c r="C39" s="10">
        <v>982</v>
      </c>
      <c r="D39" s="10">
        <v>1395</v>
      </c>
      <c r="E39" s="10">
        <v>-8</v>
      </c>
      <c r="F39" s="10">
        <v>0</v>
      </c>
      <c r="G39" s="10">
        <v>-1193</v>
      </c>
      <c r="H39" s="10">
        <v>0</v>
      </c>
      <c r="I39" s="10">
        <v>1176</v>
      </c>
    </row>
    <row r="40" spans="1:9" s="3" customFormat="1" ht="12" customHeight="1">
      <c r="A40" s="3" t="s">
        <v>363</v>
      </c>
      <c r="B40" s="10">
        <v>4270</v>
      </c>
      <c r="C40" s="10">
        <v>640</v>
      </c>
      <c r="D40" s="10">
        <v>14</v>
      </c>
      <c r="E40" s="10">
        <v>-155</v>
      </c>
      <c r="F40" s="10"/>
      <c r="G40" s="10">
        <v>-386</v>
      </c>
      <c r="H40" s="10">
        <v>0</v>
      </c>
      <c r="I40" s="10">
        <v>113</v>
      </c>
    </row>
    <row r="41" spans="1:9" s="3" customFormat="1" ht="12" customHeight="1">
      <c r="A41" s="3" t="s">
        <v>378</v>
      </c>
      <c r="B41" s="10">
        <v>378</v>
      </c>
      <c r="C41" s="10">
        <v>378</v>
      </c>
      <c r="D41" s="10"/>
      <c r="E41" s="10">
        <v>0</v>
      </c>
      <c r="F41" s="10"/>
      <c r="G41" s="10"/>
      <c r="H41" s="10">
        <v>0</v>
      </c>
      <c r="I41" s="10">
        <v>378</v>
      </c>
    </row>
    <row r="42" spans="1:9" s="3" customFormat="1" ht="12" customHeight="1">
      <c r="A42" s="3" t="s">
        <v>375</v>
      </c>
      <c r="B42" s="10">
        <v>377</v>
      </c>
      <c r="C42" s="10">
        <v>377</v>
      </c>
      <c r="D42" s="10"/>
      <c r="E42" s="10">
        <v>188</v>
      </c>
      <c r="F42" s="10"/>
      <c r="G42" s="10">
        <v>-78</v>
      </c>
      <c r="H42" s="10">
        <v>0</v>
      </c>
      <c r="I42" s="10">
        <v>487</v>
      </c>
    </row>
    <row r="43" spans="1:9" s="3" customFormat="1" ht="12" customHeight="1">
      <c r="A43" s="3" t="s">
        <v>329</v>
      </c>
      <c r="B43" s="10">
        <v>136</v>
      </c>
      <c r="C43" s="10">
        <v>136</v>
      </c>
      <c r="D43" s="10">
        <v>7121</v>
      </c>
      <c r="E43" s="10">
        <v>8210</v>
      </c>
      <c r="F43" s="10">
        <v>0</v>
      </c>
      <c r="G43" s="10">
        <v>-4367</v>
      </c>
      <c r="H43" s="10">
        <v>0</v>
      </c>
      <c r="I43" s="10">
        <v>11100</v>
      </c>
    </row>
    <row r="44" spans="1:9" s="3" customFormat="1" ht="12" customHeight="1">
      <c r="A44" s="3" t="s">
        <v>388</v>
      </c>
      <c r="B44" s="10">
        <v>9</v>
      </c>
      <c r="C44" s="10">
        <v>9</v>
      </c>
      <c r="D44" s="10"/>
      <c r="E44" s="10">
        <v>13</v>
      </c>
      <c r="F44" s="10"/>
      <c r="G44" s="10"/>
      <c r="H44" s="10">
        <v>0</v>
      </c>
      <c r="I44" s="10">
        <v>22</v>
      </c>
    </row>
    <row r="45" spans="1:9" s="3" customFormat="1" ht="12" customHeight="1">
      <c r="A45" s="3" t="s">
        <v>382</v>
      </c>
      <c r="B45" s="10">
        <v>0</v>
      </c>
      <c r="C45" s="10">
        <v>0</v>
      </c>
      <c r="D45" s="10">
        <v>0</v>
      </c>
      <c r="E45" s="10">
        <v>327</v>
      </c>
      <c r="F45" s="10">
        <v>0</v>
      </c>
      <c r="G45" s="10">
        <v>0</v>
      </c>
      <c r="H45" s="10">
        <v>0</v>
      </c>
      <c r="I45" s="10">
        <v>327</v>
      </c>
    </row>
    <row r="46" spans="1:9" s="3" customFormat="1" ht="12" customHeight="1">
      <c r="A46" s="3" t="s">
        <v>406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-2217</v>
      </c>
      <c r="H46" s="10">
        <v>0</v>
      </c>
      <c r="I46" s="10">
        <v>-2217</v>
      </c>
    </row>
    <row r="47" spans="1:9" s="3" customFormat="1" ht="12" customHeight="1">
      <c r="A47" s="3" t="s">
        <v>407</v>
      </c>
      <c r="B47" s="10">
        <v>0</v>
      </c>
      <c r="C47" s="10">
        <v>0</v>
      </c>
      <c r="D47" s="10">
        <v>2526</v>
      </c>
      <c r="E47" s="10">
        <v>0</v>
      </c>
      <c r="F47" s="10"/>
      <c r="G47" s="10">
        <v>-47</v>
      </c>
      <c r="H47" s="10">
        <v>0</v>
      </c>
      <c r="I47" s="10">
        <v>2479</v>
      </c>
    </row>
    <row r="48" spans="1:9" s="3" customFormat="1" ht="12" customHeight="1">
      <c r="A48" s="3" t="s">
        <v>408</v>
      </c>
      <c r="B48" s="10">
        <v>-53</v>
      </c>
      <c r="C48" s="10">
        <v>-53</v>
      </c>
      <c r="D48" s="10">
        <v>4825</v>
      </c>
      <c r="E48" s="10">
        <v>-3671</v>
      </c>
      <c r="F48" s="10"/>
      <c r="G48" s="10"/>
      <c r="H48" s="10">
        <v>0</v>
      </c>
      <c r="I48" s="10">
        <v>1101</v>
      </c>
    </row>
    <row r="49" spans="1:9" s="3" customFormat="1" ht="12" customHeight="1">
      <c r="A49" s="3" t="s">
        <v>373</v>
      </c>
      <c r="B49" s="10">
        <v>0</v>
      </c>
      <c r="C49" s="10">
        <v>-162</v>
      </c>
      <c r="D49" s="10">
        <v>100</v>
      </c>
      <c r="E49" s="10">
        <v>-2469</v>
      </c>
      <c r="F49" s="10"/>
      <c r="G49" s="10">
        <v>-467</v>
      </c>
      <c r="H49" s="10">
        <v>514</v>
      </c>
      <c r="I49" s="10">
        <v>-2484</v>
      </c>
    </row>
    <row r="50" spans="1:9" s="3" customFormat="1" ht="12" customHeight="1">
      <c r="A50" s="3" t="s">
        <v>409</v>
      </c>
      <c r="B50" s="10">
        <v>0</v>
      </c>
      <c r="C50" s="10"/>
      <c r="D50" s="10"/>
      <c r="E50" s="10">
        <v>0</v>
      </c>
      <c r="F50" s="10"/>
      <c r="G50" s="10">
        <v>-39</v>
      </c>
      <c r="H50" s="10">
        <v>0</v>
      </c>
      <c r="I50" s="10">
        <v>-39</v>
      </c>
    </row>
    <row r="51" spans="1:9" s="3" customFormat="1" ht="12" customHeight="1">
      <c r="A51" s="3" t="s">
        <v>325</v>
      </c>
      <c r="B51" s="10">
        <v>0</v>
      </c>
      <c r="C51" s="10"/>
      <c r="D51" s="10"/>
      <c r="E51" s="10">
        <v>1854</v>
      </c>
      <c r="F51" s="10"/>
      <c r="G51" s="10"/>
      <c r="H51" s="10">
        <v>0</v>
      </c>
      <c r="I51" s="10">
        <v>1854</v>
      </c>
    </row>
    <row r="52" spans="1:9" s="3" customFormat="1" ht="12.75">
      <c r="A52" s="2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3" t="s">
        <v>196</v>
      </c>
      <c r="B53" s="10">
        <f>SUM(B4:B52)</f>
        <v>12693213</v>
      </c>
      <c r="C53" s="10">
        <f>SUM(C4:C52)</f>
        <v>9913187</v>
      </c>
      <c r="D53" s="10">
        <f>SUM(D4:D52)</f>
        <v>557814</v>
      </c>
      <c r="E53" s="10">
        <f>SUM(E4:E52)</f>
        <v>-6134526</v>
      </c>
      <c r="F53" s="10">
        <f>SUM(F4:F52)</f>
        <v>-7418</v>
      </c>
      <c r="G53" s="10">
        <f>SUM(G4:G52)</f>
        <v>-2601066</v>
      </c>
      <c r="H53" s="10">
        <f>SUM(H4:H52)</f>
        <v>104632</v>
      </c>
      <c r="I53" s="10">
        <f>SUM(I4:I52)</f>
        <v>1832623</v>
      </c>
    </row>
    <row r="54" spans="1:9" ht="12.75">
      <c r="A54" s="1" t="s">
        <v>197</v>
      </c>
      <c r="B54" s="11">
        <v>12286355</v>
      </c>
      <c r="C54" s="11">
        <v>9378661</v>
      </c>
      <c r="D54" s="11">
        <v>411122</v>
      </c>
      <c r="E54" s="11">
        <v>-5432567</v>
      </c>
      <c r="F54" s="11">
        <v>-6197</v>
      </c>
      <c r="G54" s="11">
        <v>-2644866</v>
      </c>
      <c r="H54" s="11">
        <v>102810</v>
      </c>
      <c r="I54" s="11">
        <v>1808963</v>
      </c>
    </row>
    <row r="56" spans="1:9" ht="12.75">
      <c r="A56" s="1" t="s">
        <v>198</v>
      </c>
      <c r="B56" s="8">
        <f>B53/($C53/100)</f>
        <v>128.04371591093764</v>
      </c>
      <c r="C56" s="8">
        <f>C53/($C53/100)</f>
        <v>100</v>
      </c>
      <c r="D56" s="8">
        <f>D53/($C53/100)</f>
        <v>5.626989584681496</v>
      </c>
      <c r="E56" s="8">
        <f>E53/($C53/100)</f>
        <v>-61.88248037689595</v>
      </c>
      <c r="F56" s="8">
        <f>F53/($C53/100)</f>
        <v>-0.07482961836592006</v>
      </c>
      <c r="G56" s="8">
        <f>G53/($C53/100)</f>
        <v>-26.238443802179866</v>
      </c>
      <c r="H56" s="8">
        <f>H53/($C53/100)</f>
        <v>1.0554829642576096</v>
      </c>
      <c r="I56" s="8">
        <f>I53/($C53/100)</f>
        <v>18.486718751497374</v>
      </c>
    </row>
    <row r="57" spans="1:9" ht="12.75">
      <c r="A57" s="1" t="s">
        <v>199</v>
      </c>
      <c r="B57" s="8">
        <f>B54/($C54/100)</f>
        <v>131.0032956730177</v>
      </c>
      <c r="C57" s="8">
        <f>C54/($C54/100)</f>
        <v>100</v>
      </c>
      <c r="D57" s="8">
        <f>D54/($C54/100)</f>
        <v>4.383589512404809</v>
      </c>
      <c r="E57" s="8">
        <f>E54/($C54/100)</f>
        <v>-57.924761327869724</v>
      </c>
      <c r="F57" s="8">
        <f>F54/($C54/100)</f>
        <v>-0.06607553039820929</v>
      </c>
      <c r="G57" s="8">
        <f>G54/($C54/100)</f>
        <v>-28.200891363916448</v>
      </c>
      <c r="H57" s="8">
        <f>H54/($C54/100)</f>
        <v>1.0962119219364044</v>
      </c>
      <c r="I57" s="8">
        <f>I54/($C54/100)</f>
        <v>19.28807321215683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K4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410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132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205</v>
      </c>
      <c r="B4" s="10">
        <v>154174</v>
      </c>
      <c r="C4" s="10">
        <v>154181</v>
      </c>
      <c r="D4" s="10"/>
      <c r="E4" s="10">
        <v>-110193</v>
      </c>
      <c r="F4" s="10"/>
      <c r="G4" s="10">
        <v>-25976</v>
      </c>
      <c r="H4" s="10">
        <v>0</v>
      </c>
      <c r="I4" s="10">
        <v>18012</v>
      </c>
    </row>
    <row r="5" spans="1:9" s="3" customFormat="1" ht="12" customHeight="1">
      <c r="A5" s="3" t="s">
        <v>201</v>
      </c>
      <c r="B5" s="10">
        <v>149344</v>
      </c>
      <c r="C5" s="10">
        <v>149344</v>
      </c>
      <c r="D5" s="10">
        <v>11716</v>
      </c>
      <c r="E5" s="10">
        <v>-121998</v>
      </c>
      <c r="F5" s="10"/>
      <c r="G5" s="10">
        <v>-23654</v>
      </c>
      <c r="H5" s="10">
        <v>0</v>
      </c>
      <c r="I5" s="10">
        <v>15408</v>
      </c>
    </row>
    <row r="6" spans="1:9" s="3" customFormat="1" ht="12" customHeight="1">
      <c r="A6" s="3" t="s">
        <v>207</v>
      </c>
      <c r="B6" s="10">
        <v>126189</v>
      </c>
      <c r="C6" s="10">
        <v>126189</v>
      </c>
      <c r="D6" s="10">
        <v>7101</v>
      </c>
      <c r="E6" s="10">
        <v>-86376</v>
      </c>
      <c r="F6" s="10"/>
      <c r="G6" s="10">
        <v>-26700</v>
      </c>
      <c r="H6" s="10">
        <v>0</v>
      </c>
      <c r="I6" s="10">
        <v>20214</v>
      </c>
    </row>
    <row r="7" spans="1:9" s="3" customFormat="1" ht="12" customHeight="1">
      <c r="A7" s="3" t="s">
        <v>200</v>
      </c>
      <c r="B7" s="10">
        <v>92643</v>
      </c>
      <c r="C7" s="10">
        <v>92643</v>
      </c>
      <c r="D7" s="10">
        <v>8878</v>
      </c>
      <c r="E7" s="10">
        <v>-84264</v>
      </c>
      <c r="F7" s="10"/>
      <c r="G7" s="10">
        <v>-5963</v>
      </c>
      <c r="H7" s="10">
        <v>0</v>
      </c>
      <c r="I7" s="10">
        <v>11294</v>
      </c>
    </row>
    <row r="8" spans="1:9" s="3" customFormat="1" ht="12" customHeight="1">
      <c r="A8" s="3" t="s">
        <v>202</v>
      </c>
      <c r="B8" s="10">
        <v>88463</v>
      </c>
      <c r="C8" s="10">
        <v>88463</v>
      </c>
      <c r="D8" s="10">
        <v>4888</v>
      </c>
      <c r="E8" s="10">
        <v>-62920</v>
      </c>
      <c r="F8" s="10"/>
      <c r="G8" s="10">
        <v>-9678</v>
      </c>
      <c r="H8" s="10">
        <v>0</v>
      </c>
      <c r="I8" s="10">
        <v>20753</v>
      </c>
    </row>
    <row r="9" spans="1:9" s="3" customFormat="1" ht="12" customHeight="1">
      <c r="A9" s="3" t="s">
        <v>204</v>
      </c>
      <c r="B9" s="10">
        <v>72797</v>
      </c>
      <c r="C9" s="10">
        <v>72797</v>
      </c>
      <c r="D9" s="10">
        <v>7549</v>
      </c>
      <c r="E9" s="10">
        <v>-58885</v>
      </c>
      <c r="F9" s="10"/>
      <c r="G9" s="10">
        <v>-2718</v>
      </c>
      <c r="H9" s="10">
        <v>0</v>
      </c>
      <c r="I9" s="10">
        <v>18743</v>
      </c>
    </row>
    <row r="10" spans="1:9" s="3" customFormat="1" ht="12" customHeight="1">
      <c r="A10" s="3" t="s">
        <v>210</v>
      </c>
      <c r="B10" s="10">
        <v>48763</v>
      </c>
      <c r="C10" s="10">
        <v>48763</v>
      </c>
      <c r="D10" s="10">
        <v>7475</v>
      </c>
      <c r="E10" s="10">
        <v>-36666</v>
      </c>
      <c r="F10" s="10"/>
      <c r="G10" s="10">
        <v>-792</v>
      </c>
      <c r="H10" s="10">
        <v>0</v>
      </c>
      <c r="I10" s="10">
        <v>18780</v>
      </c>
    </row>
    <row r="11" spans="1:9" s="3" customFormat="1" ht="12" customHeight="1">
      <c r="A11" s="3" t="s">
        <v>206</v>
      </c>
      <c r="B11" s="10">
        <v>46204</v>
      </c>
      <c r="C11" s="10">
        <v>46204</v>
      </c>
      <c r="D11" s="10">
        <v>4555</v>
      </c>
      <c r="E11" s="10">
        <v>-44775</v>
      </c>
      <c r="F11" s="10"/>
      <c r="G11" s="10">
        <v>-1506</v>
      </c>
      <c r="H11" s="10">
        <v>0</v>
      </c>
      <c r="I11" s="10">
        <v>4478</v>
      </c>
    </row>
    <row r="12" spans="1:9" s="3" customFormat="1" ht="12" customHeight="1">
      <c r="A12" s="3" t="s">
        <v>203</v>
      </c>
      <c r="B12" s="10">
        <v>45795</v>
      </c>
      <c r="C12" s="10">
        <v>45795</v>
      </c>
      <c r="D12" s="10">
        <v>0</v>
      </c>
      <c r="E12" s="10">
        <v>-46241</v>
      </c>
      <c r="F12" s="10"/>
      <c r="G12" s="10">
        <v>-1461</v>
      </c>
      <c r="H12" s="10">
        <v>0</v>
      </c>
      <c r="I12" s="10">
        <v>-1907</v>
      </c>
    </row>
    <row r="13" spans="1:9" s="3" customFormat="1" ht="12" customHeight="1">
      <c r="A13" s="3" t="s">
        <v>211</v>
      </c>
      <c r="B13" s="10">
        <v>38954</v>
      </c>
      <c r="C13" s="10">
        <v>38954</v>
      </c>
      <c r="D13" s="10">
        <v>6368</v>
      </c>
      <c r="E13" s="10">
        <v>-36829</v>
      </c>
      <c r="F13" s="10">
        <v>0</v>
      </c>
      <c r="G13" s="10">
        <v>-997</v>
      </c>
      <c r="H13" s="10">
        <v>0</v>
      </c>
      <c r="I13" s="10">
        <v>7496</v>
      </c>
    </row>
    <row r="14" spans="1:9" s="3" customFormat="1" ht="12" customHeight="1">
      <c r="A14" s="3" t="s">
        <v>208</v>
      </c>
      <c r="B14" s="10">
        <v>35347</v>
      </c>
      <c r="C14" s="10">
        <v>35347</v>
      </c>
      <c r="D14" s="10"/>
      <c r="E14" s="10">
        <v>-34834</v>
      </c>
      <c r="F14" s="10"/>
      <c r="G14" s="10">
        <v>-600</v>
      </c>
      <c r="H14" s="10">
        <v>0</v>
      </c>
      <c r="I14" s="10">
        <v>-87</v>
      </c>
    </row>
    <row r="15" spans="1:9" s="3" customFormat="1" ht="12" customHeight="1">
      <c r="A15" s="3" t="s">
        <v>209</v>
      </c>
      <c r="B15" s="10">
        <v>34829</v>
      </c>
      <c r="C15" s="10">
        <v>34829</v>
      </c>
      <c r="D15" s="10">
        <v>4368</v>
      </c>
      <c r="E15" s="10">
        <v>-34116</v>
      </c>
      <c r="F15" s="10">
        <v>0</v>
      </c>
      <c r="G15" s="10">
        <v>-1268</v>
      </c>
      <c r="H15" s="10">
        <v>0</v>
      </c>
      <c r="I15" s="10">
        <v>3813</v>
      </c>
    </row>
    <row r="16" spans="1:9" s="3" customFormat="1" ht="12" customHeight="1">
      <c r="A16" s="3" t="s">
        <v>212</v>
      </c>
      <c r="B16" s="10">
        <v>33461</v>
      </c>
      <c r="C16" s="10">
        <v>33461</v>
      </c>
      <c r="D16" s="10">
        <v>5287</v>
      </c>
      <c r="E16" s="10">
        <v>-32179</v>
      </c>
      <c r="F16" s="10"/>
      <c r="G16" s="10">
        <v>-361</v>
      </c>
      <c r="H16" s="10">
        <v>0</v>
      </c>
      <c r="I16" s="10">
        <v>6208</v>
      </c>
    </row>
    <row r="17" spans="1:9" s="3" customFormat="1" ht="12" customHeight="1">
      <c r="A17" s="3" t="s">
        <v>213</v>
      </c>
      <c r="B17" s="10">
        <v>32799</v>
      </c>
      <c r="C17" s="10">
        <v>32799</v>
      </c>
      <c r="D17" s="10">
        <v>4034</v>
      </c>
      <c r="E17" s="10">
        <v>-34436</v>
      </c>
      <c r="F17" s="10"/>
      <c r="G17" s="10">
        <v>-587</v>
      </c>
      <c r="H17" s="10">
        <v>0</v>
      </c>
      <c r="I17" s="10">
        <v>1810</v>
      </c>
    </row>
    <row r="18" spans="1:9" s="3" customFormat="1" ht="12" customHeight="1">
      <c r="A18" s="3" t="s">
        <v>214</v>
      </c>
      <c r="B18" s="10">
        <v>30723</v>
      </c>
      <c r="C18" s="10">
        <v>30723</v>
      </c>
      <c r="D18" s="10">
        <v>5491</v>
      </c>
      <c r="E18" s="10">
        <v>-30625</v>
      </c>
      <c r="F18" s="10">
        <v>0</v>
      </c>
      <c r="G18" s="10">
        <v>-44</v>
      </c>
      <c r="H18" s="10">
        <v>0</v>
      </c>
      <c r="I18" s="10">
        <v>5545</v>
      </c>
    </row>
    <row r="19" spans="1:9" s="3" customFormat="1" ht="12" customHeight="1">
      <c r="A19" s="3" t="s">
        <v>217</v>
      </c>
      <c r="B19" s="10">
        <v>30201</v>
      </c>
      <c r="C19" s="10">
        <v>30201</v>
      </c>
      <c r="D19" s="10">
        <v>5206</v>
      </c>
      <c r="E19" s="10">
        <v>-30449</v>
      </c>
      <c r="F19" s="10"/>
      <c r="G19" s="10">
        <v>-1233</v>
      </c>
      <c r="H19" s="10">
        <v>0</v>
      </c>
      <c r="I19" s="10">
        <v>3725</v>
      </c>
    </row>
    <row r="20" spans="1:9" s="3" customFormat="1" ht="12" customHeight="1">
      <c r="A20" s="3" t="s">
        <v>226</v>
      </c>
      <c r="B20" s="10">
        <v>27000</v>
      </c>
      <c r="C20" s="10">
        <v>27000</v>
      </c>
      <c r="D20" s="10">
        <v>28</v>
      </c>
      <c r="E20" s="10">
        <v>-17143</v>
      </c>
      <c r="F20" s="10"/>
      <c r="G20" s="10">
        <v>-2060</v>
      </c>
      <c r="H20" s="10">
        <v>0</v>
      </c>
      <c r="I20" s="10">
        <v>7825</v>
      </c>
    </row>
    <row r="21" spans="1:9" s="3" customFormat="1" ht="12" customHeight="1">
      <c r="A21" s="3" t="s">
        <v>215</v>
      </c>
      <c r="B21" s="10">
        <v>26329</v>
      </c>
      <c r="C21" s="10">
        <v>26329</v>
      </c>
      <c r="D21" s="10">
        <v>0</v>
      </c>
      <c r="E21" s="10">
        <v>-25387</v>
      </c>
      <c r="F21" s="10"/>
      <c r="G21" s="10">
        <v>-602</v>
      </c>
      <c r="H21" s="10">
        <v>0</v>
      </c>
      <c r="I21" s="10">
        <v>340</v>
      </c>
    </row>
    <row r="22" spans="1:9" s="3" customFormat="1" ht="12" customHeight="1">
      <c r="A22" s="3" t="s">
        <v>218</v>
      </c>
      <c r="B22" s="10">
        <v>28353</v>
      </c>
      <c r="C22" s="10">
        <v>26254</v>
      </c>
      <c r="D22" s="10">
        <v>2943</v>
      </c>
      <c r="E22" s="10">
        <v>-25818</v>
      </c>
      <c r="F22" s="10">
        <v>0</v>
      </c>
      <c r="G22" s="10">
        <v>-658</v>
      </c>
      <c r="H22" s="10">
        <v>0</v>
      </c>
      <c r="I22" s="10">
        <v>2721</v>
      </c>
    </row>
    <row r="23" spans="1:9" s="3" customFormat="1" ht="12" customHeight="1">
      <c r="A23" s="3" t="s">
        <v>219</v>
      </c>
      <c r="B23" s="10">
        <v>25329</v>
      </c>
      <c r="C23" s="10">
        <v>25329</v>
      </c>
      <c r="D23" s="10">
        <v>3215</v>
      </c>
      <c r="E23" s="10">
        <v>-23884</v>
      </c>
      <c r="F23" s="10"/>
      <c r="G23" s="10">
        <v>-971</v>
      </c>
      <c r="H23" s="10">
        <v>0</v>
      </c>
      <c r="I23" s="10">
        <v>3689</v>
      </c>
    </row>
    <row r="24" spans="1:9" s="3" customFormat="1" ht="12" customHeight="1">
      <c r="A24" s="3" t="s">
        <v>216</v>
      </c>
      <c r="B24" s="10">
        <v>30815</v>
      </c>
      <c r="C24" s="10">
        <v>23549</v>
      </c>
      <c r="D24" s="10">
        <v>4571</v>
      </c>
      <c r="E24" s="10">
        <v>-24451</v>
      </c>
      <c r="F24" s="10"/>
      <c r="G24" s="10">
        <v>-328</v>
      </c>
      <c r="H24" s="10">
        <v>0</v>
      </c>
      <c r="I24" s="10">
        <v>3341</v>
      </c>
    </row>
    <row r="25" spans="1:9" s="3" customFormat="1" ht="12" customHeight="1">
      <c r="A25" s="3" t="s">
        <v>220</v>
      </c>
      <c r="B25" s="10">
        <v>19946</v>
      </c>
      <c r="C25" s="10">
        <v>19946</v>
      </c>
      <c r="D25" s="10">
        <v>2707</v>
      </c>
      <c r="E25" s="10">
        <v>-17533</v>
      </c>
      <c r="F25" s="10"/>
      <c r="G25" s="10">
        <v>-350</v>
      </c>
      <c r="H25" s="10">
        <v>0</v>
      </c>
      <c r="I25" s="10">
        <v>4770</v>
      </c>
    </row>
    <row r="26" spans="1:9" s="3" customFormat="1" ht="12" customHeight="1">
      <c r="A26" s="3" t="s">
        <v>222</v>
      </c>
      <c r="B26" s="10">
        <v>19928</v>
      </c>
      <c r="C26" s="10">
        <v>19928</v>
      </c>
      <c r="D26" s="10">
        <v>104</v>
      </c>
      <c r="E26" s="10">
        <v>-18070</v>
      </c>
      <c r="F26" s="10">
        <v>0</v>
      </c>
      <c r="G26" s="10">
        <v>-1250</v>
      </c>
      <c r="H26" s="10">
        <v>0</v>
      </c>
      <c r="I26" s="10">
        <v>712</v>
      </c>
    </row>
    <row r="27" spans="1:9" s="3" customFormat="1" ht="12" customHeight="1">
      <c r="A27" s="3" t="s">
        <v>224</v>
      </c>
      <c r="B27" s="10">
        <v>19362</v>
      </c>
      <c r="C27" s="10">
        <v>19468</v>
      </c>
      <c r="D27" s="10">
        <v>1004</v>
      </c>
      <c r="E27" s="10">
        <v>-11210</v>
      </c>
      <c r="F27" s="10">
        <v>0</v>
      </c>
      <c r="G27" s="10">
        <v>563</v>
      </c>
      <c r="H27" s="10">
        <v>0</v>
      </c>
      <c r="I27" s="10">
        <v>9825</v>
      </c>
    </row>
    <row r="28" spans="1:9" s="3" customFormat="1" ht="12" customHeight="1">
      <c r="A28" s="3" t="s">
        <v>225</v>
      </c>
      <c r="B28" s="10">
        <v>19103</v>
      </c>
      <c r="C28" s="10">
        <v>19103</v>
      </c>
      <c r="D28" s="10"/>
      <c r="E28" s="10">
        <v>-13228</v>
      </c>
      <c r="F28" s="10"/>
      <c r="G28" s="10">
        <v>-3308</v>
      </c>
      <c r="H28" s="10">
        <v>0</v>
      </c>
      <c r="I28" s="10">
        <v>2567</v>
      </c>
    </row>
    <row r="29" spans="1:9" s="3" customFormat="1" ht="12" customHeight="1">
      <c r="A29" s="3" t="s">
        <v>223</v>
      </c>
      <c r="B29" s="10">
        <v>18577</v>
      </c>
      <c r="C29" s="10">
        <v>18577</v>
      </c>
      <c r="D29" s="10">
        <v>135</v>
      </c>
      <c r="E29" s="10">
        <v>-16918</v>
      </c>
      <c r="F29" s="10"/>
      <c r="G29" s="10">
        <v>-1757</v>
      </c>
      <c r="H29" s="10">
        <v>0</v>
      </c>
      <c r="I29" s="10">
        <v>37</v>
      </c>
    </row>
    <row r="30" spans="1:9" s="3" customFormat="1" ht="12" customHeight="1">
      <c r="A30" s="3" t="s">
        <v>221</v>
      </c>
      <c r="B30" s="10">
        <v>15021</v>
      </c>
      <c r="C30" s="10">
        <v>15021</v>
      </c>
      <c r="D30" s="10">
        <v>1763</v>
      </c>
      <c r="E30" s="10">
        <v>-14019</v>
      </c>
      <c r="F30" s="10">
        <v>0</v>
      </c>
      <c r="G30" s="10">
        <v>-149</v>
      </c>
      <c r="H30" s="10">
        <v>0</v>
      </c>
      <c r="I30" s="10">
        <v>2616</v>
      </c>
    </row>
    <row r="31" spans="1:9" s="3" customFormat="1" ht="12" customHeight="1">
      <c r="A31" s="3" t="s">
        <v>237</v>
      </c>
      <c r="B31" s="10">
        <v>13958</v>
      </c>
      <c r="C31" s="10">
        <v>13956</v>
      </c>
      <c r="D31" s="10"/>
      <c r="E31" s="10">
        <v>-8534</v>
      </c>
      <c r="F31" s="10"/>
      <c r="G31" s="10">
        <v>-2448</v>
      </c>
      <c r="H31" s="10">
        <v>0</v>
      </c>
      <c r="I31" s="10">
        <v>2974</v>
      </c>
    </row>
    <row r="32" spans="1:9" s="3" customFormat="1" ht="12" customHeight="1">
      <c r="A32" s="3" t="s">
        <v>231</v>
      </c>
      <c r="B32" s="10">
        <v>11400</v>
      </c>
      <c r="C32" s="10">
        <v>11400</v>
      </c>
      <c r="D32" s="10"/>
      <c r="E32" s="10">
        <v>-8891</v>
      </c>
      <c r="F32" s="10"/>
      <c r="G32" s="10">
        <v>-2270</v>
      </c>
      <c r="H32" s="10">
        <v>0</v>
      </c>
      <c r="I32" s="10">
        <v>239</v>
      </c>
    </row>
    <row r="33" spans="1:9" s="3" customFormat="1" ht="12" customHeight="1">
      <c r="A33" s="3" t="s">
        <v>230</v>
      </c>
      <c r="B33" s="10">
        <v>11229</v>
      </c>
      <c r="C33" s="10">
        <v>11225</v>
      </c>
      <c r="D33" s="10"/>
      <c r="E33" s="10">
        <v>-8725</v>
      </c>
      <c r="F33" s="10"/>
      <c r="G33" s="10">
        <v>-2245</v>
      </c>
      <c r="H33" s="10">
        <v>0</v>
      </c>
      <c r="I33" s="10">
        <v>255</v>
      </c>
    </row>
    <row r="34" spans="1:9" s="3" customFormat="1" ht="12" customHeight="1">
      <c r="A34" s="3" t="s">
        <v>228</v>
      </c>
      <c r="B34" s="10">
        <v>10150</v>
      </c>
      <c r="C34" s="10">
        <v>10150</v>
      </c>
      <c r="D34" s="10">
        <v>15</v>
      </c>
      <c r="E34" s="10">
        <v>-7601</v>
      </c>
      <c r="F34" s="10"/>
      <c r="G34" s="10">
        <v>-2399</v>
      </c>
      <c r="H34" s="10">
        <v>0</v>
      </c>
      <c r="I34" s="10">
        <v>165</v>
      </c>
    </row>
    <row r="35" spans="1:9" s="3" customFormat="1" ht="12" customHeight="1">
      <c r="A35" s="3" t="s">
        <v>236</v>
      </c>
      <c r="B35" s="10">
        <v>10031</v>
      </c>
      <c r="C35" s="10">
        <v>10031</v>
      </c>
      <c r="D35" s="10"/>
      <c r="E35" s="10">
        <v>-7718</v>
      </c>
      <c r="F35" s="10"/>
      <c r="G35" s="10">
        <v>-1174</v>
      </c>
      <c r="H35" s="10">
        <v>0</v>
      </c>
      <c r="I35" s="10">
        <v>1139</v>
      </c>
    </row>
    <row r="36" spans="1:9" s="3" customFormat="1" ht="12" customHeight="1">
      <c r="A36" s="3" t="s">
        <v>227</v>
      </c>
      <c r="B36" s="10">
        <v>7873</v>
      </c>
      <c r="C36" s="10">
        <v>7873</v>
      </c>
      <c r="D36" s="10"/>
      <c r="E36" s="10">
        <v>-4972</v>
      </c>
      <c r="F36" s="10"/>
      <c r="G36" s="10">
        <v>-1317</v>
      </c>
      <c r="H36" s="10">
        <v>0</v>
      </c>
      <c r="I36" s="10">
        <v>1584</v>
      </c>
    </row>
    <row r="37" spans="1:9" s="3" customFormat="1" ht="12" customHeight="1">
      <c r="A37" s="3" t="s">
        <v>235</v>
      </c>
      <c r="B37" s="10">
        <v>7758</v>
      </c>
      <c r="C37" s="10">
        <v>7758</v>
      </c>
      <c r="D37" s="10">
        <v>187</v>
      </c>
      <c r="E37" s="10">
        <v>-6677</v>
      </c>
      <c r="F37" s="10"/>
      <c r="G37" s="10">
        <v>-1236</v>
      </c>
      <c r="H37" s="10">
        <v>0</v>
      </c>
      <c r="I37" s="10">
        <v>32</v>
      </c>
    </row>
    <row r="38" spans="1:9" s="3" customFormat="1" ht="12" customHeight="1">
      <c r="A38" s="3" t="s">
        <v>232</v>
      </c>
      <c r="B38" s="10">
        <v>7540</v>
      </c>
      <c r="C38" s="10">
        <v>7540</v>
      </c>
      <c r="D38" s="10">
        <v>15</v>
      </c>
      <c r="E38" s="10">
        <v>-5814</v>
      </c>
      <c r="F38" s="10"/>
      <c r="G38" s="10">
        <v>-1516</v>
      </c>
      <c r="H38" s="10">
        <v>0</v>
      </c>
      <c r="I38" s="10">
        <v>225</v>
      </c>
    </row>
    <row r="39" spans="1:9" s="3" customFormat="1" ht="12" customHeight="1">
      <c r="A39" s="3" t="s">
        <v>229</v>
      </c>
      <c r="B39" s="10">
        <v>7603</v>
      </c>
      <c r="C39" s="10">
        <v>7481</v>
      </c>
      <c r="D39" s="10">
        <v>262</v>
      </c>
      <c r="E39" s="10">
        <v>-5362</v>
      </c>
      <c r="F39" s="10"/>
      <c r="G39" s="10">
        <v>-1348</v>
      </c>
      <c r="H39" s="10">
        <v>0</v>
      </c>
      <c r="I39" s="10">
        <v>1033</v>
      </c>
    </row>
    <row r="40" spans="1:9" s="3" customFormat="1" ht="12" customHeight="1">
      <c r="A40" s="3" t="s">
        <v>234</v>
      </c>
      <c r="B40" s="10">
        <v>7382</v>
      </c>
      <c r="C40" s="10">
        <v>6876</v>
      </c>
      <c r="D40" s="10"/>
      <c r="E40" s="10">
        <v>-5151</v>
      </c>
      <c r="F40" s="10"/>
      <c r="G40" s="10">
        <v>-1154</v>
      </c>
      <c r="H40" s="10">
        <v>0</v>
      </c>
      <c r="I40" s="10">
        <v>571</v>
      </c>
    </row>
    <row r="41" spans="1:9" s="3" customFormat="1" ht="12" customHeight="1">
      <c r="A41" s="3" t="s">
        <v>238</v>
      </c>
      <c r="B41" s="10">
        <v>6848</v>
      </c>
      <c r="C41" s="10">
        <v>6848</v>
      </c>
      <c r="D41" s="10">
        <v>12</v>
      </c>
      <c r="E41" s="10">
        <v>-4646</v>
      </c>
      <c r="F41" s="10"/>
      <c r="G41" s="10">
        <v>-1482</v>
      </c>
      <c r="H41" s="10">
        <v>0</v>
      </c>
      <c r="I41" s="10">
        <v>732</v>
      </c>
    </row>
    <row r="42" spans="1:9" s="3" customFormat="1" ht="12" customHeight="1">
      <c r="A42" s="3" t="s">
        <v>233</v>
      </c>
      <c r="B42" s="10">
        <v>6319</v>
      </c>
      <c r="C42" s="10">
        <v>6315</v>
      </c>
      <c r="D42" s="10">
        <v>221</v>
      </c>
      <c r="E42" s="10">
        <v>-4491</v>
      </c>
      <c r="F42" s="10"/>
      <c r="G42" s="10">
        <v>-1050</v>
      </c>
      <c r="H42" s="10">
        <v>0</v>
      </c>
      <c r="I42" s="10">
        <v>995</v>
      </c>
    </row>
    <row r="43" spans="1:9" s="3" customFormat="1" ht="12" customHeight="1">
      <c r="A43" s="3" t="s">
        <v>242</v>
      </c>
      <c r="B43" s="10">
        <v>2216</v>
      </c>
      <c r="C43" s="10">
        <v>2216</v>
      </c>
      <c r="D43" s="10">
        <v>0</v>
      </c>
      <c r="E43" s="10">
        <v>-2446</v>
      </c>
      <c r="F43" s="10">
        <v>0</v>
      </c>
      <c r="G43" s="10">
        <v>0</v>
      </c>
      <c r="H43" s="10">
        <v>0</v>
      </c>
      <c r="I43" s="10">
        <v>-230</v>
      </c>
    </row>
    <row r="44" spans="1:9" s="3" customFormat="1" ht="12.75">
      <c r="A44" s="2"/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3" t="s">
        <v>196</v>
      </c>
      <c r="B45" s="10">
        <f>SUM(B4:B44)</f>
        <v>1420756</v>
      </c>
      <c r="C45" s="10">
        <f>SUM(C4:C44)</f>
        <v>1410866</v>
      </c>
      <c r="D45" s="10">
        <f>SUM(D4:D44)</f>
        <v>100098</v>
      </c>
      <c r="E45" s="10">
        <f>SUM(E4:E44)</f>
        <v>-1174475</v>
      </c>
      <c r="F45" s="10">
        <f>SUM(F4:F44)</f>
        <v>0</v>
      </c>
      <c r="G45" s="10">
        <f>SUM(G4:G44)</f>
        <v>-134047</v>
      </c>
      <c r="H45" s="10">
        <f>SUM(H4:H44)</f>
        <v>0</v>
      </c>
      <c r="I45" s="10">
        <f>SUM(I4:I44)</f>
        <v>202442</v>
      </c>
    </row>
    <row r="46" spans="1:9" ht="12.75">
      <c r="A46" s="1" t="s">
        <v>197</v>
      </c>
      <c r="B46" s="11">
        <v>1382819</v>
      </c>
      <c r="C46" s="11">
        <v>1373801</v>
      </c>
      <c r="D46" s="11">
        <v>61425</v>
      </c>
      <c r="E46" s="11">
        <v>-1263025</v>
      </c>
      <c r="F46" s="11">
        <v>0</v>
      </c>
      <c r="G46" s="11">
        <v>-138404</v>
      </c>
      <c r="H46" s="11">
        <v>0</v>
      </c>
      <c r="I46" s="11">
        <v>33797</v>
      </c>
    </row>
    <row r="48" spans="1:9" ht="12.75">
      <c r="A48" s="1" t="s">
        <v>198</v>
      </c>
      <c r="B48" s="8">
        <f>B45/($C45/100)</f>
        <v>100.70098790388315</v>
      </c>
      <c r="C48" s="8">
        <f>C45/($C45/100)</f>
        <v>100</v>
      </c>
      <c r="D48" s="8">
        <f>D45/($C45/100)</f>
        <v>7.094791425975252</v>
      </c>
      <c r="E48" s="8">
        <f>E45/($C45/100)</f>
        <v>-83.24497152812528</v>
      </c>
      <c r="F48" s="8">
        <f>F45/($C45/100)</f>
        <v>0</v>
      </c>
      <c r="G48" s="8">
        <f>G45/($C45/100)</f>
        <v>-9.50104403961822</v>
      </c>
      <c r="H48" s="8">
        <f>H45/($C45/100)</f>
        <v>0</v>
      </c>
      <c r="I48" s="8">
        <f>I45/($C45/100)</f>
        <v>14.348775858231752</v>
      </c>
    </row>
    <row r="49" spans="1:9" ht="12.75">
      <c r="A49" s="1" t="s">
        <v>199</v>
      </c>
      <c r="B49" s="8">
        <f>B46/($C46/100)</f>
        <v>100.65642694975473</v>
      </c>
      <c r="C49" s="8">
        <f>C46/($C46/100)</f>
        <v>100</v>
      </c>
      <c r="D49" s="8">
        <f>D46/($C46/100)</f>
        <v>4.471171588898247</v>
      </c>
      <c r="E49" s="8">
        <f>E46/($C46/100)</f>
        <v>-91.93653229252271</v>
      </c>
      <c r="F49" s="8">
        <f>F46/($C46/100)</f>
        <v>0</v>
      </c>
      <c r="G49" s="8">
        <f>G46/($C46/100)</f>
        <v>-10.074530445093576</v>
      </c>
      <c r="H49" s="8">
        <f>H46/($C46/100)</f>
        <v>0</v>
      </c>
      <c r="I49" s="8">
        <f>I46/($C46/100)</f>
        <v>2.4601088512819542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47">
    <pageSetUpPr fitToPage="1"/>
  </sheetPr>
  <dimension ref="A1:J50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5" width="10.140625" style="1" customWidth="1"/>
    <col min="6" max="6" width="10.57421875" style="1" customWidth="1"/>
    <col min="7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41" t="s">
        <v>310</v>
      </c>
      <c r="B1" s="32"/>
      <c r="C1" s="32"/>
      <c r="D1" s="32"/>
      <c r="E1" s="32"/>
      <c r="F1" s="32"/>
      <c r="G1" s="32"/>
      <c r="H1" s="32"/>
    </row>
    <row r="2" spans="1:10" s="20" customFormat="1" ht="17.25" customHeight="1" thickBot="1">
      <c r="A2" s="33" t="s">
        <v>140</v>
      </c>
      <c r="B2" s="34"/>
      <c r="C2" s="34"/>
      <c r="D2" s="34"/>
      <c r="E2" s="35"/>
      <c r="F2" s="35"/>
      <c r="G2" s="35"/>
      <c r="H2" s="35"/>
      <c r="I2" s="19"/>
      <c r="J2" s="19"/>
    </row>
    <row r="3" spans="1:8" ht="81" customHeight="1" thickTop="1">
      <c r="A3" s="5" t="s">
        <v>24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</row>
    <row r="4" spans="1:8" s="3" customFormat="1" ht="12" customHeight="1">
      <c r="A4" s="3" t="s">
        <v>256</v>
      </c>
      <c r="B4" s="10">
        <v>3312</v>
      </c>
      <c r="C4" s="10">
        <v>116</v>
      </c>
      <c r="D4" s="10">
        <v>-2032</v>
      </c>
      <c r="E4" s="10">
        <v>0</v>
      </c>
      <c r="F4" s="10">
        <v>-561</v>
      </c>
      <c r="G4" s="10">
        <v>0</v>
      </c>
      <c r="H4" s="10">
        <v>835</v>
      </c>
    </row>
    <row r="5" spans="1:8" s="3" customFormat="1" ht="12" customHeight="1">
      <c r="A5" s="3" t="s">
        <v>248</v>
      </c>
      <c r="B5" s="10">
        <v>8009</v>
      </c>
      <c r="C5" s="10">
        <v>72</v>
      </c>
      <c r="D5" s="10">
        <v>-4762</v>
      </c>
      <c r="E5" s="10">
        <v>0</v>
      </c>
      <c r="F5" s="10">
        <v>-1363</v>
      </c>
      <c r="G5" s="10">
        <v>0</v>
      </c>
      <c r="H5" s="10">
        <v>1956</v>
      </c>
    </row>
    <row r="6" spans="1:8" s="3" customFormat="1" ht="12" customHeight="1">
      <c r="A6" s="3" t="s">
        <v>290</v>
      </c>
      <c r="B6" s="10">
        <v>851</v>
      </c>
      <c r="C6" s="10">
        <v>30</v>
      </c>
      <c r="D6" s="10">
        <v>-512</v>
      </c>
      <c r="E6" s="10">
        <v>0</v>
      </c>
      <c r="F6" s="10">
        <v>-206</v>
      </c>
      <c r="G6" s="10">
        <v>0</v>
      </c>
      <c r="H6" s="10">
        <v>163</v>
      </c>
    </row>
    <row r="7" spans="1:8" s="3" customFormat="1" ht="12" customHeight="1">
      <c r="A7" s="3" t="s">
        <v>250</v>
      </c>
      <c r="B7" s="10">
        <v>5382</v>
      </c>
      <c r="C7" s="10">
        <v>15</v>
      </c>
      <c r="D7" s="10">
        <v>-3725</v>
      </c>
      <c r="E7" s="10">
        <v>0</v>
      </c>
      <c r="F7" s="10">
        <v>-888</v>
      </c>
      <c r="G7" s="10">
        <v>0</v>
      </c>
      <c r="H7" s="10">
        <v>784</v>
      </c>
    </row>
    <row r="8" spans="1:8" s="3" customFormat="1" ht="12" customHeight="1">
      <c r="A8" s="3" t="s">
        <v>268</v>
      </c>
      <c r="B8" s="10">
        <v>3205</v>
      </c>
      <c r="C8" s="10">
        <v>6</v>
      </c>
      <c r="D8" s="10">
        <v>-2628</v>
      </c>
      <c r="E8" s="10">
        <v>0</v>
      </c>
      <c r="F8" s="10">
        <v>-442</v>
      </c>
      <c r="G8" s="10">
        <v>0</v>
      </c>
      <c r="H8" s="10">
        <v>141</v>
      </c>
    </row>
    <row r="9" spans="1:8" s="3" customFormat="1" ht="12" customHeight="1">
      <c r="A9" s="3" t="s">
        <v>282</v>
      </c>
      <c r="B9" s="10">
        <v>737</v>
      </c>
      <c r="C9" s="10">
        <v>6</v>
      </c>
      <c r="D9" s="10">
        <v>-424</v>
      </c>
      <c r="E9" s="10">
        <v>0</v>
      </c>
      <c r="F9" s="10">
        <v>-128</v>
      </c>
      <c r="G9" s="10">
        <v>0</v>
      </c>
      <c r="H9" s="10">
        <v>191</v>
      </c>
    </row>
    <row r="10" spans="1:8" s="3" customFormat="1" ht="12" customHeight="1">
      <c r="A10" s="3" t="s">
        <v>260</v>
      </c>
      <c r="B10" s="10">
        <v>4147</v>
      </c>
      <c r="C10" s="10">
        <v>0</v>
      </c>
      <c r="D10" s="10">
        <v>-2899</v>
      </c>
      <c r="E10" s="10">
        <v>0</v>
      </c>
      <c r="F10" s="10">
        <v>0</v>
      </c>
      <c r="G10" s="10">
        <v>0</v>
      </c>
      <c r="H10" s="10">
        <v>1248</v>
      </c>
    </row>
    <row r="11" spans="1:8" s="3" customFormat="1" ht="12" customHeight="1">
      <c r="A11" s="3" t="s">
        <v>280</v>
      </c>
      <c r="B11" s="10">
        <v>1814</v>
      </c>
      <c r="C11" s="10">
        <v>0</v>
      </c>
      <c r="D11" s="10">
        <v>-1471</v>
      </c>
      <c r="E11" s="10">
        <v>0</v>
      </c>
      <c r="F11" s="10">
        <v>-379</v>
      </c>
      <c r="G11" s="10">
        <v>0</v>
      </c>
      <c r="H11" s="10">
        <v>-36</v>
      </c>
    </row>
    <row r="12" spans="1:8" s="3" customFormat="1" ht="12" customHeight="1">
      <c r="A12" s="3" t="s">
        <v>258</v>
      </c>
      <c r="B12" s="10">
        <v>7544</v>
      </c>
      <c r="C12" s="10">
        <v>0</v>
      </c>
      <c r="D12" s="10">
        <v>-4955</v>
      </c>
      <c r="E12" s="10">
        <v>0</v>
      </c>
      <c r="F12" s="10">
        <v>-1237</v>
      </c>
      <c r="G12" s="10">
        <v>0</v>
      </c>
      <c r="H12" s="10">
        <v>1352</v>
      </c>
    </row>
    <row r="13" spans="1:8" s="3" customFormat="1" ht="12" customHeight="1">
      <c r="A13" s="3" t="s">
        <v>261</v>
      </c>
      <c r="B13" s="10">
        <v>3372</v>
      </c>
      <c r="C13" s="10">
        <v>0</v>
      </c>
      <c r="D13" s="10">
        <v>-2907</v>
      </c>
      <c r="E13" s="10">
        <v>0</v>
      </c>
      <c r="F13" s="10">
        <v>-656</v>
      </c>
      <c r="G13" s="10">
        <v>0</v>
      </c>
      <c r="H13" s="10">
        <v>-191</v>
      </c>
    </row>
    <row r="14" spans="1:8" s="3" customFormat="1" ht="12" customHeight="1">
      <c r="A14" s="3" t="s">
        <v>274</v>
      </c>
      <c r="B14" s="10">
        <v>2486</v>
      </c>
      <c r="C14" s="10">
        <v>0</v>
      </c>
      <c r="D14" s="10">
        <v>-1456</v>
      </c>
      <c r="E14" s="10">
        <v>0</v>
      </c>
      <c r="F14" s="10">
        <v>0</v>
      </c>
      <c r="G14" s="10">
        <v>0</v>
      </c>
      <c r="H14" s="10">
        <v>1030</v>
      </c>
    </row>
    <row r="15" spans="1:8" s="3" customFormat="1" ht="12" customHeight="1">
      <c r="A15" s="3" t="s">
        <v>254</v>
      </c>
      <c r="B15" s="10">
        <v>3139</v>
      </c>
      <c r="C15" s="10">
        <v>0</v>
      </c>
      <c r="D15" s="10">
        <v>-2190</v>
      </c>
      <c r="E15" s="10">
        <v>0</v>
      </c>
      <c r="F15" s="10">
        <v>-493</v>
      </c>
      <c r="G15" s="10">
        <v>0</v>
      </c>
      <c r="H15" s="10">
        <v>456</v>
      </c>
    </row>
    <row r="16" spans="1:8" s="3" customFormat="1" ht="12" customHeight="1">
      <c r="A16" s="3" t="s">
        <v>245</v>
      </c>
      <c r="B16" s="10">
        <v>5320</v>
      </c>
      <c r="C16" s="10">
        <v>0</v>
      </c>
      <c r="D16" s="10">
        <v>-3907</v>
      </c>
      <c r="E16" s="10">
        <v>0</v>
      </c>
      <c r="F16" s="10">
        <v>-1015</v>
      </c>
      <c r="G16" s="10">
        <v>-1</v>
      </c>
      <c r="H16" s="10">
        <v>397</v>
      </c>
    </row>
    <row r="17" spans="1:8" s="3" customFormat="1" ht="12" customHeight="1">
      <c r="A17" s="3" t="s">
        <v>257</v>
      </c>
      <c r="B17" s="10">
        <v>7279</v>
      </c>
      <c r="C17" s="10">
        <v>0</v>
      </c>
      <c r="D17" s="10">
        <v>-3587</v>
      </c>
      <c r="E17" s="10">
        <v>0</v>
      </c>
      <c r="F17" s="10">
        <v>-1184</v>
      </c>
      <c r="G17" s="10">
        <v>0</v>
      </c>
      <c r="H17" s="10">
        <v>2508</v>
      </c>
    </row>
    <row r="18" spans="1:8" s="3" customFormat="1" ht="12" customHeight="1">
      <c r="A18" s="3" t="s">
        <v>267</v>
      </c>
      <c r="B18" s="10">
        <v>3179</v>
      </c>
      <c r="C18" s="10">
        <v>0</v>
      </c>
      <c r="D18" s="10">
        <v>-2281</v>
      </c>
      <c r="E18" s="10">
        <v>0</v>
      </c>
      <c r="F18" s="10">
        <v>-556</v>
      </c>
      <c r="G18" s="10">
        <v>0</v>
      </c>
      <c r="H18" s="10">
        <v>342</v>
      </c>
    </row>
    <row r="19" spans="1:8" s="3" customFormat="1" ht="12" customHeight="1">
      <c r="A19" s="3" t="s">
        <v>281</v>
      </c>
      <c r="B19" s="10">
        <v>1440</v>
      </c>
      <c r="C19" s="10">
        <v>0</v>
      </c>
      <c r="D19" s="10">
        <v>-29</v>
      </c>
      <c r="E19" s="10">
        <v>0</v>
      </c>
      <c r="F19" s="10">
        <v>-289</v>
      </c>
      <c r="G19" s="10">
        <v>0</v>
      </c>
      <c r="H19" s="10">
        <v>1122</v>
      </c>
    </row>
    <row r="20" spans="1:8" s="3" customFormat="1" ht="12" customHeight="1">
      <c r="A20" s="3" t="s">
        <v>252</v>
      </c>
      <c r="B20" s="10">
        <v>5445</v>
      </c>
      <c r="C20" s="10">
        <v>0</v>
      </c>
      <c r="D20" s="10">
        <v>-3561</v>
      </c>
      <c r="E20" s="10">
        <v>0</v>
      </c>
      <c r="F20" s="10">
        <v>-906</v>
      </c>
      <c r="G20" s="10">
        <v>0</v>
      </c>
      <c r="H20" s="10">
        <v>978</v>
      </c>
    </row>
    <row r="21" spans="1:8" s="3" customFormat="1" ht="12" customHeight="1">
      <c r="A21" s="3" t="s">
        <v>259</v>
      </c>
      <c r="B21" s="10">
        <v>3468</v>
      </c>
      <c r="C21" s="10">
        <v>0</v>
      </c>
      <c r="D21" s="10">
        <v>-1971</v>
      </c>
      <c r="E21" s="10">
        <v>0</v>
      </c>
      <c r="F21" s="10">
        <v>-577</v>
      </c>
      <c r="G21" s="10">
        <v>0</v>
      </c>
      <c r="H21" s="10">
        <v>920</v>
      </c>
    </row>
    <row r="22" spans="1:8" s="3" customFormat="1" ht="12" customHeight="1">
      <c r="A22" s="3" t="s">
        <v>264</v>
      </c>
      <c r="B22" s="10">
        <v>4001</v>
      </c>
      <c r="C22" s="10">
        <v>0</v>
      </c>
      <c r="D22" s="10">
        <v>-1145</v>
      </c>
      <c r="E22" s="10">
        <v>0</v>
      </c>
      <c r="F22" s="10">
        <v>-654</v>
      </c>
      <c r="G22" s="10">
        <v>0</v>
      </c>
      <c r="H22" s="10">
        <v>2202</v>
      </c>
    </row>
    <row r="23" spans="1:8" s="3" customFormat="1" ht="12" customHeight="1">
      <c r="A23" s="3" t="s">
        <v>262</v>
      </c>
      <c r="B23" s="10">
        <v>4847</v>
      </c>
      <c r="C23" s="10">
        <v>0</v>
      </c>
      <c r="D23" s="10">
        <v>-3820</v>
      </c>
      <c r="E23" s="10">
        <v>0</v>
      </c>
      <c r="F23" s="10">
        <v>-927</v>
      </c>
      <c r="G23" s="10">
        <v>0</v>
      </c>
      <c r="H23" s="10">
        <v>100</v>
      </c>
    </row>
    <row r="24" spans="1:8" s="3" customFormat="1" ht="12" customHeight="1">
      <c r="A24" s="3" t="s">
        <v>283</v>
      </c>
      <c r="B24" s="10">
        <v>521</v>
      </c>
      <c r="C24" s="10">
        <v>0</v>
      </c>
      <c r="D24" s="10">
        <v>-304</v>
      </c>
      <c r="E24" s="10">
        <v>0</v>
      </c>
      <c r="F24" s="10">
        <v>-91</v>
      </c>
      <c r="G24" s="10">
        <v>0</v>
      </c>
      <c r="H24" s="10">
        <v>126</v>
      </c>
    </row>
    <row r="25" spans="1:8" s="3" customFormat="1" ht="12" customHeight="1">
      <c r="A25" s="3" t="s">
        <v>265</v>
      </c>
      <c r="B25" s="10">
        <v>6930</v>
      </c>
      <c r="C25" s="10">
        <v>0</v>
      </c>
      <c r="D25" s="10">
        <v>-4382</v>
      </c>
      <c r="E25" s="10">
        <v>0</v>
      </c>
      <c r="F25" s="10">
        <v>-1117</v>
      </c>
      <c r="G25" s="10">
        <v>0</v>
      </c>
      <c r="H25" s="10">
        <v>1431</v>
      </c>
    </row>
    <row r="26" spans="1:8" s="3" customFormat="1" ht="12" customHeight="1">
      <c r="A26" s="3" t="s">
        <v>275</v>
      </c>
      <c r="B26" s="10">
        <v>2524</v>
      </c>
      <c r="C26" s="10">
        <v>0</v>
      </c>
      <c r="D26" s="10">
        <v>-1855</v>
      </c>
      <c r="E26" s="10">
        <v>0</v>
      </c>
      <c r="F26" s="10">
        <v>-543</v>
      </c>
      <c r="G26" s="10">
        <v>0</v>
      </c>
      <c r="H26" s="10">
        <v>126</v>
      </c>
    </row>
    <row r="27" spans="1:8" s="3" customFormat="1" ht="12" customHeight="1">
      <c r="A27" s="3" t="s">
        <v>246</v>
      </c>
      <c r="B27" s="10">
        <v>5349</v>
      </c>
      <c r="C27" s="10">
        <v>0</v>
      </c>
      <c r="D27" s="10">
        <v>-3163</v>
      </c>
      <c r="E27" s="10">
        <v>0</v>
      </c>
      <c r="F27" s="10">
        <v>-894</v>
      </c>
      <c r="G27" s="10">
        <v>0</v>
      </c>
      <c r="H27" s="10">
        <v>1292</v>
      </c>
    </row>
    <row r="28" spans="1:8" s="3" customFormat="1" ht="12" customHeight="1">
      <c r="A28" s="3" t="s">
        <v>244</v>
      </c>
      <c r="B28" s="10">
        <v>4124</v>
      </c>
      <c r="C28" s="10">
        <v>0</v>
      </c>
      <c r="D28" s="10">
        <v>-2377</v>
      </c>
      <c r="E28" s="10">
        <v>0</v>
      </c>
      <c r="F28" s="10">
        <v>-683</v>
      </c>
      <c r="G28" s="10">
        <v>0</v>
      </c>
      <c r="H28" s="10">
        <v>1064</v>
      </c>
    </row>
    <row r="29" spans="1:8" s="3" customFormat="1" ht="12" customHeight="1">
      <c r="A29" s="3" t="s">
        <v>307</v>
      </c>
      <c r="B29" s="10">
        <v>11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11</v>
      </c>
    </row>
    <row r="30" spans="1:8" s="3" customFormat="1" ht="12" customHeight="1">
      <c r="A30" s="3" t="s">
        <v>270</v>
      </c>
      <c r="B30" s="10">
        <v>2688</v>
      </c>
      <c r="C30" s="10">
        <v>0</v>
      </c>
      <c r="D30" s="10">
        <v>-2085</v>
      </c>
      <c r="E30" s="10">
        <v>0</v>
      </c>
      <c r="F30" s="10">
        <v>-465</v>
      </c>
      <c r="G30" s="10">
        <v>0</v>
      </c>
      <c r="H30" s="10">
        <v>138</v>
      </c>
    </row>
    <row r="31" spans="1:8" s="3" customFormat="1" ht="12" customHeight="1">
      <c r="A31" s="3" t="s">
        <v>273</v>
      </c>
      <c r="B31" s="10">
        <v>3781</v>
      </c>
      <c r="C31" s="10">
        <v>0</v>
      </c>
      <c r="D31" s="10">
        <v>-2288</v>
      </c>
      <c r="E31" s="10">
        <v>0</v>
      </c>
      <c r="F31" s="10">
        <v>-483</v>
      </c>
      <c r="G31" s="10">
        <v>0</v>
      </c>
      <c r="H31" s="10">
        <v>1010</v>
      </c>
    </row>
    <row r="32" spans="1:8" s="3" customFormat="1" ht="12" customHeight="1">
      <c r="A32" s="3" t="s">
        <v>249</v>
      </c>
      <c r="B32" s="10">
        <v>8049</v>
      </c>
      <c r="C32" s="10">
        <v>0</v>
      </c>
      <c r="D32" s="10">
        <v>-5141</v>
      </c>
      <c r="E32" s="10">
        <v>0</v>
      </c>
      <c r="F32" s="10">
        <v>-1309</v>
      </c>
      <c r="G32" s="10">
        <v>0</v>
      </c>
      <c r="H32" s="10">
        <v>1599</v>
      </c>
    </row>
    <row r="33" spans="1:8" s="3" customFormat="1" ht="12" customHeight="1">
      <c r="A33" s="3" t="s">
        <v>286</v>
      </c>
      <c r="B33" s="10">
        <v>987</v>
      </c>
      <c r="C33" s="10">
        <v>0</v>
      </c>
      <c r="D33" s="10">
        <v>-905</v>
      </c>
      <c r="E33" s="10">
        <v>0</v>
      </c>
      <c r="F33" s="10">
        <v>0</v>
      </c>
      <c r="G33" s="10">
        <v>0</v>
      </c>
      <c r="H33" s="10">
        <v>82</v>
      </c>
    </row>
    <row r="34" spans="1:8" s="3" customFormat="1" ht="12" customHeight="1">
      <c r="A34" s="3" t="s">
        <v>263</v>
      </c>
      <c r="B34" s="10">
        <v>3259</v>
      </c>
      <c r="C34" s="10">
        <v>0</v>
      </c>
      <c r="D34" s="10">
        <v>-2158</v>
      </c>
      <c r="E34" s="10">
        <v>0</v>
      </c>
      <c r="F34" s="10">
        <v>-461</v>
      </c>
      <c r="G34" s="10">
        <v>0</v>
      </c>
      <c r="H34" s="10">
        <v>640</v>
      </c>
    </row>
    <row r="35" spans="1:8" s="3" customFormat="1" ht="12" customHeight="1">
      <c r="A35" s="3" t="s">
        <v>278</v>
      </c>
      <c r="B35" s="10">
        <v>1134</v>
      </c>
      <c r="C35" s="10">
        <v>0</v>
      </c>
      <c r="D35" s="10">
        <v>-659</v>
      </c>
      <c r="E35" s="10">
        <v>0</v>
      </c>
      <c r="F35" s="10">
        <v>0</v>
      </c>
      <c r="G35" s="10">
        <v>0</v>
      </c>
      <c r="H35" s="10">
        <v>475</v>
      </c>
    </row>
    <row r="36" spans="1:8" s="3" customFormat="1" ht="12" customHeight="1">
      <c r="A36" s="3" t="s">
        <v>287</v>
      </c>
      <c r="B36" s="10">
        <v>522</v>
      </c>
      <c r="C36" s="10">
        <v>0</v>
      </c>
      <c r="D36" s="10">
        <v>-365</v>
      </c>
      <c r="E36" s="10">
        <v>0</v>
      </c>
      <c r="F36" s="10">
        <v>-88</v>
      </c>
      <c r="G36" s="10">
        <v>0</v>
      </c>
      <c r="H36" s="10">
        <v>69</v>
      </c>
    </row>
    <row r="37" spans="1:8" s="3" customFormat="1" ht="12" customHeight="1">
      <c r="A37" s="3" t="s">
        <v>253</v>
      </c>
      <c r="B37" s="10">
        <v>2870</v>
      </c>
      <c r="C37" s="10">
        <v>0</v>
      </c>
      <c r="D37" s="10">
        <v>-1960</v>
      </c>
      <c r="E37" s="10">
        <v>0</v>
      </c>
      <c r="F37" s="10">
        <v>-480</v>
      </c>
      <c r="G37" s="10">
        <v>0</v>
      </c>
      <c r="H37" s="10">
        <v>430</v>
      </c>
    </row>
    <row r="38" spans="1:8" s="3" customFormat="1" ht="12" customHeight="1">
      <c r="A38" s="3" t="s">
        <v>272</v>
      </c>
      <c r="B38" s="10">
        <v>2224</v>
      </c>
      <c r="C38" s="10">
        <v>0</v>
      </c>
      <c r="D38" s="10">
        <v>-1486</v>
      </c>
      <c r="E38" s="10">
        <v>0</v>
      </c>
      <c r="F38" s="10">
        <v>-391</v>
      </c>
      <c r="G38" s="10">
        <v>0</v>
      </c>
      <c r="H38" s="10">
        <v>347</v>
      </c>
    </row>
    <row r="39" spans="1:8" s="3" customFormat="1" ht="12" customHeight="1">
      <c r="A39" s="3" t="s">
        <v>284</v>
      </c>
      <c r="B39" s="10">
        <v>432</v>
      </c>
      <c r="C39" s="10">
        <v>0</v>
      </c>
      <c r="D39" s="10">
        <v>-255</v>
      </c>
      <c r="E39" s="10">
        <v>0</v>
      </c>
      <c r="F39" s="10">
        <v>-73</v>
      </c>
      <c r="G39" s="10">
        <v>0</v>
      </c>
      <c r="H39" s="10">
        <v>104</v>
      </c>
    </row>
    <row r="40" spans="1:8" s="3" customFormat="1" ht="12" customHeight="1">
      <c r="A40" s="3" t="s">
        <v>288</v>
      </c>
      <c r="B40" s="10">
        <v>418</v>
      </c>
      <c r="C40" s="10">
        <v>0</v>
      </c>
      <c r="D40" s="10">
        <v>-219</v>
      </c>
      <c r="E40" s="10">
        <v>0</v>
      </c>
      <c r="F40" s="10">
        <v>-66</v>
      </c>
      <c r="G40" s="10">
        <v>0</v>
      </c>
      <c r="H40" s="10">
        <v>133</v>
      </c>
    </row>
    <row r="41" spans="1:8" s="3" customFormat="1" ht="12" customHeight="1">
      <c r="A41" s="3" t="s">
        <v>255</v>
      </c>
      <c r="B41" s="10">
        <v>8075</v>
      </c>
      <c r="C41" s="10">
        <v>0</v>
      </c>
      <c r="D41" s="10">
        <v>-6212</v>
      </c>
      <c r="E41" s="10">
        <v>0</v>
      </c>
      <c r="F41" s="10">
        <v>-1742</v>
      </c>
      <c r="G41" s="10">
        <v>0</v>
      </c>
      <c r="H41" s="10">
        <v>121</v>
      </c>
    </row>
    <row r="42" spans="1:8" s="3" customFormat="1" ht="12" customHeight="1">
      <c r="A42" s="3" t="s">
        <v>251</v>
      </c>
      <c r="B42" s="10">
        <v>4238</v>
      </c>
      <c r="C42" s="10">
        <v>0</v>
      </c>
      <c r="D42" s="10">
        <v>-2438</v>
      </c>
      <c r="E42" s="10">
        <v>0</v>
      </c>
      <c r="F42" s="10">
        <v>-698</v>
      </c>
      <c r="G42" s="10">
        <v>0</v>
      </c>
      <c r="H42" s="10">
        <v>1102</v>
      </c>
    </row>
    <row r="43" spans="1:8" s="3" customFormat="1" ht="12" customHeight="1">
      <c r="A43" s="3" t="s">
        <v>247</v>
      </c>
      <c r="B43" s="10">
        <v>4372</v>
      </c>
      <c r="C43" s="10">
        <v>0</v>
      </c>
      <c r="D43" s="10">
        <v>-2536</v>
      </c>
      <c r="E43" s="10">
        <v>0</v>
      </c>
      <c r="F43" s="10">
        <v>-735</v>
      </c>
      <c r="G43" s="10">
        <v>0</v>
      </c>
      <c r="H43" s="10">
        <v>1101</v>
      </c>
    </row>
    <row r="44" spans="1:8" s="3" customFormat="1" ht="12" customHeight="1">
      <c r="A44" s="3" t="s">
        <v>291</v>
      </c>
      <c r="B44" s="10">
        <v>262</v>
      </c>
      <c r="C44" s="10">
        <v>0</v>
      </c>
      <c r="D44" s="10">
        <v>-153</v>
      </c>
      <c r="E44" s="10">
        <v>0</v>
      </c>
      <c r="F44" s="10">
        <v>-45</v>
      </c>
      <c r="G44" s="10">
        <v>0</v>
      </c>
      <c r="H44" s="10">
        <v>64</v>
      </c>
    </row>
    <row r="45" spans="1:8" s="3" customFormat="1" ht="12.75">
      <c r="A45" s="2"/>
      <c r="B45" s="10"/>
      <c r="C45" s="10"/>
      <c r="D45" s="10"/>
      <c r="E45" s="10"/>
      <c r="F45" s="10"/>
      <c r="G45" s="10"/>
      <c r="H45" s="10"/>
    </row>
    <row r="46" spans="1:8" ht="12.75">
      <c r="A46" s="3" t="s">
        <v>196</v>
      </c>
      <c r="B46" s="10">
        <f>SUM(B4:B45)</f>
        <v>141747</v>
      </c>
      <c r="C46" s="10">
        <f>SUM(C4:C45)</f>
        <v>245</v>
      </c>
      <c r="D46" s="10">
        <f>SUM(D4:D45)</f>
        <v>-91203</v>
      </c>
      <c r="E46" s="10">
        <f>SUM(E4:E45)</f>
        <v>0</v>
      </c>
      <c r="F46" s="10">
        <f>SUM(F4:F45)</f>
        <v>-22825</v>
      </c>
      <c r="G46" s="10">
        <f>SUM(G4:G45)</f>
        <v>-1</v>
      </c>
      <c r="H46" s="10">
        <f>SUM(H4:H45)</f>
        <v>27963</v>
      </c>
    </row>
    <row r="47" spans="1:8" ht="12.75">
      <c r="A47" s="1" t="s">
        <v>197</v>
      </c>
      <c r="B47" s="11">
        <v>161973</v>
      </c>
      <c r="C47" s="11">
        <v>351</v>
      </c>
      <c r="D47" s="11">
        <v>-112685</v>
      </c>
      <c r="E47" s="11">
        <v>0</v>
      </c>
      <c r="F47" s="11">
        <v>-19536</v>
      </c>
      <c r="G47" s="11">
        <v>-431</v>
      </c>
      <c r="H47" s="11">
        <v>29672</v>
      </c>
    </row>
    <row r="49" spans="1:8" ht="12.75">
      <c r="A49" s="1" t="s">
        <v>198</v>
      </c>
      <c r="B49" s="8">
        <f>B46/($B46/100)</f>
        <v>100</v>
      </c>
      <c r="C49" s="8">
        <f>C46/($B46/100)</f>
        <v>0.1728431642292253</v>
      </c>
      <c r="D49" s="8">
        <f>D46/($B46/100)</f>
        <v>-64.34210247835932</v>
      </c>
      <c r="E49" s="8">
        <f>E46/($B46/100)</f>
        <v>0</v>
      </c>
      <c r="F49" s="8">
        <f>F46/($B46/100)</f>
        <v>-16.10263356543701</v>
      </c>
      <c r="G49" s="8">
        <f>G46/($B46/100)</f>
        <v>-0.0007054823029764299</v>
      </c>
      <c r="H49" s="8">
        <f>H46/($B46/100)</f>
        <v>19.72740163812991</v>
      </c>
    </row>
    <row r="50" spans="1:8" ht="12.75">
      <c r="A50" s="1" t="s">
        <v>199</v>
      </c>
      <c r="B50" s="8">
        <f>B47/($B47/100)</f>
        <v>100</v>
      </c>
      <c r="C50" s="8">
        <f>C47/($B47/100)</f>
        <v>0.21670278379729954</v>
      </c>
      <c r="D50" s="8">
        <f>D47/($B47/100)</f>
        <v>-69.57023701481111</v>
      </c>
      <c r="E50" s="8">
        <f>E47/($B47/100)</f>
        <v>0</v>
      </c>
      <c r="F50" s="8">
        <f>F47/($B47/100)</f>
        <v>-12.061269470837733</v>
      </c>
      <c r="G50" s="8">
        <f>G47/($B47/100)</f>
        <v>-0.26609373167132794</v>
      </c>
      <c r="H50" s="8">
        <f>H47/($B47/100)</f>
        <v>18.319102566477127</v>
      </c>
    </row>
  </sheetData>
  <mergeCells count="2">
    <mergeCell ref="A1:H1"/>
    <mergeCell ref="A2:H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K4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411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106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24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316</v>
      </c>
      <c r="B4" s="10">
        <v>15913036</v>
      </c>
      <c r="C4" s="10">
        <v>15621862</v>
      </c>
      <c r="D4" s="10">
        <v>799071</v>
      </c>
      <c r="E4" s="10">
        <v>-11849373</v>
      </c>
      <c r="F4" s="10"/>
      <c r="G4" s="10">
        <v>-2699971</v>
      </c>
      <c r="H4" s="10">
        <v>0</v>
      </c>
      <c r="I4" s="10">
        <v>1871589</v>
      </c>
    </row>
    <row r="5" spans="1:9" s="3" customFormat="1" ht="12" customHeight="1">
      <c r="A5" s="3" t="s">
        <v>388</v>
      </c>
      <c r="B5" s="10">
        <v>841990</v>
      </c>
      <c r="C5" s="10">
        <v>532438</v>
      </c>
      <c r="D5" s="10">
        <v>38695</v>
      </c>
      <c r="E5" s="10">
        <v>-586878</v>
      </c>
      <c r="F5" s="10"/>
      <c r="G5" s="10">
        <v>-109205</v>
      </c>
      <c r="H5" s="10">
        <v>0</v>
      </c>
      <c r="I5" s="10">
        <v>-124950</v>
      </c>
    </row>
    <row r="6" spans="1:9" s="3" customFormat="1" ht="12" customHeight="1">
      <c r="A6" s="3" t="s">
        <v>371</v>
      </c>
      <c r="B6" s="10">
        <v>721349</v>
      </c>
      <c r="C6" s="10">
        <v>550538</v>
      </c>
      <c r="D6" s="10">
        <v>27562</v>
      </c>
      <c r="E6" s="10">
        <v>-286409</v>
      </c>
      <c r="F6" s="10">
        <v>0</v>
      </c>
      <c r="G6" s="10">
        <v>-260093</v>
      </c>
      <c r="H6" s="10">
        <v>0</v>
      </c>
      <c r="I6" s="10">
        <v>31598</v>
      </c>
    </row>
    <row r="7" spans="1:9" s="3" customFormat="1" ht="12" customHeight="1">
      <c r="A7" s="3" t="s">
        <v>393</v>
      </c>
      <c r="B7" s="10">
        <v>269677</v>
      </c>
      <c r="C7" s="10">
        <v>64542</v>
      </c>
      <c r="D7" s="10">
        <v>464</v>
      </c>
      <c r="E7" s="10">
        <v>-16366</v>
      </c>
      <c r="F7" s="10">
        <v>0</v>
      </c>
      <c r="G7" s="10">
        <v>-52751</v>
      </c>
      <c r="H7" s="10">
        <v>63467</v>
      </c>
      <c r="I7" s="10">
        <v>59356</v>
      </c>
    </row>
    <row r="8" spans="1:9" s="3" customFormat="1" ht="12" customHeight="1">
      <c r="A8" s="3" t="s">
        <v>318</v>
      </c>
      <c r="B8" s="10">
        <v>253263</v>
      </c>
      <c r="C8" s="10">
        <v>147066</v>
      </c>
      <c r="D8" s="10">
        <v>2691</v>
      </c>
      <c r="E8" s="10">
        <v>-40213</v>
      </c>
      <c r="F8" s="10">
        <v>0</v>
      </c>
      <c r="G8" s="10">
        <v>-106958</v>
      </c>
      <c r="H8" s="10">
        <v>0</v>
      </c>
      <c r="I8" s="10">
        <v>2586</v>
      </c>
    </row>
    <row r="9" spans="1:9" s="3" customFormat="1" ht="12" customHeight="1">
      <c r="A9" s="3" t="s">
        <v>313</v>
      </c>
      <c r="B9" s="10">
        <v>242859</v>
      </c>
      <c r="C9" s="10">
        <v>248750</v>
      </c>
      <c r="D9" s="10">
        <v>10299</v>
      </c>
      <c r="E9" s="10">
        <v>-182046</v>
      </c>
      <c r="F9" s="10"/>
      <c r="G9" s="10">
        <v>-62726</v>
      </c>
      <c r="H9" s="10">
        <v>0</v>
      </c>
      <c r="I9" s="10">
        <v>14277</v>
      </c>
    </row>
    <row r="10" spans="1:9" s="3" customFormat="1" ht="12" customHeight="1">
      <c r="A10" s="3" t="s">
        <v>327</v>
      </c>
      <c r="B10" s="10">
        <v>237225</v>
      </c>
      <c r="C10" s="10">
        <v>30762</v>
      </c>
      <c r="D10" s="10">
        <v>1533</v>
      </c>
      <c r="E10" s="10">
        <v>-21848</v>
      </c>
      <c r="F10" s="10"/>
      <c r="G10" s="10">
        <v>-8668</v>
      </c>
      <c r="H10" s="10">
        <v>0</v>
      </c>
      <c r="I10" s="10">
        <v>1779</v>
      </c>
    </row>
    <row r="11" spans="1:9" s="3" customFormat="1" ht="12" customHeight="1">
      <c r="A11" s="3" t="s">
        <v>370</v>
      </c>
      <c r="B11" s="10">
        <v>234540</v>
      </c>
      <c r="C11" s="10">
        <v>183537</v>
      </c>
      <c r="D11" s="10">
        <v>3964</v>
      </c>
      <c r="E11" s="10">
        <v>-147873</v>
      </c>
      <c r="F11" s="10"/>
      <c r="G11" s="10">
        <v>-25419</v>
      </c>
      <c r="H11" s="10">
        <v>0</v>
      </c>
      <c r="I11" s="10">
        <v>14209</v>
      </c>
    </row>
    <row r="12" spans="1:9" s="3" customFormat="1" ht="12" customHeight="1">
      <c r="A12" s="3" t="s">
        <v>335</v>
      </c>
      <c r="B12" s="10">
        <v>231190</v>
      </c>
      <c r="C12" s="10">
        <v>12529</v>
      </c>
      <c r="D12" s="10"/>
      <c r="E12" s="10">
        <v>-42740</v>
      </c>
      <c r="F12" s="10"/>
      <c r="G12" s="10">
        <v>-6481</v>
      </c>
      <c r="H12" s="10">
        <v>0</v>
      </c>
      <c r="I12" s="10">
        <v>-36692</v>
      </c>
    </row>
    <row r="13" spans="1:9" s="3" customFormat="1" ht="12" customHeight="1">
      <c r="A13" s="3" t="s">
        <v>382</v>
      </c>
      <c r="B13" s="10">
        <v>161068</v>
      </c>
      <c r="C13" s="10">
        <v>69180</v>
      </c>
      <c r="D13" s="10">
        <v>587</v>
      </c>
      <c r="E13" s="10">
        <v>-20861</v>
      </c>
      <c r="F13" s="10">
        <v>0</v>
      </c>
      <c r="G13" s="10">
        <v>-36300</v>
      </c>
      <c r="H13" s="10">
        <v>0</v>
      </c>
      <c r="I13" s="10">
        <v>12606</v>
      </c>
    </row>
    <row r="14" spans="1:9" s="3" customFormat="1" ht="12" customHeight="1">
      <c r="A14" s="3" t="s">
        <v>359</v>
      </c>
      <c r="B14" s="10">
        <v>139724</v>
      </c>
      <c r="C14" s="10">
        <v>80702</v>
      </c>
      <c r="D14" s="10">
        <v>3391</v>
      </c>
      <c r="E14" s="10">
        <v>-31047</v>
      </c>
      <c r="F14" s="10"/>
      <c r="G14" s="10">
        <v>-8124</v>
      </c>
      <c r="H14" s="10">
        <v>0</v>
      </c>
      <c r="I14" s="10">
        <v>44922</v>
      </c>
    </row>
    <row r="15" spans="1:9" s="3" customFormat="1" ht="12" customHeight="1">
      <c r="A15" s="3" t="s">
        <v>346</v>
      </c>
      <c r="B15" s="10">
        <v>138783</v>
      </c>
      <c r="C15" s="10">
        <v>32140</v>
      </c>
      <c r="D15" s="10">
        <v>102</v>
      </c>
      <c r="E15" s="10">
        <v>-15258</v>
      </c>
      <c r="F15" s="10"/>
      <c r="G15" s="10">
        <v>5680</v>
      </c>
      <c r="H15" s="10">
        <v>-1857</v>
      </c>
      <c r="I15" s="10">
        <v>20807</v>
      </c>
    </row>
    <row r="16" spans="1:9" s="3" customFormat="1" ht="12" customHeight="1">
      <c r="A16" s="3" t="s">
        <v>381</v>
      </c>
      <c r="B16" s="10">
        <v>96296</v>
      </c>
      <c r="C16" s="10">
        <v>85478</v>
      </c>
      <c r="D16" s="10">
        <v>2929</v>
      </c>
      <c r="E16" s="10">
        <v>-34724</v>
      </c>
      <c r="F16" s="10"/>
      <c r="G16" s="10">
        <v>-36107</v>
      </c>
      <c r="H16" s="10">
        <v>0</v>
      </c>
      <c r="I16" s="10">
        <v>17576</v>
      </c>
    </row>
    <row r="17" spans="1:9" s="3" customFormat="1" ht="12" customHeight="1">
      <c r="A17" s="3" t="s">
        <v>338</v>
      </c>
      <c r="B17" s="10">
        <v>60220</v>
      </c>
      <c r="C17" s="10">
        <v>40715</v>
      </c>
      <c r="D17" s="10">
        <v>0</v>
      </c>
      <c r="E17" s="10">
        <v>-444</v>
      </c>
      <c r="F17" s="10">
        <v>0</v>
      </c>
      <c r="G17" s="10">
        <v>-18203</v>
      </c>
      <c r="H17" s="10">
        <v>0</v>
      </c>
      <c r="I17" s="10">
        <v>22068</v>
      </c>
    </row>
    <row r="18" spans="1:9" s="3" customFormat="1" ht="12" customHeight="1">
      <c r="A18" s="3" t="s">
        <v>367</v>
      </c>
      <c r="B18" s="10">
        <v>57474</v>
      </c>
      <c r="C18" s="10">
        <v>32811</v>
      </c>
      <c r="D18" s="10">
        <v>1563</v>
      </c>
      <c r="E18" s="10">
        <v>-1900</v>
      </c>
      <c r="F18" s="10"/>
      <c r="G18" s="10">
        <v>-7016</v>
      </c>
      <c r="H18" s="10">
        <v>0</v>
      </c>
      <c r="I18" s="10">
        <v>25458</v>
      </c>
    </row>
    <row r="19" spans="1:9" s="3" customFormat="1" ht="12" customHeight="1">
      <c r="A19" s="3" t="s">
        <v>358</v>
      </c>
      <c r="B19" s="10">
        <v>52948</v>
      </c>
      <c r="C19" s="10">
        <v>54495</v>
      </c>
      <c r="D19" s="10">
        <v>799</v>
      </c>
      <c r="E19" s="10">
        <v>-45836</v>
      </c>
      <c r="F19" s="10"/>
      <c r="G19" s="10">
        <v>-16488</v>
      </c>
      <c r="H19" s="10">
        <v>0</v>
      </c>
      <c r="I19" s="10">
        <v>-7030</v>
      </c>
    </row>
    <row r="20" spans="1:9" s="3" customFormat="1" ht="12" customHeight="1">
      <c r="A20" s="3" t="s">
        <v>366</v>
      </c>
      <c r="B20" s="10">
        <v>29119</v>
      </c>
      <c r="C20" s="10">
        <v>24992</v>
      </c>
      <c r="D20" s="10">
        <v>850</v>
      </c>
      <c r="E20" s="10">
        <v>-20609</v>
      </c>
      <c r="F20" s="10"/>
      <c r="G20" s="10">
        <v>-1322</v>
      </c>
      <c r="H20" s="10">
        <v>0</v>
      </c>
      <c r="I20" s="10">
        <v>3911</v>
      </c>
    </row>
    <row r="21" spans="1:9" s="3" customFormat="1" ht="12" customHeight="1">
      <c r="A21" s="3" t="s">
        <v>395</v>
      </c>
      <c r="B21" s="10">
        <v>27624</v>
      </c>
      <c r="C21" s="10">
        <v>28541</v>
      </c>
      <c r="D21" s="10">
        <v>589</v>
      </c>
      <c r="E21" s="10">
        <v>-4357</v>
      </c>
      <c r="F21" s="10"/>
      <c r="G21" s="10">
        <v>-33607</v>
      </c>
      <c r="H21" s="10">
        <v>0</v>
      </c>
      <c r="I21" s="10">
        <v>-8834</v>
      </c>
    </row>
    <row r="22" spans="1:9" s="3" customFormat="1" ht="12" customHeight="1">
      <c r="A22" s="3" t="s">
        <v>354</v>
      </c>
      <c r="B22" s="10">
        <v>26377</v>
      </c>
      <c r="C22" s="10">
        <v>16149</v>
      </c>
      <c r="D22" s="10">
        <v>1635</v>
      </c>
      <c r="E22" s="10">
        <v>-9876</v>
      </c>
      <c r="F22" s="10">
        <v>-26059</v>
      </c>
      <c r="G22" s="10">
        <v>-4153</v>
      </c>
      <c r="H22" s="10">
        <v>1750</v>
      </c>
      <c r="I22" s="10">
        <v>-20554</v>
      </c>
    </row>
    <row r="23" spans="1:9" s="3" customFormat="1" ht="12" customHeight="1">
      <c r="A23" s="3" t="s">
        <v>360</v>
      </c>
      <c r="B23" s="10">
        <v>25343</v>
      </c>
      <c r="C23" s="10">
        <v>25343</v>
      </c>
      <c r="D23" s="10">
        <v>2202</v>
      </c>
      <c r="E23" s="10">
        <v>17728</v>
      </c>
      <c r="F23" s="10"/>
      <c r="G23" s="10">
        <v>-844</v>
      </c>
      <c r="H23" s="10">
        <v>91</v>
      </c>
      <c r="I23" s="10">
        <v>44520</v>
      </c>
    </row>
    <row r="24" spans="1:9" s="3" customFormat="1" ht="12" customHeight="1">
      <c r="A24" s="3" t="s">
        <v>345</v>
      </c>
      <c r="B24" s="10">
        <v>21979</v>
      </c>
      <c r="C24" s="10">
        <v>14858</v>
      </c>
      <c r="D24" s="10">
        <v>1074</v>
      </c>
      <c r="E24" s="10">
        <v>-5305</v>
      </c>
      <c r="F24" s="10">
        <v>-2183</v>
      </c>
      <c r="G24" s="10">
        <v>-1005</v>
      </c>
      <c r="H24" s="10">
        <v>0</v>
      </c>
      <c r="I24" s="10">
        <v>7439</v>
      </c>
    </row>
    <row r="25" spans="1:9" s="3" customFormat="1" ht="12" customHeight="1">
      <c r="A25" s="3" t="s">
        <v>349</v>
      </c>
      <c r="B25" s="10">
        <v>20106</v>
      </c>
      <c r="C25" s="10">
        <v>11312</v>
      </c>
      <c r="D25" s="10"/>
      <c r="E25" s="10">
        <v>-4973</v>
      </c>
      <c r="F25" s="10"/>
      <c r="G25" s="10">
        <v>-2445</v>
      </c>
      <c r="H25" s="10">
        <v>0</v>
      </c>
      <c r="I25" s="10">
        <v>3894</v>
      </c>
    </row>
    <row r="26" spans="1:9" s="3" customFormat="1" ht="12" customHeight="1">
      <c r="A26" s="3" t="s">
        <v>344</v>
      </c>
      <c r="B26" s="10">
        <v>17183</v>
      </c>
      <c r="C26" s="10">
        <v>2013</v>
      </c>
      <c r="D26" s="10">
        <v>173</v>
      </c>
      <c r="E26" s="10">
        <v>-3207</v>
      </c>
      <c r="F26" s="10"/>
      <c r="G26" s="10">
        <v>-69</v>
      </c>
      <c r="H26" s="10">
        <v>0</v>
      </c>
      <c r="I26" s="10">
        <v>-1090</v>
      </c>
    </row>
    <row r="27" spans="1:9" s="3" customFormat="1" ht="12" customHeight="1">
      <c r="A27" s="3" t="s">
        <v>343</v>
      </c>
      <c r="B27" s="10">
        <v>16070</v>
      </c>
      <c r="C27" s="10">
        <v>11130</v>
      </c>
      <c r="D27" s="10">
        <v>23</v>
      </c>
      <c r="E27" s="10">
        <v>-2596</v>
      </c>
      <c r="F27" s="10"/>
      <c r="G27" s="10">
        <v>-3779</v>
      </c>
      <c r="H27" s="10">
        <v>0</v>
      </c>
      <c r="I27" s="10">
        <v>4778</v>
      </c>
    </row>
    <row r="28" spans="1:9" s="3" customFormat="1" ht="12" customHeight="1">
      <c r="A28" s="3" t="s">
        <v>322</v>
      </c>
      <c r="B28" s="10">
        <v>10607</v>
      </c>
      <c r="C28" s="10">
        <v>9602</v>
      </c>
      <c r="D28" s="10">
        <v>2011</v>
      </c>
      <c r="E28" s="10">
        <v>-16094</v>
      </c>
      <c r="F28" s="10"/>
      <c r="G28" s="10">
        <v>-6794</v>
      </c>
      <c r="H28" s="10">
        <v>0</v>
      </c>
      <c r="I28" s="10">
        <v>-11275</v>
      </c>
    </row>
    <row r="29" spans="1:9" s="3" customFormat="1" ht="12" customHeight="1">
      <c r="A29" s="3" t="s">
        <v>351</v>
      </c>
      <c r="B29" s="10">
        <v>10588</v>
      </c>
      <c r="C29" s="10">
        <v>10588</v>
      </c>
      <c r="D29" s="10">
        <v>0</v>
      </c>
      <c r="E29" s="10">
        <v>61</v>
      </c>
      <c r="F29" s="10">
        <v>0</v>
      </c>
      <c r="G29" s="10"/>
      <c r="H29" s="10">
        <v>0</v>
      </c>
      <c r="I29" s="10">
        <v>10649</v>
      </c>
    </row>
    <row r="30" spans="1:9" s="3" customFormat="1" ht="12" customHeight="1">
      <c r="A30" s="3" t="s">
        <v>350</v>
      </c>
      <c r="B30" s="10">
        <v>8791</v>
      </c>
      <c r="C30" s="10">
        <v>5176</v>
      </c>
      <c r="D30" s="10">
        <v>363</v>
      </c>
      <c r="E30" s="10">
        <v>-9735</v>
      </c>
      <c r="F30" s="10"/>
      <c r="G30" s="10">
        <v>-1624</v>
      </c>
      <c r="H30" s="10">
        <v>0</v>
      </c>
      <c r="I30" s="10">
        <v>-5820</v>
      </c>
    </row>
    <row r="31" spans="1:9" s="3" customFormat="1" ht="12" customHeight="1">
      <c r="A31" s="3" t="s">
        <v>363</v>
      </c>
      <c r="B31" s="10">
        <v>6439</v>
      </c>
      <c r="C31" s="10">
        <v>728</v>
      </c>
      <c r="D31" s="10">
        <v>65</v>
      </c>
      <c r="E31" s="10">
        <v>-634</v>
      </c>
      <c r="F31" s="10"/>
      <c r="G31" s="10">
        <v>-711</v>
      </c>
      <c r="H31" s="10">
        <v>0</v>
      </c>
      <c r="I31" s="10">
        <v>-552</v>
      </c>
    </row>
    <row r="32" spans="1:9" s="3" customFormat="1" ht="12" customHeight="1">
      <c r="A32" s="3" t="s">
        <v>321</v>
      </c>
      <c r="B32" s="10">
        <v>5161</v>
      </c>
      <c r="C32" s="10">
        <v>1434</v>
      </c>
      <c r="D32" s="10"/>
      <c r="E32" s="10">
        <v>-540</v>
      </c>
      <c r="F32" s="10"/>
      <c r="G32" s="10">
        <v>-1941</v>
      </c>
      <c r="H32" s="10">
        <v>0</v>
      </c>
      <c r="I32" s="10">
        <v>-1047</v>
      </c>
    </row>
    <row r="33" spans="1:9" s="3" customFormat="1" ht="12" customHeight="1">
      <c r="A33" s="3" t="s">
        <v>328</v>
      </c>
      <c r="B33" s="10">
        <v>3245</v>
      </c>
      <c r="C33" s="10">
        <v>3176</v>
      </c>
      <c r="D33" s="10">
        <v>58</v>
      </c>
      <c r="E33" s="10">
        <v>0</v>
      </c>
      <c r="F33" s="10">
        <v>0</v>
      </c>
      <c r="G33" s="10">
        <v>0</v>
      </c>
      <c r="H33" s="10">
        <v>0</v>
      </c>
      <c r="I33" s="10">
        <v>3234</v>
      </c>
    </row>
    <row r="34" spans="1:9" s="3" customFormat="1" ht="12" customHeight="1">
      <c r="A34" s="3" t="s">
        <v>340</v>
      </c>
      <c r="B34" s="10">
        <v>3015</v>
      </c>
      <c r="C34" s="10">
        <v>425</v>
      </c>
      <c r="D34" s="10">
        <v>24</v>
      </c>
      <c r="E34" s="10">
        <v>160</v>
      </c>
      <c r="F34" s="10">
        <v>0</v>
      </c>
      <c r="G34" s="10">
        <v>-220</v>
      </c>
      <c r="H34" s="10">
        <v>0</v>
      </c>
      <c r="I34" s="10">
        <v>389</v>
      </c>
    </row>
    <row r="35" spans="1:9" s="3" customFormat="1" ht="12" customHeight="1">
      <c r="A35" s="3" t="s">
        <v>365</v>
      </c>
      <c r="B35" s="10">
        <v>2079</v>
      </c>
      <c r="C35" s="10">
        <v>1100</v>
      </c>
      <c r="D35" s="10">
        <v>114</v>
      </c>
      <c r="E35" s="10">
        <v>210</v>
      </c>
      <c r="F35" s="10"/>
      <c r="G35" s="10"/>
      <c r="H35" s="10">
        <v>0</v>
      </c>
      <c r="I35" s="10">
        <v>1424</v>
      </c>
    </row>
    <row r="36" spans="1:9" s="3" customFormat="1" ht="12" customHeight="1">
      <c r="A36" s="3" t="s">
        <v>357</v>
      </c>
      <c r="B36" s="10">
        <v>1369</v>
      </c>
      <c r="C36" s="10">
        <v>544</v>
      </c>
      <c r="D36" s="10"/>
      <c r="E36" s="10">
        <v>0</v>
      </c>
      <c r="F36" s="10"/>
      <c r="G36" s="10"/>
      <c r="H36" s="10">
        <v>0</v>
      </c>
      <c r="I36" s="10">
        <v>544</v>
      </c>
    </row>
    <row r="37" spans="1:9" s="3" customFormat="1" ht="12" customHeight="1">
      <c r="A37" s="3" t="s">
        <v>369</v>
      </c>
      <c r="B37" s="10">
        <v>215</v>
      </c>
      <c r="C37" s="10">
        <v>215</v>
      </c>
      <c r="D37" s="10"/>
      <c r="E37" s="10">
        <v>0</v>
      </c>
      <c r="F37" s="10"/>
      <c r="G37" s="10"/>
      <c r="H37" s="10">
        <v>0</v>
      </c>
      <c r="I37" s="10">
        <v>215</v>
      </c>
    </row>
    <row r="38" spans="1:9" s="3" customFormat="1" ht="12" customHeight="1">
      <c r="A38" s="3" t="s">
        <v>412</v>
      </c>
      <c r="B38" s="10">
        <v>106</v>
      </c>
      <c r="C38" s="10">
        <v>106</v>
      </c>
      <c r="D38" s="10">
        <v>295</v>
      </c>
      <c r="E38" s="10">
        <v>-59</v>
      </c>
      <c r="F38" s="10"/>
      <c r="G38" s="10">
        <v>-1545</v>
      </c>
      <c r="H38" s="10">
        <v>0</v>
      </c>
      <c r="I38" s="10">
        <v>-1203</v>
      </c>
    </row>
    <row r="39" spans="1:9" s="3" customFormat="1" ht="12" customHeight="1">
      <c r="A39" s="3" t="s">
        <v>315</v>
      </c>
      <c r="B39" s="10">
        <v>16</v>
      </c>
      <c r="C39" s="10">
        <v>13</v>
      </c>
      <c r="D39" s="10">
        <v>4</v>
      </c>
      <c r="E39" s="10">
        <v>647</v>
      </c>
      <c r="F39" s="10">
        <v>0</v>
      </c>
      <c r="G39" s="10">
        <v>0</v>
      </c>
      <c r="H39" s="10">
        <v>0</v>
      </c>
      <c r="I39" s="10">
        <v>664</v>
      </c>
    </row>
    <row r="40" spans="1:9" s="3" customFormat="1" ht="12" customHeight="1">
      <c r="A40" s="3" t="s">
        <v>413</v>
      </c>
      <c r="B40" s="10">
        <v>0</v>
      </c>
      <c r="C40" s="10"/>
      <c r="D40" s="10">
        <v>3686</v>
      </c>
      <c r="E40" s="10">
        <v>2946</v>
      </c>
      <c r="F40" s="10"/>
      <c r="G40" s="10">
        <v>-460</v>
      </c>
      <c r="H40" s="10">
        <v>0</v>
      </c>
      <c r="I40" s="10">
        <v>6172</v>
      </c>
    </row>
    <row r="41" spans="1:9" s="3" customFormat="1" ht="12" customHeight="1">
      <c r="A41" s="3" t="s">
        <v>329</v>
      </c>
      <c r="B41" s="10">
        <v>-115811</v>
      </c>
      <c r="C41" s="10">
        <v>-1941</v>
      </c>
      <c r="D41" s="10">
        <v>0</v>
      </c>
      <c r="E41" s="10">
        <v>-5027</v>
      </c>
      <c r="F41" s="10">
        <v>0</v>
      </c>
      <c r="G41" s="10">
        <v>-21418</v>
      </c>
      <c r="H41" s="10">
        <v>0</v>
      </c>
      <c r="I41" s="10">
        <v>-28386</v>
      </c>
    </row>
    <row r="42" spans="1:9" s="3" customFormat="1" ht="12.75">
      <c r="A42" s="2"/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3" t="s">
        <v>196</v>
      </c>
      <c r="B43" s="10">
        <f>SUM(B4:B42)</f>
        <v>19771263</v>
      </c>
      <c r="C43" s="10">
        <f>SUM(C4:C42)</f>
        <v>17953049</v>
      </c>
      <c r="D43" s="10">
        <f>SUM(D4:D42)</f>
        <v>906816</v>
      </c>
      <c r="E43" s="10">
        <f>SUM(E4:E42)</f>
        <v>-13385076</v>
      </c>
      <c r="F43" s="10">
        <f>SUM(F4:F42)</f>
        <v>-28242</v>
      </c>
      <c r="G43" s="10">
        <f>SUM(G4:G42)</f>
        <v>-3530767</v>
      </c>
      <c r="H43" s="10">
        <f>SUM(H4:H42)</f>
        <v>63451</v>
      </c>
      <c r="I43" s="10">
        <f>SUM(I4:I42)</f>
        <v>1979231</v>
      </c>
    </row>
    <row r="44" spans="1:9" ht="12.75">
      <c r="A44" s="1" t="s">
        <v>197</v>
      </c>
      <c r="B44" s="11">
        <v>20333135</v>
      </c>
      <c r="C44" s="11">
        <v>17808332</v>
      </c>
      <c r="D44" s="11">
        <v>735171</v>
      </c>
      <c r="E44" s="11">
        <v>-12398778</v>
      </c>
      <c r="F44" s="11">
        <v>-3435</v>
      </c>
      <c r="G44" s="11">
        <v>-3334742</v>
      </c>
      <c r="H44" s="11">
        <v>53960</v>
      </c>
      <c r="I44" s="11">
        <v>2860508</v>
      </c>
    </row>
    <row r="46" spans="1:9" ht="12.75">
      <c r="A46" s="1" t="s">
        <v>198</v>
      </c>
      <c r="B46" s="8">
        <f>B43/($C43/100)</f>
        <v>110.12760562286662</v>
      </c>
      <c r="C46" s="8">
        <f>C43/($C43/100)</f>
        <v>100</v>
      </c>
      <c r="D46" s="8">
        <f>D43/($C43/100)</f>
        <v>5.051041747839045</v>
      </c>
      <c r="E46" s="8">
        <f>E43/($C43/100)</f>
        <v>-74.55600438677575</v>
      </c>
      <c r="F46" s="8">
        <f>F43/($C43/100)</f>
        <v>-0.15731032650777035</v>
      </c>
      <c r="G46" s="8">
        <f>G43/($C43/100)</f>
        <v>-19.66667054715887</v>
      </c>
      <c r="H46" s="8">
        <f>H43/($C43/100)</f>
        <v>0.35342743174153873</v>
      </c>
      <c r="I46" s="8">
        <f>I43/($C43/100)</f>
        <v>11.024483919138193</v>
      </c>
    </row>
    <row r="47" spans="1:9" ht="12.75">
      <c r="A47" s="1" t="s">
        <v>199</v>
      </c>
      <c r="B47" s="8">
        <f>B44/($C44/100)</f>
        <v>114.17765010221058</v>
      </c>
      <c r="C47" s="8">
        <f>C44/($C44/100)</f>
        <v>100</v>
      </c>
      <c r="D47" s="8">
        <f>D44/($C44/100)</f>
        <v>4.128241769077531</v>
      </c>
      <c r="E47" s="8">
        <f>E44/($C44/100)</f>
        <v>-69.62346613933298</v>
      </c>
      <c r="F47" s="8">
        <f>F44/($C44/100)</f>
        <v>-0.019288723952361173</v>
      </c>
      <c r="G47" s="8">
        <f>G44/($C44/100)</f>
        <v>-18.72574028830999</v>
      </c>
      <c r="H47" s="8">
        <f>H44/($C44/100)</f>
        <v>0.3030042341977901</v>
      </c>
      <c r="I47" s="8">
        <f>I44/($C44/100)</f>
        <v>16.06275085167999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K54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41" t="s">
        <v>503</v>
      </c>
      <c r="B1" s="32"/>
      <c r="C1" s="32"/>
      <c r="D1" s="32"/>
      <c r="E1" s="32"/>
      <c r="F1" s="32"/>
      <c r="G1" s="32"/>
      <c r="H1" s="32"/>
      <c r="I1" s="32"/>
    </row>
    <row r="2" spans="1:11" s="20" customFormat="1" ht="17.25" customHeight="1" thickBot="1">
      <c r="A2" s="33" t="s">
        <v>105</v>
      </c>
      <c r="B2" s="34"/>
      <c r="C2" s="34"/>
      <c r="D2" s="34"/>
      <c r="E2" s="34"/>
      <c r="F2" s="35"/>
      <c r="G2" s="35"/>
      <c r="H2" s="35"/>
      <c r="I2" s="35"/>
      <c r="J2" s="19"/>
      <c r="K2" s="19"/>
    </row>
    <row r="3" spans="1:9" ht="81" customHeight="1" thickTop="1">
      <c r="A3" s="5" t="s">
        <v>2</v>
      </c>
      <c r="B3" s="4" t="s">
        <v>56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</row>
    <row r="4" spans="1:9" s="3" customFormat="1" ht="12" customHeight="1">
      <c r="A4" s="3" t="s">
        <v>6</v>
      </c>
      <c r="B4" s="10">
        <f>'Tabell 8'!B47</f>
        <v>13876039</v>
      </c>
      <c r="C4" s="10">
        <f>'Tabell 8'!C47</f>
        <v>13705249</v>
      </c>
      <c r="D4" s="10">
        <f>'Tabell 8'!D47</f>
        <v>5155358</v>
      </c>
      <c r="E4" s="10">
        <f>'Tabell 8'!E47</f>
        <v>-19930582</v>
      </c>
      <c r="F4" s="10">
        <f>'Tabell 8'!F47</f>
        <v>-20454</v>
      </c>
      <c r="G4" s="10">
        <f>'Tabell 8'!G47</f>
        <v>-1027559</v>
      </c>
      <c r="H4" s="10">
        <f>'Tabell 8'!H47</f>
        <v>-95963</v>
      </c>
      <c r="I4" s="10">
        <f>'Tabell 8'!I47</f>
        <v>-2213951</v>
      </c>
    </row>
    <row r="5" spans="1:9" s="3" customFormat="1" ht="12" customHeight="1">
      <c r="A5" s="42" t="s">
        <v>508</v>
      </c>
      <c r="B5" s="14">
        <f>'Tabell 8'!B48</f>
        <v>15340683</v>
      </c>
      <c r="C5" s="14">
        <f>'Tabell 8'!C48</f>
        <v>15200846</v>
      </c>
      <c r="D5" s="14">
        <f>'Tabell 8'!D48</f>
        <v>3423821</v>
      </c>
      <c r="E5" s="14">
        <f>'Tabell 8'!E48</f>
        <v>-16437403</v>
      </c>
      <c r="F5" s="14">
        <f>'Tabell 8'!F48</f>
        <v>-20712</v>
      </c>
      <c r="G5" s="14">
        <f>'Tabell 8'!G48</f>
        <v>-932615</v>
      </c>
      <c r="H5" s="14">
        <f>'Tabell 8'!H48</f>
        <v>-63526</v>
      </c>
      <c r="I5" s="14">
        <f>'Tabell 8'!I48</f>
        <v>1170411</v>
      </c>
    </row>
    <row r="6" spans="1:9" s="3" customFormat="1" ht="12" customHeight="1">
      <c r="A6" s="3" t="s">
        <v>1</v>
      </c>
      <c r="B6" s="10">
        <f>'Tabell 14'!B64+'Tabell 15a'!B48</f>
        <v>12457081</v>
      </c>
      <c r="C6" s="10">
        <f>'Tabell 14'!C64+'Tabell 15a'!C48+'Tabell 15b'!B54</f>
        <v>9595282</v>
      </c>
      <c r="D6" s="10">
        <f>'Tabell 14'!D64+'Tabell 15a'!D48+'Tabell 15b'!C54</f>
        <v>533366</v>
      </c>
      <c r="E6" s="10">
        <f>'Tabell 14'!E64+'Tabell 15a'!E48+'Tabell 15b'!D54</f>
        <v>-5957750</v>
      </c>
      <c r="F6" s="10">
        <f>'Tabell 14'!F64+'Tabell 15a'!F48+'Tabell 15b'!E54</f>
        <v>-358746</v>
      </c>
      <c r="G6" s="10">
        <f>'Tabell 14'!G64+'Tabell 15a'!G48+'Tabell 15b'!F54</f>
        <v>-2155638</v>
      </c>
      <c r="H6" s="10">
        <f>'Tabell 14'!H64+'Tabell 15a'!H48+'Tabell 15b'!G54</f>
        <v>8580</v>
      </c>
      <c r="I6" s="10">
        <f>'Tabell 14'!I64+'Tabell 15a'!I48+'Tabell 15b'!H54</f>
        <v>1665094</v>
      </c>
    </row>
    <row r="7" spans="1:9" s="3" customFormat="1" ht="12" customHeight="1">
      <c r="A7" s="42" t="s">
        <v>504</v>
      </c>
      <c r="B7" s="14">
        <f>'Tabell 14'!B65+'Tabell 15a'!B49</f>
        <v>12478908</v>
      </c>
      <c r="C7" s="14">
        <f>'Tabell 14'!C65+'Tabell 15a'!C49+'Tabell 15b'!B55</f>
        <v>9743538</v>
      </c>
      <c r="D7" s="14">
        <f>'Tabell 14'!D65+'Tabell 15a'!D49+'Tabell 15b'!C55</f>
        <v>458902</v>
      </c>
      <c r="E7" s="14">
        <f>'Tabell 14'!E65+'Tabell 15a'!E49+'Tabell 15b'!D55</f>
        <v>-6104423</v>
      </c>
      <c r="F7" s="14">
        <f>'Tabell 14'!F65+'Tabell 15a'!F49+'Tabell 15b'!E55</f>
        <v>-406551</v>
      </c>
      <c r="G7" s="14">
        <f>'Tabell 14'!G65+'Tabell 15a'!G49+'Tabell 15b'!F55</f>
        <v>-2081711</v>
      </c>
      <c r="H7" s="14">
        <f>'Tabell 14'!H65+'Tabell 15a'!H49+'Tabell 15b'!G55</f>
        <v>6490</v>
      </c>
      <c r="I7" s="14">
        <f>'Tabell 14'!I65+'Tabell 15a'!I49+'Tabell 15b'!H55</f>
        <v>1616245</v>
      </c>
    </row>
    <row r="8" spans="1:9" s="3" customFormat="1" ht="12" customHeight="1">
      <c r="A8" s="3" t="s">
        <v>4</v>
      </c>
      <c r="B8" s="10">
        <f>'Tabell 19'!B47</f>
        <v>12143063</v>
      </c>
      <c r="C8" s="10">
        <f>'Tabell 19'!C47</f>
        <v>11766328</v>
      </c>
      <c r="D8" s="10">
        <f>'Tabell 19'!D47</f>
        <v>263141</v>
      </c>
      <c r="E8" s="10">
        <f>'Tabell 19'!E47</f>
        <v>-8680685</v>
      </c>
      <c r="F8" s="10">
        <f>'Tabell 19'!F47</f>
        <v>-114616</v>
      </c>
      <c r="G8" s="10">
        <f>'Tabell 19'!G47</f>
        <v>-1753904</v>
      </c>
      <c r="H8" s="10">
        <f>'Tabell 19'!H47</f>
        <v>8072</v>
      </c>
      <c r="I8" s="10">
        <f>'Tabell 19'!I47</f>
        <v>1488336</v>
      </c>
    </row>
    <row r="9" spans="1:9" s="3" customFormat="1" ht="12" customHeight="1">
      <c r="A9" s="42" t="s">
        <v>506</v>
      </c>
      <c r="B9" s="14">
        <f>'Tabell 19'!B48</f>
        <v>11854243</v>
      </c>
      <c r="C9" s="14">
        <f>'Tabell 19'!C48</f>
        <v>11481616</v>
      </c>
      <c r="D9" s="14">
        <f>'Tabell 19'!D48</f>
        <v>231641</v>
      </c>
      <c r="E9" s="14">
        <f>'Tabell 19'!E48</f>
        <v>-7863492</v>
      </c>
      <c r="F9" s="14">
        <f>'Tabell 19'!F48</f>
        <v>-163269</v>
      </c>
      <c r="G9" s="14">
        <f>'Tabell 19'!G48</f>
        <v>-1561972</v>
      </c>
      <c r="H9" s="14">
        <f>'Tabell 19'!H48</f>
        <v>239</v>
      </c>
      <c r="I9" s="14">
        <f>'Tabell 19'!I48</f>
        <v>2124763</v>
      </c>
    </row>
    <row r="10" spans="1:9" s="3" customFormat="1" ht="12" customHeight="1">
      <c r="A10" s="3" t="s">
        <v>3</v>
      </c>
      <c r="B10" s="10">
        <f>'Tabell 16'!B28+'Tabell 17a'!B48</f>
        <v>11115222</v>
      </c>
      <c r="C10" s="10">
        <f>'Tabell 16'!C28+'Tabell 17a'!C48+'Tabell 17b'!B54</f>
        <v>10168195</v>
      </c>
      <c r="D10" s="10">
        <f>'Tabell 16'!D28+'Tabell 17a'!D48+'Tabell 17b'!C54</f>
        <v>343092</v>
      </c>
      <c r="E10" s="10">
        <f>'Tabell 16'!E28+'Tabell 17a'!E48+'Tabell 17b'!D54</f>
        <v>-6607949</v>
      </c>
      <c r="F10" s="10">
        <f>'Tabell 16'!F28+'Tabell 17a'!F48+'Tabell 17b'!E54</f>
        <v>-349040</v>
      </c>
      <c r="G10" s="10">
        <f>'Tabell 16'!G28+'Tabell 17a'!G48+'Tabell 17b'!F54</f>
        <v>-2105311</v>
      </c>
      <c r="H10" s="10">
        <f>'Tabell 16'!H28+'Tabell 17a'!H48+'Tabell 17b'!G54</f>
        <v>25873</v>
      </c>
      <c r="I10" s="10">
        <f>'Tabell 16'!I28+'Tabell 17a'!I48+'Tabell 17b'!H54</f>
        <v>1474860</v>
      </c>
    </row>
    <row r="11" spans="1:9" s="3" customFormat="1" ht="12" customHeight="1">
      <c r="A11" s="42" t="s">
        <v>505</v>
      </c>
      <c r="B11" s="14">
        <f>'Tabell 16'!B29+'Tabell 17a'!B49</f>
        <v>10979576</v>
      </c>
      <c r="C11" s="14">
        <f>'Tabell 16'!C29+'Tabell 17a'!C49+'Tabell 17b'!B55</f>
        <v>10051074</v>
      </c>
      <c r="D11" s="14">
        <f>'Tabell 16'!D29+'Tabell 17a'!D49+'Tabell 17b'!C55</f>
        <v>274531</v>
      </c>
      <c r="E11" s="14">
        <f>'Tabell 16'!E29+'Tabell 17a'!E49+'Tabell 17b'!D55</f>
        <v>-6249546</v>
      </c>
      <c r="F11" s="14">
        <f>'Tabell 16'!F29+'Tabell 17a'!F49+'Tabell 17b'!E55</f>
        <v>-351831</v>
      </c>
      <c r="G11" s="14">
        <f>'Tabell 16'!G29+'Tabell 17a'!G49+'Tabell 17b'!F55</f>
        <v>-2001544</v>
      </c>
      <c r="H11" s="14">
        <f>'Tabell 16'!H29+'Tabell 17a'!H49+'Tabell 17b'!G55</f>
        <v>3390</v>
      </c>
      <c r="I11" s="14">
        <f>'Tabell 16'!I29+'Tabell 17a'!I49+'Tabell 17b'!H55</f>
        <v>1726074</v>
      </c>
    </row>
    <row r="12" spans="1:9" s="3" customFormat="1" ht="12" customHeight="1">
      <c r="A12" s="3" t="s">
        <v>5</v>
      </c>
      <c r="B12" s="10">
        <f>'Tabell 18'!B43</f>
        <v>10434220</v>
      </c>
      <c r="C12" s="10">
        <f>'Tabell 18'!C43</f>
        <v>9833254</v>
      </c>
      <c r="D12" s="10">
        <f>'Tabell 18'!D43</f>
        <v>1750366</v>
      </c>
      <c r="E12" s="10">
        <f>'Tabell 18'!E43</f>
        <v>-8436462</v>
      </c>
      <c r="F12" s="10">
        <f>'Tabell 18'!F43</f>
        <v>-94662</v>
      </c>
      <c r="G12" s="10">
        <f>'Tabell 18'!G43</f>
        <v>-1773530</v>
      </c>
      <c r="H12" s="10">
        <f>'Tabell 18'!H43</f>
        <v>21487</v>
      </c>
      <c r="I12" s="10">
        <f>'Tabell 18'!I43</f>
        <v>1300453</v>
      </c>
    </row>
    <row r="13" spans="1:9" s="3" customFormat="1" ht="12" customHeight="1">
      <c r="A13" s="42" t="s">
        <v>507</v>
      </c>
      <c r="B13" s="14">
        <f>'Tabell 18'!B44</f>
        <v>10804562</v>
      </c>
      <c r="C13" s="14">
        <f>'Tabell 18'!C44</f>
        <v>10225232</v>
      </c>
      <c r="D13" s="14">
        <f>'Tabell 18'!D44</f>
        <v>1582679</v>
      </c>
      <c r="E13" s="14">
        <f>'Tabell 18'!E44</f>
        <v>-10793614</v>
      </c>
      <c r="F13" s="14">
        <f>'Tabell 18'!F44</f>
        <v>-125623</v>
      </c>
      <c r="G13" s="14">
        <f>'Tabell 18'!G44</f>
        <v>-1846618</v>
      </c>
      <c r="H13" s="14">
        <f>'Tabell 18'!H44</f>
        <v>-1622</v>
      </c>
      <c r="I13" s="14">
        <f>'Tabell 18'!I44</f>
        <v>-959566</v>
      </c>
    </row>
    <row r="14" spans="1:9" s="3" customFormat="1" ht="12" customHeight="1">
      <c r="A14" s="3" t="s">
        <v>10</v>
      </c>
      <c r="B14" s="10">
        <f>'Tabell 22a-b'!B10</f>
        <v>1698801</v>
      </c>
      <c r="C14" s="10">
        <f>'Tabell 22a-b'!C10+'Tabell 22a-b'!B25</f>
        <v>1689548</v>
      </c>
      <c r="D14" s="10">
        <f>'Tabell 22a-b'!D10+'Tabell 22a-b'!C25</f>
        <v>27073</v>
      </c>
      <c r="E14" s="10">
        <f>'Tabell 22a-b'!E10+'Tabell 22a-b'!D25</f>
        <v>-1209244</v>
      </c>
      <c r="F14" s="10">
        <f>'Tabell 22a-b'!F10+'Tabell 22a-b'!E25</f>
        <v>0</v>
      </c>
      <c r="G14" s="10">
        <f>'Tabell 22a-b'!G10+'Tabell 22a-b'!F25</f>
        <v>-388968</v>
      </c>
      <c r="H14" s="10">
        <f>'Tabell 22a-b'!H10+'Tabell 22a-b'!G25</f>
        <v>40596</v>
      </c>
      <c r="I14" s="10">
        <f>'Tabell 22a-b'!I10+'Tabell 22a-b'!H25</f>
        <v>159005</v>
      </c>
    </row>
    <row r="15" spans="1:9" s="3" customFormat="1" ht="12" customHeight="1">
      <c r="A15" s="42" t="s">
        <v>512</v>
      </c>
      <c r="B15" s="14">
        <f>'Tabell 22a-b'!B11</f>
        <v>1489350</v>
      </c>
      <c r="C15" s="14">
        <f>'Tabell 22a-b'!C11+'Tabell 22a-b'!B26</f>
        <v>1481746</v>
      </c>
      <c r="D15" s="14">
        <f>'Tabell 22a-b'!D11+'Tabell 22a-b'!C26</f>
        <v>17116</v>
      </c>
      <c r="E15" s="14">
        <f>'Tabell 22a-b'!E11+'Tabell 22a-b'!D26</f>
        <v>-1065916</v>
      </c>
      <c r="F15" s="14">
        <f>'Tabell 22a-b'!F11+'Tabell 22a-b'!E26</f>
        <v>0</v>
      </c>
      <c r="G15" s="14">
        <f>'Tabell 22a-b'!G11+'Tabell 22a-b'!F26</f>
        <v>-370850</v>
      </c>
      <c r="H15" s="14">
        <f>'Tabell 22a-b'!H11+'Tabell 22a-b'!G26</f>
        <v>-78</v>
      </c>
      <c r="I15" s="14">
        <f>'Tabell 22a-b'!I11+'Tabell 22a-b'!H26</f>
        <v>62018</v>
      </c>
    </row>
    <row r="16" spans="1:9" s="3" customFormat="1" ht="12" customHeight="1">
      <c r="A16" s="3" t="s">
        <v>7</v>
      </c>
      <c r="B16" s="10">
        <f>'Tabell 20a-b'!B12+'Tabell 20c-d'!B8+'Tabell 20c-d'!B30</f>
        <v>1030691</v>
      </c>
      <c r="C16" s="10">
        <f>'Tabell 20a-b'!C12+'Tabell 20a-b'!B32+'Tabell 20c-d'!C8+'Tabell 20c-d'!C30</f>
        <v>727297</v>
      </c>
      <c r="D16" s="10">
        <f>'Tabell 20a-b'!D12+'Tabell 20a-b'!C32+'Tabell 20c-d'!D8+'Tabell 20c-d'!D30</f>
        <v>28145</v>
      </c>
      <c r="E16" s="10">
        <f>'Tabell 20a-b'!E12+'Tabell 20a-b'!D32+'Tabell 20c-d'!E8+'Tabell 20c-d'!E30</f>
        <v>-417210</v>
      </c>
      <c r="F16" s="10">
        <f>'Tabell 20a-b'!F12+'Tabell 20a-b'!E32+'Tabell 20c-d'!F8+'Tabell 20c-d'!F30</f>
        <v>-35</v>
      </c>
      <c r="G16" s="10">
        <f>'Tabell 20a-b'!G12+'Tabell 20a-b'!F32+'Tabell 20c-d'!G8+'Tabell 20c-d'!G30</f>
        <v>-158400</v>
      </c>
      <c r="H16" s="10">
        <f>'Tabell 20a-b'!H12+'Tabell 20a-b'!G32+'Tabell 20c-d'!H8+'Tabell 20c-d'!H30</f>
        <v>-526</v>
      </c>
      <c r="I16" s="10">
        <f>'Tabell 20a-b'!I12+'Tabell 20a-b'!H32+'Tabell 20c-d'!I8+'Tabell 20c-d'!I30</f>
        <v>179271</v>
      </c>
    </row>
    <row r="17" spans="1:9" s="3" customFormat="1" ht="12" customHeight="1">
      <c r="A17" s="42" t="s">
        <v>509</v>
      </c>
      <c r="B17" s="14">
        <f>'Tabell 20a-b'!B13+'Tabell 20c-d'!B9+'Tabell 20c-d'!B31</f>
        <v>1030798</v>
      </c>
      <c r="C17" s="14">
        <f>'Tabell 20a-b'!C13+'Tabell 20a-b'!B33+'Tabell 20c-d'!C9+'Tabell 20c-d'!C31</f>
        <v>727945</v>
      </c>
      <c r="D17" s="14">
        <f>'Tabell 20a-b'!D13+'Tabell 20a-b'!C33+'Tabell 20c-d'!D9+'Tabell 20c-d'!D31</f>
        <v>37053</v>
      </c>
      <c r="E17" s="14">
        <f>'Tabell 20a-b'!E13+'Tabell 20a-b'!D33+'Tabell 20c-d'!E9+'Tabell 20c-d'!E31</f>
        <v>-500761</v>
      </c>
      <c r="F17" s="14">
        <f>'Tabell 20a-b'!F13+'Tabell 20a-b'!E33+'Tabell 20c-d'!F9+'Tabell 20c-d'!F31</f>
        <v>0</v>
      </c>
      <c r="G17" s="14">
        <f>'Tabell 20a-b'!G13+'Tabell 20a-b'!F33+'Tabell 20c-d'!G9+'Tabell 20c-d'!G31</f>
        <v>-142759</v>
      </c>
      <c r="H17" s="14">
        <f>'Tabell 20a-b'!H13+'Tabell 20a-b'!G33+'Tabell 20c-d'!H9+'Tabell 20c-d'!H31</f>
        <v>-126</v>
      </c>
      <c r="I17" s="14">
        <f>'Tabell 20a-b'!I13+'Tabell 20a-b'!H33+'Tabell 20c-d'!I9+'Tabell 20c-d'!I31</f>
        <v>121352</v>
      </c>
    </row>
    <row r="18" spans="1:9" s="3" customFormat="1" ht="12" customHeight="1">
      <c r="A18" s="3" t="s">
        <v>11</v>
      </c>
      <c r="B18" s="10">
        <f>'Tabell 21'!B26</f>
        <v>651722</v>
      </c>
      <c r="C18" s="10">
        <f>'Tabell 21'!C26</f>
        <v>456176</v>
      </c>
      <c r="D18" s="10">
        <f>'Tabell 21'!D26</f>
        <v>39759</v>
      </c>
      <c r="E18" s="10">
        <f>'Tabell 21'!E26</f>
        <v>-115954</v>
      </c>
      <c r="F18" s="10">
        <f>'Tabell 21'!F26</f>
        <v>-451600</v>
      </c>
      <c r="G18" s="10">
        <f>'Tabell 21'!G26</f>
        <v>-88155</v>
      </c>
      <c r="H18" s="10">
        <f>'Tabell 21'!H26</f>
        <v>21367</v>
      </c>
      <c r="I18" s="10">
        <f>'Tabell 21'!I26</f>
        <v>-138407</v>
      </c>
    </row>
    <row r="19" spans="1:9" s="3" customFormat="1" ht="12" customHeight="1">
      <c r="A19" s="42" t="s">
        <v>513</v>
      </c>
      <c r="B19" s="14">
        <f>'Tabell 21'!B27</f>
        <v>672159</v>
      </c>
      <c r="C19" s="14">
        <f>'Tabell 21'!C27</f>
        <v>452126</v>
      </c>
      <c r="D19" s="14">
        <f>'Tabell 21'!D27</f>
        <v>25212</v>
      </c>
      <c r="E19" s="14">
        <f>'Tabell 21'!E27</f>
        <v>-74977</v>
      </c>
      <c r="F19" s="14">
        <f>'Tabell 21'!F27</f>
        <v>-1489619</v>
      </c>
      <c r="G19" s="14">
        <f>'Tabell 21'!G27</f>
        <v>-94053</v>
      </c>
      <c r="H19" s="14">
        <f>'Tabell 21'!H27</f>
        <v>20690</v>
      </c>
      <c r="I19" s="14">
        <f>'Tabell 21'!I27</f>
        <v>-1160621</v>
      </c>
    </row>
    <row r="20" spans="1:9" s="3" customFormat="1" ht="12" customHeight="1">
      <c r="A20" s="3" t="s">
        <v>8</v>
      </c>
      <c r="B20" s="10">
        <f>'Tabell 11-13'!B45</f>
        <v>650007</v>
      </c>
      <c r="C20" s="10">
        <f>'Tabell 11-13'!C45</f>
        <v>646007</v>
      </c>
      <c r="D20" s="10">
        <f>'Tabell 11-13'!D45</f>
        <v>715252</v>
      </c>
      <c r="E20" s="10">
        <f>'Tabell 11-13'!E45</f>
        <v>-867401</v>
      </c>
      <c r="F20" s="10">
        <f>'Tabell 11-13'!F45</f>
        <v>0</v>
      </c>
      <c r="G20" s="10">
        <f>'Tabell 11-13'!G45</f>
        <v>-89743</v>
      </c>
      <c r="H20" s="10">
        <f>'Tabell 11-13'!H45</f>
        <v>-78910</v>
      </c>
      <c r="I20" s="10">
        <f>'Tabell 11-13'!I45</f>
        <v>325205</v>
      </c>
    </row>
    <row r="21" spans="1:9" s="3" customFormat="1" ht="12" customHeight="1">
      <c r="A21" s="42" t="s">
        <v>510</v>
      </c>
      <c r="B21" s="14">
        <f>'Tabell 11-13'!B46</f>
        <v>763150</v>
      </c>
      <c r="C21" s="14">
        <f>'Tabell 11-13'!C46</f>
        <v>759150</v>
      </c>
      <c r="D21" s="14">
        <f>'Tabell 11-13'!D46</f>
        <v>475341</v>
      </c>
      <c r="E21" s="14">
        <f>'Tabell 11-13'!E46</f>
        <v>-1934479</v>
      </c>
      <c r="F21" s="14">
        <f>'Tabell 11-13'!F46</f>
        <v>0</v>
      </c>
      <c r="G21" s="14">
        <f>'Tabell 11-13'!G46</f>
        <v>-87245</v>
      </c>
      <c r="H21" s="14">
        <f>'Tabell 11-13'!H46</f>
        <v>-102316</v>
      </c>
      <c r="I21" s="14">
        <f>'Tabell 11-13'!I46</f>
        <v>-889549</v>
      </c>
    </row>
    <row r="22" spans="1:9" s="3" customFormat="1" ht="12" customHeight="1">
      <c r="A22" s="3" t="s">
        <v>9</v>
      </c>
      <c r="B22" s="10">
        <f>'Tabell 11-13'!B31</f>
        <v>282508</v>
      </c>
      <c r="C22" s="10">
        <f>'Tabell 11-13'!C31</f>
        <v>282508</v>
      </c>
      <c r="D22" s="10">
        <f>'Tabell 11-13'!D31</f>
        <v>2659</v>
      </c>
      <c r="E22" s="10">
        <f>'Tabell 11-13'!E31</f>
        <v>-141459</v>
      </c>
      <c r="F22" s="10">
        <f>'Tabell 11-13'!F31</f>
        <v>-33787</v>
      </c>
      <c r="G22" s="10">
        <f>'Tabell 11-13'!G31</f>
        <v>-19540</v>
      </c>
      <c r="H22" s="10">
        <f>'Tabell 11-13'!H31</f>
        <v>0</v>
      </c>
      <c r="I22" s="10">
        <f>'Tabell 11-13'!I31</f>
        <v>90381</v>
      </c>
    </row>
    <row r="23" spans="1:9" s="3" customFormat="1" ht="12" customHeight="1">
      <c r="A23" s="42" t="s">
        <v>511</v>
      </c>
      <c r="B23" s="14">
        <f>'Tabell 11-13'!B32</f>
        <v>202712</v>
      </c>
      <c r="C23" s="14">
        <f>'Tabell 11-13'!C32</f>
        <v>202712</v>
      </c>
      <c r="D23" s="14">
        <f>'Tabell 11-13'!D32</f>
        <v>4414</v>
      </c>
      <c r="E23" s="14">
        <f>'Tabell 11-13'!E32</f>
        <v>-106793</v>
      </c>
      <c r="F23" s="14">
        <f>'Tabell 11-13'!F32</f>
        <v>-1439</v>
      </c>
      <c r="G23" s="14">
        <f>'Tabell 11-13'!G32</f>
        <v>-18739</v>
      </c>
      <c r="H23" s="14">
        <f>'Tabell 11-13'!H32</f>
        <v>0</v>
      </c>
      <c r="I23" s="14">
        <f>'Tabell 11-13'!I32</f>
        <v>80155</v>
      </c>
    </row>
    <row r="24" spans="1:9" s="3" customFormat="1" ht="12" customHeight="1">
      <c r="A24" s="2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3" t="s">
        <v>514</v>
      </c>
      <c r="B25" s="10">
        <f>B6+B10+B8+B12+B4+B16+B20+B22+B14+B18</f>
        <v>64339354</v>
      </c>
      <c r="C25" s="10">
        <f>C6+C10+C8+C12+C4+C16+C20+C22+C14+C18</f>
        <v>58869844</v>
      </c>
      <c r="D25" s="10">
        <f>D6+D10+D8+D12+D4+D16+D20+D22+D14+D18</f>
        <v>8858211</v>
      </c>
      <c r="E25" s="10">
        <f>E6+E10+E8+E12+E4+E16+E20+E22+E14+E18</f>
        <v>-52364696</v>
      </c>
      <c r="F25" s="10">
        <f>F6+F10+F8+F12+F4+F16+F20+F22+F14+F18</f>
        <v>-1422940</v>
      </c>
      <c r="G25" s="10">
        <f>G6+G10+G8+G12+G4+G16+G20+G22+G14+G18</f>
        <v>-9560748</v>
      </c>
      <c r="H25" s="10">
        <f>H6+H10+H8+H12+H4+H16+H20+H22+H14+H18</f>
        <v>-49424</v>
      </c>
      <c r="I25" s="10">
        <f>I6+I10+I8+I12+I4+I16+I20+I22+I14+I18</f>
        <v>4330247</v>
      </c>
    </row>
    <row r="26" spans="1:9" ht="13.5">
      <c r="A26" s="20" t="s">
        <v>515</v>
      </c>
      <c r="B26" s="14">
        <f>B7+B11+B9+B13+B5+B17+B21+B23+B15+B19</f>
        <v>65616141</v>
      </c>
      <c r="C26" s="14">
        <f>C7+C11+C9+C13+C5+C17+C21+C23+C15+C19</f>
        <v>60325985</v>
      </c>
      <c r="D26" s="14">
        <f>D7+D11+D9+D13+D5+D17+D21+D23+D15+D19</f>
        <v>6530710</v>
      </c>
      <c r="E26" s="14">
        <f>E7+E11+E9+E13+E5+E17+E21+E23+E15+E19</f>
        <v>-51131404</v>
      </c>
      <c r="F26" s="14">
        <f>F7+F11+F9+F13+F5+F17+F21+F23+F15+F19</f>
        <v>-2559044</v>
      </c>
      <c r="G26" s="14">
        <f>G7+G11+G9+G13+G5+G17+G21+G23+G15+G19</f>
        <v>-9138106</v>
      </c>
      <c r="H26" s="14">
        <f>H7+H11+H9+H13+H5+H17+H21+H23+H15+H19</f>
        <v>-136859</v>
      </c>
      <c r="I26" s="14">
        <f>I7+I11+I9+I13+I5+I17+I21+I23+I15+I19</f>
        <v>3891282</v>
      </c>
    </row>
    <row r="28" spans="1:9" ht="12.75">
      <c r="A28" s="1" t="s">
        <v>198</v>
      </c>
      <c r="B28" s="8">
        <f>B25/($C25/100)</f>
        <v>109.29085186636473</v>
      </c>
      <c r="C28" s="8">
        <f>C25/($C25/100)</f>
        <v>100.00000000000001</v>
      </c>
      <c r="D28" s="8">
        <f>D25/($C25/100)</f>
        <v>15.047111386943714</v>
      </c>
      <c r="E28" s="8">
        <f>E25/($C25/100)</f>
        <v>-88.94994863584148</v>
      </c>
      <c r="F28" s="8">
        <f>F25/($C25/100)</f>
        <v>-2.417094905160612</v>
      </c>
      <c r="G28" s="8">
        <f>G25/($C25/100)</f>
        <v>-16.240484686862768</v>
      </c>
      <c r="H28" s="8">
        <f>H25/($C25/100)</f>
        <v>-0.08395469843609575</v>
      </c>
      <c r="I28" s="8">
        <f>I25/($C25/100)</f>
        <v>7.35562846064277</v>
      </c>
    </row>
    <row r="29" spans="1:9" ht="13.5">
      <c r="A29" s="20" t="s">
        <v>199</v>
      </c>
      <c r="B29" s="15">
        <f>B26/($B26/100)</f>
        <v>100</v>
      </c>
      <c r="C29" s="15">
        <f>C26/($B26/100)</f>
        <v>91.9377215432404</v>
      </c>
      <c r="D29" s="15">
        <f>D26/($B26/100)</f>
        <v>9.952901680091184</v>
      </c>
      <c r="E29" s="15">
        <f>E26/($B26/100)</f>
        <v>-77.9250398160416</v>
      </c>
      <c r="F29" s="15">
        <f>F26/($B26/100)</f>
        <v>-3.900022099745244</v>
      </c>
      <c r="G29" s="15">
        <f>G26/($B26/100)</f>
        <v>-13.926612965550655</v>
      </c>
      <c r="H29" s="15">
        <f>H26/($B26/100)</f>
        <v>-0.20857520407974006</v>
      </c>
      <c r="I29" s="15">
        <f>I26/($B26/100)</f>
        <v>5.930373137914343</v>
      </c>
    </row>
    <row r="32" spans="1:9" ht="27" customHeight="1">
      <c r="A32" s="41" t="s">
        <v>516</v>
      </c>
      <c r="B32" s="32"/>
      <c r="C32" s="32"/>
      <c r="D32" s="32"/>
      <c r="E32" s="32"/>
      <c r="F32" s="32"/>
      <c r="G32" s="32"/>
      <c r="H32" s="32"/>
      <c r="I32" s="32"/>
    </row>
    <row r="33" spans="1:11" s="20" customFormat="1" ht="17.25" customHeight="1" thickBot="1">
      <c r="A33" s="33" t="s">
        <v>104</v>
      </c>
      <c r="B33" s="34"/>
      <c r="C33" s="34"/>
      <c r="D33" s="34"/>
      <c r="E33" s="34"/>
      <c r="F33" s="35"/>
      <c r="G33" s="35"/>
      <c r="H33" s="35"/>
      <c r="I33" s="35"/>
      <c r="J33" s="19"/>
      <c r="K33" s="19"/>
    </row>
    <row r="34" spans="1:9" ht="81" customHeight="1" thickTop="1">
      <c r="A34" s="5" t="s">
        <v>2</v>
      </c>
      <c r="B34" s="4" t="s">
        <v>56</v>
      </c>
      <c r="C34" s="4" t="s">
        <v>82</v>
      </c>
      <c r="D34" s="4" t="s">
        <v>83</v>
      </c>
      <c r="E34" s="4" t="s">
        <v>84</v>
      </c>
      <c r="F34" s="4" t="s">
        <v>85</v>
      </c>
      <c r="G34" s="4" t="s">
        <v>86</v>
      </c>
      <c r="H34" s="4" t="s">
        <v>87</v>
      </c>
      <c r="I34" s="4" t="s">
        <v>88</v>
      </c>
    </row>
    <row r="35" spans="1:9" s="3" customFormat="1" ht="12" customHeight="1">
      <c r="A35" s="3" t="s">
        <v>6</v>
      </c>
      <c r="B35" s="13">
        <f>'Tabell 26-27'!B4/('Tabell 26-27'!$C4/100)</f>
        <v>101.24616488179092</v>
      </c>
      <c r="C35" s="13">
        <f>'Tabell 26-27'!C4/('Tabell 26-27'!$C4/100)</f>
        <v>100</v>
      </c>
      <c r="D35" s="13">
        <f>'Tabell 26-27'!D4/('Tabell 26-27'!$C4/100)</f>
        <v>37.61593824380717</v>
      </c>
      <c r="E35" s="13">
        <f>'Tabell 26-27'!E4/('Tabell 26-27'!$C4/100)</f>
        <v>-145.4229835590729</v>
      </c>
      <c r="F35" s="13">
        <f>'Tabell 26-27'!F4/('Tabell 26-27'!$C4/100)</f>
        <v>-0.14924208965484684</v>
      </c>
      <c r="G35" s="13">
        <f>'Tabell 26-27'!G4/('Tabell 26-27'!$C4/100)</f>
        <v>-7.497558052392919</v>
      </c>
      <c r="H35" s="13">
        <f>'Tabell 26-27'!H4/('Tabell 26-27'!$C4/100)</f>
        <v>-0.7001915835312442</v>
      </c>
      <c r="I35" s="13">
        <f>'Tabell 26-27'!I4/('Tabell 26-27'!$C4/100)</f>
        <v>-16.154037040844717</v>
      </c>
    </row>
    <row r="36" spans="1:9" s="3" customFormat="1" ht="12" customHeight="1">
      <c r="A36" s="42" t="s">
        <v>508</v>
      </c>
      <c r="B36" s="16">
        <f>'Tabell 26-27'!B5/('Tabell 26-27'!$C5/100)</f>
        <v>100.919929061843</v>
      </c>
      <c r="C36" s="16">
        <f>'Tabell 26-27'!C5/('Tabell 26-27'!$C5/100)</f>
        <v>100</v>
      </c>
      <c r="D36" s="16">
        <f>'Tabell 26-27'!D5/('Tabell 26-27'!$C5/100)</f>
        <v>22.52388452590073</v>
      </c>
      <c r="E36" s="16">
        <f>'Tabell 26-27'!E5/('Tabell 26-27'!$C5/100)</f>
        <v>-108.13479065573061</v>
      </c>
      <c r="F36" s="16">
        <f>'Tabell 26-27'!F5/('Tabell 26-27'!$C5/100)</f>
        <v>-0.13625557419633091</v>
      </c>
      <c r="G36" s="16">
        <f>'Tabell 26-27'!G5/('Tabell 26-27'!$C5/100)</f>
        <v>-6.135283523035494</v>
      </c>
      <c r="H36" s="16">
        <f>'Tabell 26-27'!H5/('Tabell 26-27'!$C5/100)</f>
        <v>-0.4179109504826245</v>
      </c>
      <c r="I36" s="16">
        <f>'Tabell 26-27'!I5/('Tabell 26-27'!$C5/100)</f>
        <v>7.699643822455672</v>
      </c>
    </row>
    <row r="37" spans="1:9" s="3" customFormat="1" ht="12" customHeight="1">
      <c r="A37" s="3" t="s">
        <v>1</v>
      </c>
      <c r="B37" s="13">
        <f>'Tabell 26-27'!B11/('Tabell 26-27'!C11/100)</f>
        <v>109.23783866281354</v>
      </c>
      <c r="C37" s="13">
        <f>'Tabell 26-27'!C11/('Tabell 26-27'!$C11/100)</f>
        <v>100</v>
      </c>
      <c r="D37" s="13">
        <f>'Tabell 26-27'!D11/('Tabell 26-27'!$C11/100)</f>
        <v>2.7313598526883793</v>
      </c>
      <c r="E37" s="13">
        <f>'Tabell 26-27'!E11/('Tabell 26-27'!$C11/100)</f>
        <v>-62.17789263117553</v>
      </c>
      <c r="F37" s="13">
        <f>'Tabell 26-27'!F11/('Tabell 26-27'!$C11/100)</f>
        <v>-3.5004318941438495</v>
      </c>
      <c r="G37" s="13">
        <f>'Tabell 26-27'!G11/('Tabell 26-27'!$C11/100)</f>
        <v>-19.91373260210799</v>
      </c>
      <c r="H37" s="13">
        <f>'Tabell 26-27'!H11/('Tabell 26-27'!$C11/100)</f>
        <v>0.03372773894610665</v>
      </c>
      <c r="I37" s="13">
        <f>'Tabell 26-27'!I11/('Tabell 26-27'!$C11/100)</f>
        <v>17.17303046420711</v>
      </c>
    </row>
    <row r="38" spans="1:9" s="3" customFormat="1" ht="12" customHeight="1">
      <c r="A38" s="42" t="s">
        <v>504</v>
      </c>
      <c r="B38" s="16">
        <f>'Tabell 26-27'!B8/('Tabell 26-27'!$C8/100)</f>
        <v>103.2018060349839</v>
      </c>
      <c r="C38" s="16">
        <f>'Tabell 26-27'!C8/('Tabell 26-27'!$C8/100)</f>
        <v>100</v>
      </c>
      <c r="D38" s="16">
        <f>'Tabell 26-27'!D8/('Tabell 26-27'!$C8/100)</f>
        <v>2.2363901465265967</v>
      </c>
      <c r="E38" s="16">
        <f>'Tabell 26-27'!E8/('Tabell 26-27'!$C8/100)</f>
        <v>-73.7756503133348</v>
      </c>
      <c r="F38" s="16">
        <f>'Tabell 26-27'!F8/('Tabell 26-27'!$C8/100)</f>
        <v>-0.9741016908588644</v>
      </c>
      <c r="G38" s="16">
        <f>'Tabell 26-27'!G8/('Tabell 26-27'!$C8/100)</f>
        <v>-14.906128742968919</v>
      </c>
      <c r="H38" s="16">
        <f>'Tabell 26-27'!H8/('Tabell 26-27'!$C8/100)</f>
        <v>0.06860254108163566</v>
      </c>
      <c r="I38" s="16">
        <f>'Tabell 26-27'!I8/('Tabell 26-27'!$C8/100)</f>
        <v>12.649111940445652</v>
      </c>
    </row>
    <row r="39" spans="1:9" s="3" customFormat="1" ht="12" customHeight="1">
      <c r="A39" s="3" t="s">
        <v>4</v>
      </c>
      <c r="B39" s="13">
        <f>'Tabell 26-27'!B6/('Tabell 26-27'!$C6/100)</f>
        <v>129.8250640262579</v>
      </c>
      <c r="C39" s="13">
        <f>'Tabell 26-27'!C6/('Tabell 26-27'!$C6/100)</f>
        <v>99.99999999999999</v>
      </c>
      <c r="D39" s="13">
        <f>'Tabell 26-27'!D6/('Tabell 26-27'!$C6/100)</f>
        <v>5.558627667222287</v>
      </c>
      <c r="E39" s="13">
        <f>'Tabell 26-27'!E6/('Tabell 26-27'!$C6/100)</f>
        <v>-62.09041068308362</v>
      </c>
      <c r="F39" s="13">
        <f>'Tabell 26-27'!F6/('Tabell 26-27'!$C6/100)</f>
        <v>-3.7387749521066707</v>
      </c>
      <c r="G39" s="13">
        <f>'Tabell 26-27'!G6/('Tabell 26-27'!$C6/100)</f>
        <v>-22.465603408008224</v>
      </c>
      <c r="H39" s="13">
        <f>'Tabell 26-27'!H6/('Tabell 26-27'!$C6/100)</f>
        <v>0.08941894568601527</v>
      </c>
      <c r="I39" s="13">
        <f>'Tabell 26-27'!I6/('Tabell 26-27'!$C6/100)</f>
        <v>17.35325756970978</v>
      </c>
    </row>
    <row r="40" spans="1:9" s="3" customFormat="1" ht="12" customHeight="1">
      <c r="A40" s="42" t="s">
        <v>506</v>
      </c>
      <c r="B40" s="16">
        <f>'Tabell 26-27'!B7/('Tabell 26-27'!$C7/100)</f>
        <v>128.07368329656023</v>
      </c>
      <c r="C40" s="16">
        <f>'Tabell 26-27'!C7/('Tabell 26-27'!$C7/100)</f>
        <v>100</v>
      </c>
      <c r="D40" s="16">
        <f>'Tabell 26-27'!D7/('Tabell 26-27'!$C7/100)</f>
        <v>4.709808695773547</v>
      </c>
      <c r="E40" s="16">
        <f>'Tabell 26-27'!E7/('Tabell 26-27'!$C7/100)</f>
        <v>-62.65098981499328</v>
      </c>
      <c r="F40" s="16">
        <f>'Tabell 26-27'!F7/('Tabell 26-27'!$C7/100)</f>
        <v>-4.17251926353651</v>
      </c>
      <c r="G40" s="16">
        <f>'Tabell 26-27'!G7/('Tabell 26-27'!$C7/100)</f>
        <v>-21.36504214382907</v>
      </c>
      <c r="H40" s="16">
        <f>'Tabell 26-27'!H7/('Tabell 26-27'!$C7/100)</f>
        <v>0.06660824846169841</v>
      </c>
      <c r="I40" s="16">
        <f>'Tabell 26-27'!I7/('Tabell 26-27'!$C7/100)</f>
        <v>16.587865721876387</v>
      </c>
    </row>
    <row r="41" spans="1:9" s="3" customFormat="1" ht="12" customHeight="1">
      <c r="A41" s="3" t="s">
        <v>3</v>
      </c>
      <c r="B41" s="13">
        <f>'Tabell 26-27'!B9/('Tabell 26-27'!$C9/100)</f>
        <v>103.24542294394796</v>
      </c>
      <c r="C41" s="13">
        <f>'Tabell 26-27'!C9/('Tabell 26-27'!$C9/100)</f>
        <v>100</v>
      </c>
      <c r="D41" s="13">
        <f>'Tabell 26-27'!D9/('Tabell 26-27'!$C9/100)</f>
        <v>2.017494749867963</v>
      </c>
      <c r="E41" s="13">
        <f>'Tabell 26-27'!E9/('Tabell 26-27'!$C9/100)</f>
        <v>-68.48767629922477</v>
      </c>
      <c r="F41" s="13">
        <f>'Tabell 26-27'!F9/('Tabell 26-27'!$C9/100)</f>
        <v>-1.4220036622022545</v>
      </c>
      <c r="G41" s="13">
        <f>'Tabell 26-27'!G9/('Tabell 26-27'!$C9/100)</f>
        <v>-13.604112870522755</v>
      </c>
      <c r="H41" s="13">
        <f>'Tabell 26-27'!H9/('Tabell 26-27'!$C9/100)</f>
        <v>0.0020815885150661717</v>
      </c>
      <c r="I41" s="13">
        <f>'Tabell 26-27'!I9/('Tabell 26-27'!$C9/100)</f>
        <v>18.50578350643324</v>
      </c>
    </row>
    <row r="42" spans="1:9" s="3" customFormat="1" ht="12" customHeight="1">
      <c r="A42" s="42" t="s">
        <v>505</v>
      </c>
      <c r="B42" s="16">
        <f>'Tabell 26-27'!B12/('Tabell 26-27'!$C12/100)</f>
        <v>106.111567950955</v>
      </c>
      <c r="C42" s="16">
        <f>'Tabell 26-27'!C12/('Tabell 26-27'!$C12/100)</f>
        <v>100</v>
      </c>
      <c r="D42" s="16">
        <f>'Tabell 26-27'!D12/('Tabell 26-27'!$C12/100)</f>
        <v>17.800475814008262</v>
      </c>
      <c r="E42" s="16">
        <f>'Tabell 26-27'!E12/('Tabell 26-27'!$C12/100)</f>
        <v>-85.79522099195242</v>
      </c>
      <c r="F42" s="16">
        <f>'Tabell 26-27'!F12/('Tabell 26-27'!$C12/100)</f>
        <v>-0.9626721734229585</v>
      </c>
      <c r="G42" s="16">
        <f>'Tabell 26-27'!G12/('Tabell 26-27'!$C12/100)</f>
        <v>-18.03604381621791</v>
      </c>
      <c r="H42" s="16">
        <f>'Tabell 26-27'!H12/('Tabell 26-27'!$C12/100)</f>
        <v>0.21851362733028154</v>
      </c>
      <c r="I42" s="16">
        <f>'Tabell 26-27'!I12/('Tabell 26-27'!$C12/100)</f>
        <v>13.22505245974527</v>
      </c>
    </row>
    <row r="43" spans="1:9" s="3" customFormat="1" ht="12" customHeight="1">
      <c r="A43" s="3" t="s">
        <v>5</v>
      </c>
      <c r="B43" s="13">
        <f>'Tabell 26-27'!B10/('Tabell 26-27'!$C10/100)</f>
        <v>109.31361957554905</v>
      </c>
      <c r="C43" s="13">
        <f>'Tabell 26-27'!C10/('Tabell 26-27'!$C10/100)</f>
        <v>100</v>
      </c>
      <c r="D43" s="13">
        <f>'Tabell 26-27'!D10/('Tabell 26-27'!$C10/100)</f>
        <v>3.3741681783246684</v>
      </c>
      <c r="E43" s="13">
        <f>'Tabell 26-27'!E10/('Tabell 26-27'!$C10/100)</f>
        <v>-64.9864503975386</v>
      </c>
      <c r="F43" s="13">
        <f>'Tabell 26-27'!F10/('Tabell 26-27'!$C10/100)</f>
        <v>-3.4326643027597328</v>
      </c>
      <c r="G43" s="13">
        <f>'Tabell 26-27'!G10/('Tabell 26-27'!$C10/100)</f>
        <v>-20.7048645310205</v>
      </c>
      <c r="H43" s="13">
        <f>'Tabell 26-27'!H10/('Tabell 26-27'!$C10/100)</f>
        <v>0.2544502736228013</v>
      </c>
      <c r="I43" s="13">
        <f>'Tabell 26-27'!I10/('Tabell 26-27'!$C10/100)</f>
        <v>14.504639220628636</v>
      </c>
    </row>
    <row r="44" spans="1:9" s="3" customFormat="1" ht="12" customHeight="1">
      <c r="A44" s="42" t="s">
        <v>507</v>
      </c>
      <c r="B44" s="16">
        <f>'Tabell 26-27'!B13/('Tabell 26-27'!$C13/100)</f>
        <v>105.6656905192958</v>
      </c>
      <c r="C44" s="16">
        <f>'Tabell 26-27'!C13/('Tabell 26-27'!$C13/100)</f>
        <v>100</v>
      </c>
      <c r="D44" s="16">
        <f>'Tabell 26-27'!D13/('Tabell 26-27'!$C13/100)</f>
        <v>15.478172035607601</v>
      </c>
      <c r="E44" s="16">
        <f>'Tabell 26-27'!E13/('Tabell 26-27'!$C13/100)</f>
        <v>-105.55862204397904</v>
      </c>
      <c r="F44" s="16">
        <f>'Tabell 26-27'!F13/('Tabell 26-27'!$C13/100)</f>
        <v>-1.2285589216948818</v>
      </c>
      <c r="G44" s="16">
        <f>'Tabell 26-27'!G13/('Tabell 26-27'!$C13/100)</f>
        <v>-18.059423981773712</v>
      </c>
      <c r="H44" s="16">
        <f>'Tabell 26-27'!H13/('Tabell 26-27'!$C13/100)</f>
        <v>-0.015862720767607034</v>
      </c>
      <c r="I44" s="16">
        <f>'Tabell 26-27'!I13/('Tabell 26-27'!$C13/100)</f>
        <v>-9.384295632607651</v>
      </c>
    </row>
    <row r="45" spans="1:9" s="3" customFormat="1" ht="12" customHeight="1">
      <c r="A45" s="3" t="s">
        <v>10</v>
      </c>
      <c r="B45" s="13">
        <f>'Tabell 26-27'!B14/('Tabell 26-27'!$C14/100)</f>
        <v>100.5476612679841</v>
      </c>
      <c r="C45" s="13">
        <f>'Tabell 26-27'!C14/('Tabell 26-27'!$C14/100)</f>
        <v>100</v>
      </c>
      <c r="D45" s="13">
        <f>'Tabell 26-27'!D14/('Tabell 26-27'!$C14/100)</f>
        <v>1.602381228588948</v>
      </c>
      <c r="E45" s="13">
        <f>'Tabell 26-27'!E14/('Tabell 26-27'!$C14/100)</f>
        <v>-71.57204175317896</v>
      </c>
      <c r="F45" s="13">
        <f>'Tabell 26-27'!F14/('Tabell 26-27'!$C14/100)</f>
        <v>0</v>
      </c>
      <c r="G45" s="13">
        <f>'Tabell 26-27'!G14/('Tabell 26-27'!$C14/100)</f>
        <v>-23.022015355586227</v>
      </c>
      <c r="H45" s="13">
        <f>'Tabell 26-27'!H14/('Tabell 26-27'!$C14/100)</f>
        <v>2.4027728126102366</v>
      </c>
      <c r="I45" s="13">
        <f>'Tabell 26-27'!I14/('Tabell 26-27'!$C14/100)</f>
        <v>9.411096932434</v>
      </c>
    </row>
    <row r="46" spans="1:9" s="3" customFormat="1" ht="12" customHeight="1">
      <c r="A46" s="42" t="s">
        <v>512</v>
      </c>
      <c r="B46" s="16">
        <f>'Tabell 26-27'!B15/('Tabell 26-27'!$C15/100)</f>
        <v>100.51317837200169</v>
      </c>
      <c r="C46" s="16">
        <f>'Tabell 26-27'!C15/('Tabell 26-27'!$C15/100)</f>
        <v>100</v>
      </c>
      <c r="D46" s="16">
        <f>'Tabell 26-27'!D15/('Tabell 26-27'!$C15/100)</f>
        <v>1.1551237526539637</v>
      </c>
      <c r="E46" s="16">
        <f>'Tabell 26-27'!E15/('Tabell 26-27'!$C15/100)</f>
        <v>-71.93648574047104</v>
      </c>
      <c r="F46" s="16">
        <f>'Tabell 26-27'!F15/('Tabell 26-27'!$C15/100)</f>
        <v>0</v>
      </c>
      <c r="G46" s="16">
        <f>'Tabell 26-27'!G15/('Tabell 26-27'!$C15/100)</f>
        <v>-25.02790626733597</v>
      </c>
      <c r="H46" s="16">
        <f>'Tabell 26-27'!H15/('Tabell 26-27'!$C15/100)</f>
        <v>-0.005264060102068776</v>
      </c>
      <c r="I46" s="16">
        <f>'Tabell 26-27'!I15/('Tabell 26-27'!$C15/100)</f>
        <v>4.185467684744889</v>
      </c>
    </row>
    <row r="47" spans="1:9" s="3" customFormat="1" ht="12" customHeight="1">
      <c r="A47" s="3" t="s">
        <v>7</v>
      </c>
      <c r="B47" s="13">
        <f>'Tabell 26-27'!B16/('Tabell 26-27'!$C16/100)</f>
        <v>141.71528275243813</v>
      </c>
      <c r="C47" s="13">
        <f>'Tabell 26-27'!C16/('Tabell 26-27'!$C16/100)</f>
        <v>100</v>
      </c>
      <c r="D47" s="13">
        <f>'Tabell 26-27'!D16/('Tabell 26-27'!$C16/100)</f>
        <v>3.8698083451464806</v>
      </c>
      <c r="E47" s="13">
        <f>'Tabell 26-27'!E16/('Tabell 26-27'!$C16/100)</f>
        <v>-57.364460461132104</v>
      </c>
      <c r="F47" s="13">
        <f>'Tabell 26-27'!F16/('Tabell 26-27'!$C16/100)</f>
        <v>-0.00481233938817292</v>
      </c>
      <c r="G47" s="13">
        <f>'Tabell 26-27'!G16/('Tabell 26-27'!$C16/100)</f>
        <v>-21.77927311675973</v>
      </c>
      <c r="H47" s="13">
        <f>'Tabell 26-27'!H16/('Tabell 26-27'!$C16/100)</f>
        <v>-0.07232258623368445</v>
      </c>
      <c r="I47" s="13">
        <f>'Tabell 26-27'!I16/('Tabell 26-27'!$C16/100)</f>
        <v>24.648939841632785</v>
      </c>
    </row>
    <row r="48" spans="1:9" s="3" customFormat="1" ht="12" customHeight="1">
      <c r="A48" s="42" t="s">
        <v>509</v>
      </c>
      <c r="B48" s="16">
        <f>'Tabell 26-27'!B17/('Tabell 26-27'!$C17/100)</f>
        <v>141.60382995968104</v>
      </c>
      <c r="C48" s="16">
        <f>'Tabell 26-27'!C17/('Tabell 26-27'!$C17/100)</f>
        <v>100</v>
      </c>
      <c r="D48" s="16">
        <f>'Tabell 26-27'!D17/('Tabell 26-27'!$C17/100)</f>
        <v>5.090082355122983</v>
      </c>
      <c r="E48" s="16">
        <f>'Tabell 26-27'!E17/('Tabell 26-27'!$C17/100)</f>
        <v>-68.79104877428927</v>
      </c>
      <c r="F48" s="16">
        <f>'Tabell 26-27'!F17/('Tabell 26-27'!$C17/100)</f>
        <v>0</v>
      </c>
      <c r="G48" s="16">
        <f>'Tabell 26-27'!G17/('Tabell 26-27'!$C17/100)</f>
        <v>-19.61123436523364</v>
      </c>
      <c r="H48" s="16">
        <f>'Tabell 26-27'!H17/('Tabell 26-27'!$C17/100)</f>
        <v>-0.01730899999313135</v>
      </c>
      <c r="I48" s="16">
        <f>'Tabell 26-27'!I17/('Tabell 26-27'!$C17/100)</f>
        <v>16.67049021560695</v>
      </c>
    </row>
    <row r="49" spans="1:9" s="3" customFormat="1" ht="12" customHeight="1">
      <c r="A49" s="3" t="s">
        <v>11</v>
      </c>
      <c r="B49" s="13">
        <f>'Tabell 26-27'!B18/('Tabell 26-27'!$C18/100)</f>
        <v>142.8663498298902</v>
      </c>
      <c r="C49" s="13">
        <f>'Tabell 26-27'!C18/('Tabell 26-27'!$C18/100)</f>
        <v>100</v>
      </c>
      <c r="D49" s="13">
        <f>'Tabell 26-27'!D18/('Tabell 26-27'!$C18/100)</f>
        <v>8.715714987197924</v>
      </c>
      <c r="E49" s="13">
        <f>'Tabell 26-27'!E18/('Tabell 26-27'!$C18/100)</f>
        <v>-25.418698046368068</v>
      </c>
      <c r="F49" s="13">
        <f>'Tabell 26-27'!F18/('Tabell 26-27'!$C18/100)</f>
        <v>-98.99687839781137</v>
      </c>
      <c r="G49" s="13">
        <f>'Tabell 26-27'!G18/('Tabell 26-27'!$C18/100)</f>
        <v>-19.324778155799514</v>
      </c>
      <c r="H49" s="13">
        <f>'Tabell 26-27'!H18/('Tabell 26-27'!$C18/100)</f>
        <v>4.683937778401319</v>
      </c>
      <c r="I49" s="13">
        <f>'Tabell 26-27'!I18/('Tabell 26-27'!$C18/100)</f>
        <v>-30.34070183437971</v>
      </c>
    </row>
    <row r="50" spans="1:9" s="3" customFormat="1" ht="12" customHeight="1">
      <c r="A50" s="42" t="s">
        <v>513</v>
      </c>
      <c r="B50" s="16">
        <f>'Tabell 26-27'!B19/('Tabell 26-27'!$C19/100)</f>
        <v>148.66630098689302</v>
      </c>
      <c r="C50" s="16">
        <f>'Tabell 26-27'!C19/('Tabell 26-27'!$C19/100)</f>
        <v>100</v>
      </c>
      <c r="D50" s="16">
        <f>'Tabell 26-27'!D19/('Tabell 26-27'!$C19/100)</f>
        <v>5.576321644851213</v>
      </c>
      <c r="E50" s="16">
        <f>'Tabell 26-27'!E19/('Tabell 26-27'!$C19/100)</f>
        <v>-16.583209105426363</v>
      </c>
      <c r="F50" s="16">
        <f>'Tabell 26-27'!F19/('Tabell 26-27'!$C19/100)</f>
        <v>-329.46988228945025</v>
      </c>
      <c r="G50" s="16">
        <f>'Tabell 26-27'!G19/('Tabell 26-27'!$C19/100)</f>
        <v>-20.80238694523208</v>
      </c>
      <c r="H50" s="16">
        <f>'Tabell 26-27'!H19/('Tabell 26-27'!$C19/100)</f>
        <v>4.576157973662209</v>
      </c>
      <c r="I50" s="16">
        <f>'Tabell 26-27'!I19/('Tabell 26-27'!$C19/100)</f>
        <v>-256.7029987215953</v>
      </c>
    </row>
    <row r="51" spans="1:9" s="3" customFormat="1" ht="12" customHeight="1">
      <c r="A51" s="3" t="s">
        <v>8</v>
      </c>
      <c r="B51" s="13">
        <f>'Tabell 26-27'!B20/('Tabell 26-27'!$C20/100)</f>
        <v>100.61918833696849</v>
      </c>
      <c r="C51" s="13">
        <f>'Tabell 26-27'!C20/('Tabell 26-27'!$C20/100)</f>
        <v>100</v>
      </c>
      <c r="D51" s="13">
        <f>'Tabell 26-27'!D20/('Tabell 26-27'!$C20/100)</f>
        <v>110.7189240983457</v>
      </c>
      <c r="E51" s="13">
        <f>'Tabell 26-27'!E20/('Tabell 26-27'!$C20/100)</f>
        <v>-134.2711456687002</v>
      </c>
      <c r="F51" s="13">
        <f>'Tabell 26-27'!F20/('Tabell 26-27'!$C20/100)</f>
        <v>0</v>
      </c>
      <c r="G51" s="13">
        <f>'Tabell 26-27'!G20/('Tabell 26-27'!$C20/100)</f>
        <v>-13.891954731140684</v>
      </c>
      <c r="H51" s="13">
        <f>'Tabell 26-27'!H20/('Tabell 26-27'!$C20/100)</f>
        <v>-12.215037917545786</v>
      </c>
      <c r="I51" s="13">
        <f>'Tabell 26-27'!I20/('Tabell 26-27'!$C20/100)</f>
        <v>50.34078578095903</v>
      </c>
    </row>
    <row r="52" spans="1:9" s="3" customFormat="1" ht="12" customHeight="1">
      <c r="A52" s="42" t="s">
        <v>510</v>
      </c>
      <c r="B52" s="16">
        <f>'Tabell 26-27'!B21/('Tabell 26-27'!$C21/100)</f>
        <v>100.52690509122044</v>
      </c>
      <c r="C52" s="16">
        <f>'Tabell 26-27'!C21/('Tabell 26-27'!$C21/100)</f>
        <v>100</v>
      </c>
      <c r="D52" s="16">
        <f>'Tabell 26-27'!D21/('Tabell 26-27'!$C21/100)</f>
        <v>62.614898241454256</v>
      </c>
      <c r="E52" s="16">
        <f>'Tabell 26-27'!E21/('Tabell 26-27'!$C21/100)</f>
        <v>-254.8217084897583</v>
      </c>
      <c r="F52" s="16">
        <f>'Tabell 26-27'!F21/('Tabell 26-27'!$C21/100)</f>
        <v>0</v>
      </c>
      <c r="G52" s="16">
        <f>'Tabell 26-27'!G21/('Tabell 26-27'!$C21/100)</f>
        <v>-11.492458670881907</v>
      </c>
      <c r="H52" s="16">
        <f>'Tabell 26-27'!H21/('Tabell 26-27'!$C21/100)</f>
        <v>-13.477705328327735</v>
      </c>
      <c r="I52" s="16">
        <f>'Tabell 26-27'!I21/('Tabell 26-27'!$C21/100)</f>
        <v>-117.17697424751367</v>
      </c>
    </row>
    <row r="53" spans="1:9" s="3" customFormat="1" ht="12" customHeight="1">
      <c r="A53" s="3" t="s">
        <v>9</v>
      </c>
      <c r="B53" s="13">
        <f>'Tabell 26-27'!B22/('Tabell 26-27'!$C22/100)</f>
        <v>100</v>
      </c>
      <c r="C53" s="13">
        <f>'Tabell 26-27'!C22/('Tabell 26-27'!$C22/100)</f>
        <v>100</v>
      </c>
      <c r="D53" s="13">
        <f>'Tabell 26-27'!D22/('Tabell 26-27'!$C22/100)</f>
        <v>0.9412122842538972</v>
      </c>
      <c r="E53" s="13">
        <f>'Tabell 26-27'!E22/('Tabell 26-27'!$C22/100)</f>
        <v>-50.072564316762715</v>
      </c>
      <c r="F53" s="13">
        <f>'Tabell 26-27'!F22/('Tabell 26-27'!$C22/100)</f>
        <v>-11.959661319325471</v>
      </c>
      <c r="G53" s="13">
        <f>'Tabell 26-27'!G22/('Tabell 26-27'!$C22/100)</f>
        <v>-6.916618290455491</v>
      </c>
      <c r="H53" s="13">
        <f>'Tabell 26-27'!H22/('Tabell 26-27'!$C22/100)</f>
        <v>0</v>
      </c>
      <c r="I53" s="13">
        <f>'Tabell 26-27'!I22/('Tabell 26-27'!$C22/100)</f>
        <v>31.992368357710227</v>
      </c>
    </row>
    <row r="54" spans="1:9" s="3" customFormat="1" ht="12" customHeight="1">
      <c r="A54" s="42" t="s">
        <v>511</v>
      </c>
      <c r="B54" s="16">
        <f>'Tabell 26-27'!B23/('Tabell 26-27'!$C23/100)</f>
        <v>100</v>
      </c>
      <c r="C54" s="16">
        <f>'Tabell 26-27'!C23/('Tabell 26-27'!$C23/100)</f>
        <v>100</v>
      </c>
      <c r="D54" s="16">
        <f>'Tabell 26-27'!D23/('Tabell 26-27'!$C23/100)</f>
        <v>2.1774734598839736</v>
      </c>
      <c r="E54" s="16">
        <f>'Tabell 26-27'!E23/('Tabell 26-27'!$C23/100)</f>
        <v>-52.68213031295632</v>
      </c>
      <c r="F54" s="16">
        <f>'Tabell 26-27'!F23/('Tabell 26-27'!$C23/100)</f>
        <v>-0.7098741071076207</v>
      </c>
      <c r="G54" s="16">
        <f>'Tabell 26-27'!G23/('Tabell 26-27'!$C23/100)</f>
        <v>-9.244149335017168</v>
      </c>
      <c r="H54" s="16">
        <f>'Tabell 26-27'!H23/('Tabell 26-27'!$C23/100)</f>
        <v>0</v>
      </c>
      <c r="I54" s="16">
        <f>'Tabell 26-27'!I23/('Tabell 26-27'!$C23/100)</f>
        <v>39.54131970480287</v>
      </c>
    </row>
  </sheetData>
  <mergeCells count="4">
    <mergeCell ref="A32:I32"/>
    <mergeCell ref="A33:I33"/>
    <mergeCell ref="A1:I1"/>
    <mergeCell ref="A2:I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K33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41" t="s">
        <v>501</v>
      </c>
      <c r="B1" s="32"/>
      <c r="C1" s="32"/>
      <c r="D1" s="32"/>
      <c r="E1" s="32"/>
      <c r="F1" s="32"/>
      <c r="G1" s="32"/>
      <c r="H1" s="32"/>
    </row>
    <row r="2" spans="1:11" s="20" customFormat="1" ht="17.25" customHeight="1" thickBot="1">
      <c r="A2" s="33" t="s">
        <v>96</v>
      </c>
      <c r="B2" s="35"/>
      <c r="C2" s="35"/>
      <c r="D2" s="35"/>
      <c r="E2" s="35"/>
      <c r="F2" s="35"/>
      <c r="G2" s="35"/>
      <c r="H2" s="35"/>
      <c r="I2" s="17"/>
      <c r="J2" s="19"/>
      <c r="K2" s="19"/>
    </row>
    <row r="3" spans="1:8" ht="82.5" customHeight="1" thickTop="1">
      <c r="A3" s="5" t="s">
        <v>24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</row>
    <row r="4" spans="1:8" s="3" customFormat="1" ht="12" customHeight="1">
      <c r="A4" s="3" t="s">
        <v>424</v>
      </c>
      <c r="B4" s="10">
        <v>170687</v>
      </c>
      <c r="C4" s="10">
        <v>0</v>
      </c>
      <c r="D4" s="10">
        <v>-146898</v>
      </c>
      <c r="E4" s="10">
        <v>0</v>
      </c>
      <c r="F4" s="10">
        <v>-56535</v>
      </c>
      <c r="G4" s="10">
        <v>0</v>
      </c>
      <c r="H4" s="10">
        <v>-32746</v>
      </c>
    </row>
    <row r="5" spans="1:8" s="3" customFormat="1" ht="12" customHeight="1">
      <c r="A5" s="3" t="s">
        <v>447</v>
      </c>
      <c r="B5" s="10">
        <v>25005</v>
      </c>
      <c r="C5" s="10">
        <v>1123</v>
      </c>
      <c r="D5" s="10">
        <v>-2292</v>
      </c>
      <c r="E5" s="10">
        <v>0</v>
      </c>
      <c r="F5" s="10">
        <v>-14013</v>
      </c>
      <c r="G5" s="10">
        <v>0</v>
      </c>
      <c r="H5" s="10">
        <v>9823</v>
      </c>
    </row>
    <row r="6" spans="1:8" s="3" customFormat="1" ht="12" customHeight="1">
      <c r="A6" s="3" t="s">
        <v>456</v>
      </c>
      <c r="B6" s="10">
        <v>21739</v>
      </c>
      <c r="C6" s="10">
        <v>0</v>
      </c>
      <c r="D6" s="10">
        <v>-535</v>
      </c>
      <c r="E6" s="10">
        <v>-19230</v>
      </c>
      <c r="F6" s="10">
        <v>-4206</v>
      </c>
      <c r="G6" s="10">
        <v>2059</v>
      </c>
      <c r="H6" s="10">
        <v>-173</v>
      </c>
    </row>
    <row r="7" spans="1:8" s="3" customFormat="1" ht="12" customHeight="1">
      <c r="A7" s="3" t="s">
        <v>443</v>
      </c>
      <c r="B7" s="10">
        <v>11368</v>
      </c>
      <c r="C7" s="10">
        <v>863</v>
      </c>
      <c r="D7" s="10">
        <v>-9220</v>
      </c>
      <c r="E7" s="10">
        <v>123</v>
      </c>
      <c r="F7" s="10">
        <v>-523</v>
      </c>
      <c r="G7" s="10">
        <v>-1031</v>
      </c>
      <c r="H7" s="10">
        <v>1580</v>
      </c>
    </row>
    <row r="8" spans="1:8" s="3" customFormat="1" ht="12" customHeight="1">
      <c r="A8" s="3" t="s">
        <v>423</v>
      </c>
      <c r="B8" s="10">
        <v>0</v>
      </c>
      <c r="C8" s="10">
        <v>0</v>
      </c>
      <c r="D8" s="10">
        <v>-100933</v>
      </c>
      <c r="E8" s="10">
        <v>0</v>
      </c>
      <c r="F8" s="10">
        <v>-46732</v>
      </c>
      <c r="G8" s="10">
        <v>0</v>
      </c>
      <c r="H8" s="10">
        <v>-147665</v>
      </c>
    </row>
    <row r="9" spans="1:8" s="3" customFormat="1" ht="12" customHeight="1">
      <c r="A9" s="3" t="s">
        <v>453</v>
      </c>
      <c r="B9" s="10">
        <v>0</v>
      </c>
      <c r="C9" s="10">
        <v>-28</v>
      </c>
      <c r="D9" s="10">
        <v>0</v>
      </c>
      <c r="E9" s="10">
        <v>16</v>
      </c>
      <c r="F9" s="10">
        <v>0</v>
      </c>
      <c r="G9" s="10">
        <v>0</v>
      </c>
      <c r="H9" s="10">
        <v>2</v>
      </c>
    </row>
    <row r="10" spans="1:8" s="3" customFormat="1" ht="12.75">
      <c r="A10" s="2"/>
      <c r="B10" s="10"/>
      <c r="C10" s="10"/>
      <c r="D10" s="10"/>
      <c r="E10" s="10"/>
      <c r="F10" s="10"/>
      <c r="G10" s="10"/>
      <c r="H10" s="10"/>
    </row>
    <row r="11" spans="1:8" ht="12.75">
      <c r="A11" s="3" t="s">
        <v>196</v>
      </c>
      <c r="B11" s="10">
        <f>SUM(B4:B10)</f>
        <v>228799</v>
      </c>
      <c r="C11" s="10">
        <f>SUM(C4:C10)</f>
        <v>1958</v>
      </c>
      <c r="D11" s="10">
        <f>SUM(D4:D10)</f>
        <v>-259878</v>
      </c>
      <c r="E11" s="10">
        <f>SUM(E4:E10)</f>
        <v>-19091</v>
      </c>
      <c r="F11" s="10">
        <f>SUM(F4:F10)</f>
        <v>-122009</v>
      </c>
      <c r="G11" s="10">
        <f>SUM(G4:G10)</f>
        <v>1028</v>
      </c>
      <c r="H11" s="10">
        <f>SUM(H4:H10)</f>
        <v>-169179</v>
      </c>
    </row>
    <row r="12" spans="1:8" ht="12.75">
      <c r="A12" s="1" t="s">
        <v>197</v>
      </c>
      <c r="B12" s="11">
        <v>294311</v>
      </c>
      <c r="C12" s="11">
        <v>2997</v>
      </c>
      <c r="D12" s="11">
        <v>-196757</v>
      </c>
      <c r="E12" s="11">
        <v>-4825</v>
      </c>
      <c r="F12" s="11">
        <v>-92229</v>
      </c>
      <c r="G12" s="11">
        <v>-289</v>
      </c>
      <c r="H12" s="11">
        <v>3208</v>
      </c>
    </row>
    <row r="14" spans="1:8" ht="12.75">
      <c r="A14" s="1" t="s">
        <v>198</v>
      </c>
      <c r="B14" s="8">
        <f>B11/($B11/100)</f>
        <v>100.00000000000001</v>
      </c>
      <c r="C14" s="8">
        <f>C11/($B11/100)</f>
        <v>0.8557729710357127</v>
      </c>
      <c r="D14" s="8">
        <f>D11/($B11/100)</f>
        <v>-113.58353838959087</v>
      </c>
      <c r="E14" s="8">
        <f>E11/($B11/100)</f>
        <v>-8.344005000021854</v>
      </c>
      <c r="F14" s="8">
        <f>F11/($B11/100)</f>
        <v>-53.32584495561607</v>
      </c>
      <c r="G14" s="8">
        <f>G11/($B11/100)</f>
        <v>0.4493026630361147</v>
      </c>
      <c r="H14" s="8">
        <f>H11/($B11/100)</f>
        <v>-73.9421938032946</v>
      </c>
    </row>
    <row r="15" spans="1:8" ht="12.75">
      <c r="A15" s="1" t="s">
        <v>199</v>
      </c>
      <c r="B15" s="8">
        <f>B12/($B12/100)</f>
        <v>100</v>
      </c>
      <c r="C15" s="8">
        <f>C12/($B12/100)</f>
        <v>1.018310562636123</v>
      </c>
      <c r="D15" s="8">
        <f>D12/($B12/100)</f>
        <v>-66.8534305547533</v>
      </c>
      <c r="E15" s="8">
        <f>E12/($B12/100)</f>
        <v>-1.6394222438169146</v>
      </c>
      <c r="F15" s="8">
        <f>F12/($B12/100)</f>
        <v>-31.337258886008335</v>
      </c>
      <c r="G15" s="8">
        <f>G12/($B12/100)</f>
        <v>-0.09819544631359343</v>
      </c>
      <c r="H15" s="8">
        <f>H12/($B12/100)</f>
        <v>1.0900034317439715</v>
      </c>
    </row>
    <row r="18" spans="1:8" ht="27" customHeight="1">
      <c r="A18" s="41" t="s">
        <v>502</v>
      </c>
      <c r="B18" s="32"/>
      <c r="C18" s="32"/>
      <c r="D18" s="32"/>
      <c r="E18" s="32"/>
      <c r="F18" s="32"/>
      <c r="G18" s="32"/>
      <c r="H18" s="32"/>
    </row>
    <row r="19" spans="1:11" s="20" customFormat="1" ht="17.25" customHeight="1" thickBot="1">
      <c r="A19" s="33" t="s">
        <v>97</v>
      </c>
      <c r="B19" s="35"/>
      <c r="C19" s="35"/>
      <c r="D19" s="35"/>
      <c r="E19" s="35"/>
      <c r="F19" s="35"/>
      <c r="G19" s="35"/>
      <c r="H19" s="35"/>
      <c r="I19" s="17"/>
      <c r="J19" s="19"/>
      <c r="K19" s="19"/>
    </row>
    <row r="20" spans="1:8" ht="82.5" customHeight="1" thickTop="1">
      <c r="A20" s="5" t="s">
        <v>24</v>
      </c>
      <c r="B20" s="4" t="s">
        <v>43</v>
      </c>
      <c r="C20" s="4" t="s">
        <v>44</v>
      </c>
      <c r="D20" s="4" t="s">
        <v>45</v>
      </c>
      <c r="E20" s="4" t="s">
        <v>46</v>
      </c>
      <c r="F20" s="4" t="s">
        <v>47</v>
      </c>
      <c r="G20" s="4" t="s">
        <v>48</v>
      </c>
      <c r="H20" s="4" t="s">
        <v>49</v>
      </c>
    </row>
    <row r="21" spans="1:8" s="3" customFormat="1" ht="12" customHeight="1">
      <c r="A21" s="3" t="s">
        <v>429</v>
      </c>
      <c r="B21" s="10">
        <v>1181068</v>
      </c>
      <c r="C21" s="10">
        <v>92952</v>
      </c>
      <c r="D21" s="10">
        <v>-698593</v>
      </c>
      <c r="E21" s="10">
        <v>-553795</v>
      </c>
      <c r="F21" s="10">
        <v>107171</v>
      </c>
      <c r="G21" s="10">
        <v>-16373</v>
      </c>
      <c r="H21" s="10">
        <v>112430</v>
      </c>
    </row>
    <row r="22" spans="1:8" s="3" customFormat="1" ht="12" customHeight="1">
      <c r="A22" s="3" t="s">
        <v>423</v>
      </c>
      <c r="B22" s="10">
        <v>155220</v>
      </c>
      <c r="C22" s="10">
        <v>5612</v>
      </c>
      <c r="D22" s="10">
        <v>0</v>
      </c>
      <c r="E22" s="10">
        <v>-3964</v>
      </c>
      <c r="F22" s="10">
        <v>0</v>
      </c>
      <c r="G22" s="10">
        <v>0</v>
      </c>
      <c r="H22" s="10">
        <v>156868</v>
      </c>
    </row>
    <row r="23" spans="1:8" s="3" customFormat="1" ht="12" customHeight="1">
      <c r="A23" s="3" t="s">
        <v>418</v>
      </c>
      <c r="B23" s="10">
        <v>151102</v>
      </c>
      <c r="C23" s="10">
        <v>37548</v>
      </c>
      <c r="D23" s="10">
        <v>26512</v>
      </c>
      <c r="E23" s="10">
        <v>-14367</v>
      </c>
      <c r="F23" s="10">
        <v>-34640</v>
      </c>
      <c r="G23" s="10">
        <v>-17106</v>
      </c>
      <c r="H23" s="10">
        <v>149049</v>
      </c>
    </row>
    <row r="24" spans="1:8" s="3" customFormat="1" ht="12" customHeight="1">
      <c r="A24" s="3" t="s">
        <v>419</v>
      </c>
      <c r="B24" s="10">
        <v>117573</v>
      </c>
      <c r="C24" s="10">
        <v>3028</v>
      </c>
      <c r="D24" s="10">
        <v>-88832</v>
      </c>
      <c r="E24" s="10">
        <v>0</v>
      </c>
      <c r="F24" s="10">
        <v>-25297</v>
      </c>
      <c r="G24" s="10">
        <v>6800</v>
      </c>
      <c r="H24" s="10">
        <v>13272</v>
      </c>
    </row>
    <row r="25" spans="1:8" s="3" customFormat="1" ht="12" customHeight="1">
      <c r="A25" s="3" t="s">
        <v>424</v>
      </c>
      <c r="B25" s="10">
        <v>112746</v>
      </c>
      <c r="C25" s="10">
        <v>252107</v>
      </c>
      <c r="D25" s="10">
        <v>-619004</v>
      </c>
      <c r="E25" s="10">
        <v>0</v>
      </c>
      <c r="F25" s="10">
        <v>-98967</v>
      </c>
      <c r="G25" s="10">
        <v>381568</v>
      </c>
      <c r="H25" s="10">
        <v>28450</v>
      </c>
    </row>
    <row r="26" spans="1:8" s="3" customFormat="1" ht="12" customHeight="1">
      <c r="A26" s="3" t="s">
        <v>417</v>
      </c>
      <c r="B26" s="10">
        <v>24141</v>
      </c>
      <c r="C26" s="10">
        <v>1675</v>
      </c>
      <c r="D26" s="10">
        <v>-16939</v>
      </c>
      <c r="E26" s="10">
        <v>0</v>
      </c>
      <c r="F26" s="10">
        <v>-3109</v>
      </c>
      <c r="G26" s="10">
        <v>-350</v>
      </c>
      <c r="H26" s="10">
        <v>5418</v>
      </c>
    </row>
    <row r="27" spans="1:8" s="3" customFormat="1" ht="12" customHeight="1">
      <c r="A27" s="3" t="s">
        <v>421</v>
      </c>
      <c r="B27" s="10">
        <v>8014</v>
      </c>
      <c r="C27" s="10">
        <v>741</v>
      </c>
      <c r="D27" s="10">
        <v>2843</v>
      </c>
      <c r="E27" s="10">
        <v>0</v>
      </c>
      <c r="F27" s="10">
        <v>18</v>
      </c>
      <c r="G27" s="10">
        <v>-366</v>
      </c>
      <c r="H27" s="10">
        <v>11250</v>
      </c>
    </row>
    <row r="28" spans="1:8" s="3" customFormat="1" ht="12.75">
      <c r="A28" s="2"/>
      <c r="B28" s="10"/>
      <c r="C28" s="10"/>
      <c r="D28" s="10"/>
      <c r="E28" s="10"/>
      <c r="F28" s="10"/>
      <c r="G28" s="10"/>
      <c r="H28" s="10"/>
    </row>
    <row r="29" spans="1:8" ht="12.75">
      <c r="A29" s="3" t="s">
        <v>196</v>
      </c>
      <c r="B29" s="10">
        <f>SUM(B21:B28)</f>
        <v>1749864</v>
      </c>
      <c r="C29" s="10">
        <f>SUM(C21:C28)</f>
        <v>393663</v>
      </c>
      <c r="D29" s="10">
        <f>SUM(D21:D28)</f>
        <v>-1394013</v>
      </c>
      <c r="E29" s="10">
        <f>SUM(E21:E28)</f>
        <v>-572126</v>
      </c>
      <c r="F29" s="10">
        <f>SUM(F21:F28)</f>
        <v>-54824</v>
      </c>
      <c r="G29" s="10">
        <f>SUM(G21:G28)</f>
        <v>354173</v>
      </c>
      <c r="H29" s="10">
        <f>SUM(H21:H28)</f>
        <v>476737</v>
      </c>
    </row>
    <row r="30" spans="1:8" ht="12.75">
      <c r="A30" s="1" t="s">
        <v>197</v>
      </c>
      <c r="B30" s="27">
        <v>1321533</v>
      </c>
      <c r="C30" s="27">
        <v>479811</v>
      </c>
      <c r="D30" s="27">
        <v>-1430913</v>
      </c>
      <c r="E30" s="27">
        <v>-595060</v>
      </c>
      <c r="F30" s="27">
        <v>-65707</v>
      </c>
      <c r="G30" s="27">
        <v>440425</v>
      </c>
      <c r="H30" s="27">
        <v>150026</v>
      </c>
    </row>
    <row r="32" spans="1:8" ht="12.75">
      <c r="A32" s="1" t="s">
        <v>198</v>
      </c>
      <c r="B32" s="8">
        <f>B29/($B29/100)</f>
        <v>100</v>
      </c>
      <c r="C32" s="8">
        <f>C29/($B29/100)</f>
        <v>22.496776892375635</v>
      </c>
      <c r="D32" s="8">
        <f>D29/($B29/100)</f>
        <v>-79.66407675110752</v>
      </c>
      <c r="E32" s="8">
        <f>E29/($B29/100)</f>
        <v>-32.69545518966046</v>
      </c>
      <c r="F32" s="8">
        <f>F29/($B29/100)</f>
        <v>-3.1330434822363338</v>
      </c>
      <c r="G32" s="8">
        <f>G29/($B29/100)</f>
        <v>20.240030082337828</v>
      </c>
      <c r="H32" s="8">
        <f>H29/($B29/100)</f>
        <v>27.244231551709163</v>
      </c>
    </row>
    <row r="33" spans="1:8" ht="12.75">
      <c r="A33" s="1" t="s">
        <v>199</v>
      </c>
      <c r="B33" s="8">
        <f>B30/($B30/100)</f>
        <v>100</v>
      </c>
      <c r="C33" s="8">
        <f>C30/($B30/100)</f>
        <v>36.307152375309585</v>
      </c>
      <c r="D33" s="8">
        <f>D30/($B30/100)</f>
        <v>-108.27675131835528</v>
      </c>
      <c r="E33" s="8">
        <f>E30/($B30/100)</f>
        <v>-45.02800913787246</v>
      </c>
      <c r="F33" s="8">
        <f>F30/($B30/100)</f>
        <v>-4.972028696975407</v>
      </c>
      <c r="G33" s="8">
        <f>G30/($B30/100)</f>
        <v>33.32682573950102</v>
      </c>
      <c r="H33" s="8">
        <f>H30/($B30/100)</f>
        <v>11.352421770776818</v>
      </c>
    </row>
  </sheetData>
  <mergeCells count="4">
    <mergeCell ref="A1:H1"/>
    <mergeCell ref="A2:H2"/>
    <mergeCell ref="A18:H18"/>
    <mergeCell ref="A19:H1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36"/>
  <sheetViews>
    <sheetView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12" width="13.7109375" style="1" customWidth="1"/>
    <col min="13" max="16384" width="9.140625" style="1" customWidth="1"/>
  </cols>
  <sheetData>
    <row r="1" spans="1:13" ht="27" customHeight="1">
      <c r="A1" s="41" t="s">
        <v>458</v>
      </c>
      <c r="B1" s="32"/>
      <c r="C1" s="32"/>
      <c r="D1" s="32"/>
      <c r="E1" s="32"/>
      <c r="F1" s="32"/>
      <c r="G1" s="32"/>
      <c r="H1" s="7"/>
      <c r="I1" s="9"/>
      <c r="J1" s="9"/>
      <c r="K1" s="9"/>
      <c r="L1" s="9"/>
      <c r="M1" s="9"/>
    </row>
    <row r="2" spans="1:12" s="20" customFormat="1" ht="17.25" customHeight="1" thickBot="1">
      <c r="A2" s="33" t="s">
        <v>124</v>
      </c>
      <c r="B2" s="34"/>
      <c r="C2" s="34"/>
      <c r="D2" s="34"/>
      <c r="E2" s="34"/>
      <c r="F2" s="34"/>
      <c r="G2" s="35"/>
      <c r="H2" s="35"/>
      <c r="I2" s="35"/>
      <c r="J2" s="35"/>
      <c r="K2" s="19"/>
      <c r="L2" s="19"/>
    </row>
    <row r="3" spans="1:12" ht="83.25" customHeight="1" thickTop="1">
      <c r="A3" s="5" t="s">
        <v>24</v>
      </c>
      <c r="B3" s="4" t="s">
        <v>22</v>
      </c>
      <c r="C3" s="4" t="s">
        <v>89</v>
      </c>
      <c r="D3" s="4" t="s">
        <v>21</v>
      </c>
      <c r="E3" s="4" t="s">
        <v>23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90</v>
      </c>
      <c r="K3" s="4" t="s">
        <v>29</v>
      </c>
      <c r="L3" s="4" t="s">
        <v>91</v>
      </c>
    </row>
    <row r="4" spans="1:12" s="3" customFormat="1" ht="12" customHeight="1">
      <c r="A4" s="3" t="s">
        <v>459</v>
      </c>
      <c r="B4" s="10">
        <v>32387244</v>
      </c>
      <c r="C4" s="10">
        <v>0</v>
      </c>
      <c r="D4" s="10">
        <v>0</v>
      </c>
      <c r="E4" s="10">
        <v>715597</v>
      </c>
      <c r="F4" s="10">
        <v>177593</v>
      </c>
      <c r="G4" s="10">
        <v>33280434</v>
      </c>
      <c r="H4" s="10">
        <v>12113228</v>
      </c>
      <c r="I4" s="10">
        <v>20979637</v>
      </c>
      <c r="J4" s="10">
        <v>0</v>
      </c>
      <c r="K4" s="10">
        <v>187569</v>
      </c>
      <c r="L4" s="10">
        <v>33280434</v>
      </c>
    </row>
    <row r="5" spans="1:12" s="3" customFormat="1" ht="12" customHeight="1">
      <c r="A5" s="3" t="s">
        <v>460</v>
      </c>
      <c r="B5" s="10">
        <v>30994789</v>
      </c>
      <c r="C5" s="10">
        <v>0</v>
      </c>
      <c r="D5" s="10">
        <v>0</v>
      </c>
      <c r="E5" s="10">
        <v>191130</v>
      </c>
      <c r="F5" s="10">
        <v>430269</v>
      </c>
      <c r="G5" s="10">
        <v>31616188</v>
      </c>
      <c r="H5" s="10">
        <v>10218237</v>
      </c>
      <c r="I5" s="10">
        <v>21358433</v>
      </c>
      <c r="J5" s="10">
        <v>0</v>
      </c>
      <c r="K5" s="10">
        <v>39518</v>
      </c>
      <c r="L5" s="10">
        <v>31616188</v>
      </c>
    </row>
    <row r="6" spans="1:12" s="3" customFormat="1" ht="12" customHeight="1">
      <c r="A6" s="3" t="s">
        <v>461</v>
      </c>
      <c r="B6" s="10">
        <v>14734631</v>
      </c>
      <c r="C6" s="10">
        <v>0</v>
      </c>
      <c r="D6" s="10">
        <v>0</v>
      </c>
      <c r="E6" s="10">
        <v>743563</v>
      </c>
      <c r="F6" s="10">
        <v>204908</v>
      </c>
      <c r="G6" s="10">
        <v>15683102</v>
      </c>
      <c r="H6" s="10">
        <v>5020192</v>
      </c>
      <c r="I6" s="10">
        <v>10278841</v>
      </c>
      <c r="J6" s="10">
        <v>0</v>
      </c>
      <c r="K6" s="10">
        <v>384069</v>
      </c>
      <c r="L6" s="10">
        <v>15683102</v>
      </c>
    </row>
    <row r="7" spans="1:12" s="3" customFormat="1" ht="12" customHeight="1">
      <c r="A7" s="3" t="s">
        <v>462</v>
      </c>
      <c r="B7" s="10">
        <v>8585139</v>
      </c>
      <c r="C7" s="10">
        <v>0</v>
      </c>
      <c r="D7" s="10">
        <v>0</v>
      </c>
      <c r="E7" s="10">
        <v>268022</v>
      </c>
      <c r="F7" s="10">
        <v>188559</v>
      </c>
      <c r="G7" s="10">
        <v>9041720</v>
      </c>
      <c r="H7" s="10">
        <v>3451165</v>
      </c>
      <c r="I7" s="10">
        <v>5369175</v>
      </c>
      <c r="J7" s="10">
        <v>0</v>
      </c>
      <c r="K7" s="10">
        <v>221380</v>
      </c>
      <c r="L7" s="10">
        <v>9041720</v>
      </c>
    </row>
    <row r="8" spans="1:12" s="3" customFormat="1" ht="12" customHeight="1">
      <c r="A8" s="3" t="s">
        <v>463</v>
      </c>
      <c r="B8" s="10">
        <v>8522520</v>
      </c>
      <c r="C8" s="10">
        <v>0</v>
      </c>
      <c r="D8" s="10">
        <v>1796</v>
      </c>
      <c r="E8" s="10">
        <v>239069</v>
      </c>
      <c r="F8" s="10">
        <v>9153</v>
      </c>
      <c r="G8" s="10">
        <v>8772538</v>
      </c>
      <c r="H8" s="10">
        <v>3751962</v>
      </c>
      <c r="I8" s="10">
        <v>4628629</v>
      </c>
      <c r="J8" s="10">
        <v>0</v>
      </c>
      <c r="K8" s="10">
        <v>391947</v>
      </c>
      <c r="L8" s="10">
        <v>8772538</v>
      </c>
    </row>
    <row r="9" spans="1:12" s="3" customFormat="1" ht="12" customHeight="1">
      <c r="A9" s="3" t="s">
        <v>464</v>
      </c>
      <c r="B9" s="10">
        <v>8511695</v>
      </c>
      <c r="C9" s="10">
        <v>0</v>
      </c>
      <c r="D9" s="10">
        <v>0</v>
      </c>
      <c r="E9" s="10">
        <v>117205</v>
      </c>
      <c r="F9" s="10">
        <v>0</v>
      </c>
      <c r="G9" s="10">
        <v>8628900</v>
      </c>
      <c r="H9" s="10">
        <v>6456280</v>
      </c>
      <c r="I9" s="10">
        <v>2146958</v>
      </c>
      <c r="J9" s="10">
        <v>0</v>
      </c>
      <c r="K9" s="10">
        <v>25662</v>
      </c>
      <c r="L9" s="10">
        <v>8628900</v>
      </c>
    </row>
    <row r="10" spans="1:12" s="3" customFormat="1" ht="12" customHeight="1">
      <c r="A10" s="3" t="s">
        <v>465</v>
      </c>
      <c r="B10" s="10">
        <v>7428255</v>
      </c>
      <c r="C10" s="10">
        <v>0</v>
      </c>
      <c r="D10" s="10">
        <v>0</v>
      </c>
      <c r="E10" s="10">
        <v>347833</v>
      </c>
      <c r="F10" s="10">
        <v>102530</v>
      </c>
      <c r="G10" s="10">
        <v>7878618</v>
      </c>
      <c r="H10" s="10">
        <v>2820149</v>
      </c>
      <c r="I10" s="10">
        <v>5034364</v>
      </c>
      <c r="J10" s="10">
        <v>0</v>
      </c>
      <c r="K10" s="10">
        <v>24105</v>
      </c>
      <c r="L10" s="10">
        <v>7878618</v>
      </c>
    </row>
    <row r="11" spans="1:12" s="3" customFormat="1" ht="12" customHeight="1">
      <c r="A11" s="3" t="s">
        <v>466</v>
      </c>
      <c r="B11" s="10">
        <v>4408097</v>
      </c>
      <c r="C11" s="10">
        <v>0</v>
      </c>
      <c r="D11" s="10">
        <v>256</v>
      </c>
      <c r="E11" s="10">
        <v>42665</v>
      </c>
      <c r="F11" s="10">
        <v>1266</v>
      </c>
      <c r="G11" s="10">
        <v>4452284</v>
      </c>
      <c r="H11" s="10">
        <v>1765259</v>
      </c>
      <c r="I11" s="10">
        <v>2659305</v>
      </c>
      <c r="J11" s="10">
        <v>0</v>
      </c>
      <c r="K11" s="10">
        <v>27720</v>
      </c>
      <c r="L11" s="10">
        <v>4452284</v>
      </c>
    </row>
    <row r="12" spans="1:12" s="3" customFormat="1" ht="12" customHeight="1">
      <c r="A12" s="3" t="s">
        <v>467</v>
      </c>
      <c r="B12" s="10">
        <v>4042028</v>
      </c>
      <c r="C12" s="10">
        <v>0</v>
      </c>
      <c r="D12" s="10">
        <v>0</v>
      </c>
      <c r="E12" s="10">
        <v>58546</v>
      </c>
      <c r="F12" s="10">
        <v>39691</v>
      </c>
      <c r="G12" s="10">
        <v>4140265</v>
      </c>
      <c r="H12" s="10">
        <v>1424423</v>
      </c>
      <c r="I12" s="10">
        <v>2701659</v>
      </c>
      <c r="J12" s="10">
        <v>0</v>
      </c>
      <c r="K12" s="10">
        <v>14183</v>
      </c>
      <c r="L12" s="10">
        <v>4140265</v>
      </c>
    </row>
    <row r="13" spans="1:12" s="3" customFormat="1" ht="12" customHeight="1">
      <c r="A13" s="3" t="s">
        <v>468</v>
      </c>
      <c r="B13" s="10">
        <v>3639796</v>
      </c>
      <c r="C13" s="10">
        <v>0</v>
      </c>
      <c r="D13" s="10">
        <v>0</v>
      </c>
      <c r="E13" s="10">
        <v>110575</v>
      </c>
      <c r="F13" s="10">
        <v>6585</v>
      </c>
      <c r="G13" s="10">
        <v>3756956</v>
      </c>
      <c r="H13" s="10">
        <v>1475804</v>
      </c>
      <c r="I13" s="10">
        <v>2233810</v>
      </c>
      <c r="J13" s="10">
        <v>0</v>
      </c>
      <c r="K13" s="10">
        <v>47342</v>
      </c>
      <c r="L13" s="10">
        <v>3756956</v>
      </c>
    </row>
    <row r="14" spans="1:12" s="3" customFormat="1" ht="12" customHeight="1">
      <c r="A14" s="3" t="s">
        <v>469</v>
      </c>
      <c r="B14" s="10">
        <v>1331721</v>
      </c>
      <c r="C14" s="10">
        <v>0</v>
      </c>
      <c r="D14" s="10">
        <v>0</v>
      </c>
      <c r="E14" s="10">
        <v>110607</v>
      </c>
      <c r="F14" s="10">
        <v>7808</v>
      </c>
      <c r="G14" s="10">
        <v>1450136</v>
      </c>
      <c r="H14" s="10">
        <v>495779</v>
      </c>
      <c r="I14" s="10">
        <v>950706</v>
      </c>
      <c r="J14" s="10">
        <v>0</v>
      </c>
      <c r="K14" s="10">
        <v>3651</v>
      </c>
      <c r="L14" s="10">
        <v>1450136</v>
      </c>
    </row>
    <row r="15" spans="1:12" s="3" customFormat="1" ht="12" customHeight="1">
      <c r="A15" s="3" t="s">
        <v>470</v>
      </c>
      <c r="B15" s="10">
        <v>1282947</v>
      </c>
      <c r="C15" s="10">
        <v>0</v>
      </c>
      <c r="D15" s="10">
        <v>194265</v>
      </c>
      <c r="E15" s="10">
        <v>35591</v>
      </c>
      <c r="F15" s="10">
        <v>15848</v>
      </c>
      <c r="G15" s="10">
        <v>1528651</v>
      </c>
      <c r="H15" s="10">
        <v>504891</v>
      </c>
      <c r="I15" s="10">
        <v>778197</v>
      </c>
      <c r="J15" s="10">
        <v>0</v>
      </c>
      <c r="K15" s="10">
        <v>245563</v>
      </c>
      <c r="L15" s="10">
        <v>1528651</v>
      </c>
    </row>
    <row r="16" spans="1:12" s="3" customFormat="1" ht="12" customHeight="1">
      <c r="A16" s="3" t="s">
        <v>471</v>
      </c>
      <c r="B16" s="10">
        <v>981331</v>
      </c>
      <c r="C16" s="10">
        <v>0</v>
      </c>
      <c r="D16" s="10">
        <v>0</v>
      </c>
      <c r="E16" s="10">
        <v>53476</v>
      </c>
      <c r="F16" s="10">
        <v>11443</v>
      </c>
      <c r="G16" s="10">
        <v>1046250</v>
      </c>
      <c r="H16" s="10">
        <v>320603</v>
      </c>
      <c r="I16" s="10">
        <v>724600</v>
      </c>
      <c r="J16" s="10">
        <v>0</v>
      </c>
      <c r="K16" s="10">
        <v>1047</v>
      </c>
      <c r="L16" s="10">
        <v>1046250</v>
      </c>
    </row>
    <row r="17" spans="1:12" s="3" customFormat="1" ht="12" customHeight="1">
      <c r="A17" s="3" t="s">
        <v>472</v>
      </c>
      <c r="B17" s="10">
        <v>693088</v>
      </c>
      <c r="C17" s="10">
        <v>0</v>
      </c>
      <c r="D17" s="10">
        <v>0</v>
      </c>
      <c r="E17" s="10">
        <v>137711</v>
      </c>
      <c r="F17" s="10">
        <v>1378</v>
      </c>
      <c r="G17" s="10">
        <v>832177</v>
      </c>
      <c r="H17" s="10">
        <v>354409</v>
      </c>
      <c r="I17" s="10">
        <v>475562</v>
      </c>
      <c r="J17" s="10">
        <v>0</v>
      </c>
      <c r="K17" s="10">
        <v>2206</v>
      </c>
      <c r="L17" s="10">
        <v>832177</v>
      </c>
    </row>
    <row r="18" spans="1:12" s="3" customFormat="1" ht="12" customHeight="1">
      <c r="A18" s="3" t="s">
        <v>473</v>
      </c>
      <c r="B18" s="10">
        <v>110999</v>
      </c>
      <c r="C18" s="10">
        <v>0</v>
      </c>
      <c r="D18" s="10">
        <v>0</v>
      </c>
      <c r="E18" s="10">
        <v>4093</v>
      </c>
      <c r="F18" s="10">
        <v>217</v>
      </c>
      <c r="G18" s="10">
        <v>115309</v>
      </c>
      <c r="H18" s="10">
        <v>29257</v>
      </c>
      <c r="I18" s="10">
        <v>63293</v>
      </c>
      <c r="J18" s="10">
        <v>0</v>
      </c>
      <c r="K18" s="10">
        <v>22759</v>
      </c>
      <c r="L18" s="10">
        <v>115309</v>
      </c>
    </row>
    <row r="19" spans="1:12" s="3" customFormat="1" ht="12.75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3" t="s">
        <v>196</v>
      </c>
      <c r="B20" s="10">
        <f>SUM(B4:B19)</f>
        <v>127654280</v>
      </c>
      <c r="C20" s="10">
        <f>SUM(C4:C19)</f>
        <v>0</v>
      </c>
      <c r="D20" s="10">
        <f>SUM(D4:D19)</f>
        <v>196317</v>
      </c>
      <c r="E20" s="10">
        <f>SUM(E4:E19)</f>
        <v>3175683</v>
      </c>
      <c r="F20" s="10">
        <f>SUM(F4:F19)</f>
        <v>1197248</v>
      </c>
      <c r="G20" s="10">
        <f>SUM(G4:G19)</f>
        <v>132223528</v>
      </c>
      <c r="H20" s="10">
        <f>SUM(H4:H19)</f>
        <v>50201638</v>
      </c>
      <c r="I20" s="10">
        <f>SUM(I4:I19)</f>
        <v>80383169</v>
      </c>
      <c r="J20" s="10">
        <f>SUM(J4:J19)</f>
        <v>0</v>
      </c>
      <c r="K20" s="10">
        <f>SUM(K4:K19)</f>
        <v>1638721</v>
      </c>
      <c r="L20" s="10">
        <f>SUM(L4:L19)</f>
        <v>132223528</v>
      </c>
    </row>
    <row r="21" spans="1:12" ht="12.75">
      <c r="A21" s="1" t="s">
        <v>197</v>
      </c>
      <c r="B21" s="11">
        <v>124757972</v>
      </c>
      <c r="C21" s="11">
        <v>0</v>
      </c>
      <c r="D21" s="11">
        <v>0</v>
      </c>
      <c r="E21" s="11">
        <v>4190599</v>
      </c>
      <c r="F21" s="11">
        <v>1079071</v>
      </c>
      <c r="G21" s="11">
        <v>130027642</v>
      </c>
      <c r="H21" s="11">
        <v>40193840</v>
      </c>
      <c r="I21" s="11">
        <v>86911333</v>
      </c>
      <c r="J21" s="11">
        <v>0</v>
      </c>
      <c r="K21" s="11">
        <v>2922469</v>
      </c>
      <c r="L21" s="11">
        <v>130027642</v>
      </c>
    </row>
    <row r="23" spans="1:12" ht="12.75">
      <c r="A23" s="1" t="s">
        <v>198</v>
      </c>
      <c r="B23" s="8">
        <f>B20/($G20/100)</f>
        <v>96.54430034569944</v>
      </c>
      <c r="C23" s="8">
        <f>C20/($G20/100)</f>
        <v>0</v>
      </c>
      <c r="D23" s="8">
        <f>D20/($G20/100)</f>
        <v>0.14847357574667044</v>
      </c>
      <c r="E23" s="8">
        <f>E20/($G20/100)</f>
        <v>2.4017533399955866</v>
      </c>
      <c r="F23" s="8">
        <f>F20/($G20/100)</f>
        <v>0.9054727385582996</v>
      </c>
      <c r="G23" s="8">
        <f>G20/($G20/100)</f>
        <v>100</v>
      </c>
      <c r="H23" s="8">
        <f>H20/($L20/100)</f>
        <v>37.96725042762435</v>
      </c>
      <c r="I23" s="8">
        <f>I20/($L20/100)</f>
        <v>60.79339298827362</v>
      </c>
      <c r="J23" s="8">
        <f>J20/($L20/100)</f>
        <v>0</v>
      </c>
      <c r="K23" s="8">
        <f>K20/($L20/100)</f>
        <v>1.2393565841020366</v>
      </c>
      <c r="L23" s="8">
        <f>L20/($L20/100)</f>
        <v>100</v>
      </c>
    </row>
    <row r="24" spans="1:12" ht="12.75">
      <c r="A24" s="1" t="s">
        <v>199</v>
      </c>
      <c r="B24" s="8">
        <f>B21/($G21/100)</f>
        <v>95.9472694275268</v>
      </c>
      <c r="C24" s="8">
        <f>C21/($G21/100)</f>
        <v>0</v>
      </c>
      <c r="D24" s="8">
        <f>D21/($G21/100)</f>
        <v>0</v>
      </c>
      <c r="E24" s="8">
        <f>E21/($G21/100)</f>
        <v>3.2228524147196334</v>
      </c>
      <c r="F24" s="8">
        <f>F21/($G21/100)</f>
        <v>0.8298781577535644</v>
      </c>
      <c r="G24" s="8">
        <f>G21/($G21/100)</f>
        <v>100</v>
      </c>
      <c r="H24" s="8">
        <f>H21/($L21/100)</f>
        <v>30.91176566902598</v>
      </c>
      <c r="I24" s="8">
        <f>I21/($L21/100)</f>
        <v>66.84065915768895</v>
      </c>
      <c r="J24" s="8">
        <f>J21/($L21/100)</f>
        <v>0</v>
      </c>
      <c r="K24" s="8">
        <f>K21/($L21/100)</f>
        <v>2.2475751732850773</v>
      </c>
      <c r="L24" s="8">
        <f>L21/($L21/100)</f>
        <v>100</v>
      </c>
    </row>
    <row r="25" ht="12.75">
      <c r="C25" s="10"/>
    </row>
    <row r="26" ht="12.75">
      <c r="C26" s="10"/>
    </row>
    <row r="27" spans="1:13" ht="27" customHeight="1">
      <c r="A27" s="41" t="s">
        <v>474</v>
      </c>
      <c r="B27" s="32"/>
      <c r="C27" s="32"/>
      <c r="D27" s="32"/>
      <c r="E27" s="32"/>
      <c r="F27" s="32"/>
      <c r="G27" s="32"/>
      <c r="H27" s="7"/>
      <c r="I27" s="9"/>
      <c r="J27" s="9"/>
      <c r="K27" s="9"/>
      <c r="L27" s="9"/>
      <c r="M27" s="9"/>
    </row>
    <row r="28" spans="1:12" s="20" customFormat="1" ht="17.25" customHeight="1" thickBot="1">
      <c r="A28" s="33" t="s">
        <v>125</v>
      </c>
      <c r="B28" s="34"/>
      <c r="C28" s="34"/>
      <c r="D28" s="34"/>
      <c r="E28" s="34"/>
      <c r="F28" s="34"/>
      <c r="G28" s="35"/>
      <c r="H28" s="35"/>
      <c r="I28" s="35"/>
      <c r="J28" s="35"/>
      <c r="K28" s="19"/>
      <c r="L28" s="19"/>
    </row>
    <row r="29" spans="1:12" ht="83.25" customHeight="1" thickTop="1">
      <c r="A29" s="5" t="s">
        <v>24</v>
      </c>
      <c r="B29" s="4" t="s">
        <v>22</v>
      </c>
      <c r="C29" s="4" t="s">
        <v>89</v>
      </c>
      <c r="D29" s="4" t="s">
        <v>21</v>
      </c>
      <c r="E29" s="4" t="s">
        <v>23</v>
      </c>
      <c r="F29" s="4" t="s">
        <v>25</v>
      </c>
      <c r="G29" s="4" t="s">
        <v>26</v>
      </c>
      <c r="H29" s="4" t="s">
        <v>27</v>
      </c>
      <c r="I29" s="4" t="s">
        <v>28</v>
      </c>
      <c r="J29" s="4" t="s">
        <v>90</v>
      </c>
      <c r="K29" s="4" t="s">
        <v>29</v>
      </c>
      <c r="L29" s="4" t="s">
        <v>91</v>
      </c>
    </row>
    <row r="30" spans="1:12" s="3" customFormat="1" ht="12" customHeight="1">
      <c r="A30" s="3" t="s">
        <v>475</v>
      </c>
      <c r="B30" s="10">
        <v>29257562</v>
      </c>
      <c r="C30" s="10">
        <v>308345296</v>
      </c>
      <c r="D30" s="10">
        <v>0</v>
      </c>
      <c r="E30" s="10">
        <v>2499141</v>
      </c>
      <c r="F30" s="10">
        <v>406504</v>
      </c>
      <c r="G30" s="10">
        <v>340508503</v>
      </c>
      <c r="H30" s="10">
        <v>-1348277</v>
      </c>
      <c r="I30" s="10">
        <v>1100365</v>
      </c>
      <c r="J30" s="10">
        <v>308768178</v>
      </c>
      <c r="K30" s="10">
        <v>31988237</v>
      </c>
      <c r="L30" s="10">
        <v>340508503</v>
      </c>
    </row>
    <row r="31" spans="1:12" s="3" customFormat="1" ht="12.75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3" t="s">
        <v>196</v>
      </c>
      <c r="B32" s="10">
        <f>SUM(B30:B31)</f>
        <v>29257562</v>
      </c>
      <c r="C32" s="10">
        <f>SUM(C30:C31)</f>
        <v>308345296</v>
      </c>
      <c r="D32" s="10">
        <f>SUM(D30:D31)</f>
        <v>0</v>
      </c>
      <c r="E32" s="10">
        <f>SUM(E30:E31)</f>
        <v>2499141</v>
      </c>
      <c r="F32" s="10">
        <f>SUM(F30:F31)</f>
        <v>406504</v>
      </c>
      <c r="G32" s="10">
        <f>SUM(G30:G31)</f>
        <v>340508503</v>
      </c>
      <c r="H32" s="10">
        <f>SUM(H30:H31)</f>
        <v>-1348277</v>
      </c>
      <c r="I32" s="10">
        <f>SUM(I30:I31)</f>
        <v>1100365</v>
      </c>
      <c r="J32" s="10">
        <f>SUM(J30:J31)</f>
        <v>308768178</v>
      </c>
      <c r="K32" s="10">
        <f>SUM(K30:K31)</f>
        <v>31988237</v>
      </c>
      <c r="L32" s="10">
        <f>SUM(L30:L31)</f>
        <v>340508503</v>
      </c>
    </row>
    <row r="33" spans="1:12" ht="12.75">
      <c r="A33" s="1" t="s">
        <v>197</v>
      </c>
      <c r="B33" s="27">
        <v>25344165</v>
      </c>
      <c r="C33" s="27">
        <v>0</v>
      </c>
      <c r="D33" s="27">
        <v>267937497</v>
      </c>
      <c r="E33" s="27">
        <v>1812925</v>
      </c>
      <c r="F33" s="27">
        <v>308407</v>
      </c>
      <c r="G33" s="27">
        <v>295402994</v>
      </c>
      <c r="H33" s="27">
        <v>-1564774</v>
      </c>
      <c r="I33" s="27">
        <v>705235</v>
      </c>
      <c r="J33" s="27">
        <v>268174260</v>
      </c>
      <c r="K33" s="27">
        <v>28088273</v>
      </c>
      <c r="L33" s="27">
        <v>295402994</v>
      </c>
    </row>
    <row r="35" spans="1:12" ht="12.75">
      <c r="A35" s="1" t="s">
        <v>198</v>
      </c>
      <c r="B35" s="8">
        <f>B32/($G32/100)</f>
        <v>8.592314653593247</v>
      </c>
      <c r="C35" s="8">
        <f>C32/($G32/100)</f>
        <v>90.55436010653749</v>
      </c>
      <c r="D35" s="8">
        <f>D32/($G32/100)</f>
        <v>0</v>
      </c>
      <c r="E35" s="8">
        <f>E32/($G32/100)</f>
        <v>0.7339437864199239</v>
      </c>
      <c r="F35" s="8">
        <f>F32/($G32/100)</f>
        <v>0.11938145344934309</v>
      </c>
      <c r="G35" s="8">
        <f>G32/($G32/100)</f>
        <v>100</v>
      </c>
      <c r="H35" s="8">
        <f>H32/($L32/100)</f>
        <v>-0.39595986241788506</v>
      </c>
      <c r="I35" s="8">
        <f>I32/($L32/100)</f>
        <v>0.32315345734552775</v>
      </c>
      <c r="J35" s="8">
        <f>J32/($L32/100)</f>
        <v>90.67855142519011</v>
      </c>
      <c r="K35" s="8">
        <f>K32/($L32/100)</f>
        <v>9.39425497988225</v>
      </c>
      <c r="L35" s="8">
        <f>L32/($L32/100)</f>
        <v>100</v>
      </c>
    </row>
    <row r="36" spans="1:12" ht="12.75">
      <c r="A36" s="1" t="s">
        <v>199</v>
      </c>
      <c r="B36" s="8">
        <f>B33/($G33/100)</f>
        <v>8.579522047769089</v>
      </c>
      <c r="C36" s="8">
        <f>C33/($G33/100)</f>
        <v>0</v>
      </c>
      <c r="D36" s="8">
        <f>D33/($G33/100)</f>
        <v>90.70236336196376</v>
      </c>
      <c r="E36" s="8">
        <f>E33/($G33/100)</f>
        <v>0.6137124662995121</v>
      </c>
      <c r="F36" s="8">
        <f>F33/($G33/100)</f>
        <v>0.10440212396763995</v>
      </c>
      <c r="G36" s="8">
        <f>G33/($G33/100)</f>
        <v>100</v>
      </c>
      <c r="H36" s="8">
        <f>H33/($L33/100)</f>
        <v>-0.5297082398562284</v>
      </c>
      <c r="I36" s="8">
        <f>I33/($L33/100)</f>
        <v>0.2387365782758451</v>
      </c>
      <c r="J36" s="8">
        <f>J33/($L33/100)</f>
        <v>90.78251251576685</v>
      </c>
      <c r="K36" s="8">
        <f>K33/($L33/100)</f>
        <v>9.508459145813532</v>
      </c>
      <c r="L36" s="8">
        <f>L33/($L33/100)</f>
        <v>100</v>
      </c>
    </row>
  </sheetData>
  <mergeCells count="4">
    <mergeCell ref="A1:G1"/>
    <mergeCell ref="A2:J2"/>
    <mergeCell ref="A27:G27"/>
    <mergeCell ref="A28:J28"/>
  </mergeCells>
  <printOptions horizontalCentered="1" verticalCentered="1"/>
  <pageMargins left="0.3937007874015748" right="0.3937007874015748" top="0.984251968503937" bottom="0.984251968503937" header="0.5118110236220472" footer="0.5118110236220472"/>
  <pageSetup errors="blank" fitToHeight="1" fitToWidth="1" horizontalDpi="600" verticalDpi="600" orientation="landscape" paperSize="9" scale="84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K98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41" t="s">
        <v>478</v>
      </c>
      <c r="B1" s="32"/>
      <c r="C1" s="32"/>
      <c r="D1" s="32"/>
      <c r="E1" s="32"/>
      <c r="F1" s="7"/>
      <c r="G1" s="9"/>
      <c r="H1" s="9"/>
      <c r="I1" s="9"/>
      <c r="J1" s="9"/>
      <c r="K1" s="9"/>
    </row>
    <row r="2" spans="1:11" s="20" customFormat="1" ht="17.25" customHeight="1" thickBot="1">
      <c r="A2" s="36" t="s">
        <v>100</v>
      </c>
      <c r="B2" s="37"/>
      <c r="C2" s="37"/>
      <c r="D2" s="37"/>
      <c r="E2" s="37"/>
      <c r="F2" s="21"/>
      <c r="G2" s="19"/>
      <c r="H2" s="19"/>
      <c r="I2" s="19"/>
      <c r="J2" s="19"/>
      <c r="K2" s="19"/>
    </row>
    <row r="3" spans="1:10" ht="80.25" customHeight="1" thickTop="1">
      <c r="A3" s="5" t="s">
        <v>24</v>
      </c>
      <c r="B3" s="4" t="s">
        <v>22</v>
      </c>
      <c r="C3" s="4" t="s">
        <v>50</v>
      </c>
      <c r="D3" s="4" t="s">
        <v>30</v>
      </c>
      <c r="E3" s="4" t="s">
        <v>26</v>
      </c>
      <c r="F3" s="4" t="s">
        <v>51</v>
      </c>
      <c r="G3" s="4" t="s">
        <v>52</v>
      </c>
      <c r="H3" s="4" t="s">
        <v>53</v>
      </c>
      <c r="I3" s="4" t="s">
        <v>54</v>
      </c>
      <c r="J3" s="4" t="s">
        <v>55</v>
      </c>
    </row>
    <row r="4" spans="1:10" s="3" customFormat="1" ht="12" customHeight="1">
      <c r="A4" s="3" t="s">
        <v>312</v>
      </c>
      <c r="B4" s="10">
        <v>165305087</v>
      </c>
      <c r="C4" s="10"/>
      <c r="D4" s="10">
        <v>9280479</v>
      </c>
      <c r="E4" s="10">
        <v>174585566</v>
      </c>
      <c r="F4" s="10">
        <v>17821281</v>
      </c>
      <c r="G4" s="10">
        <v>17805358</v>
      </c>
      <c r="H4" s="10">
        <v>130354599</v>
      </c>
      <c r="I4" s="10">
        <v>8604328</v>
      </c>
      <c r="J4" s="10">
        <v>174585566</v>
      </c>
    </row>
    <row r="5" spans="1:10" s="3" customFormat="1" ht="12" customHeight="1">
      <c r="A5" s="3" t="s">
        <v>316</v>
      </c>
      <c r="B5" s="10">
        <v>66668184</v>
      </c>
      <c r="C5" s="10">
        <v>4076853</v>
      </c>
      <c r="D5" s="10">
        <v>13254533</v>
      </c>
      <c r="E5" s="10">
        <v>83999570</v>
      </c>
      <c r="F5" s="10">
        <v>10968397</v>
      </c>
      <c r="G5" s="10">
        <v>7435563</v>
      </c>
      <c r="H5" s="10">
        <v>58597297</v>
      </c>
      <c r="I5" s="10">
        <v>6998313</v>
      </c>
      <c r="J5" s="10">
        <v>83999570</v>
      </c>
    </row>
    <row r="6" spans="1:10" s="3" customFormat="1" ht="12" customHeight="1">
      <c r="A6" s="3" t="s">
        <v>313</v>
      </c>
      <c r="B6" s="10">
        <v>30428079</v>
      </c>
      <c r="C6" s="10">
        <v>1772337</v>
      </c>
      <c r="D6" s="10">
        <v>4603011</v>
      </c>
      <c r="E6" s="10">
        <v>36803427</v>
      </c>
      <c r="F6" s="10">
        <v>2195569</v>
      </c>
      <c r="G6" s="10">
        <v>4194300</v>
      </c>
      <c r="H6" s="10">
        <v>28700088</v>
      </c>
      <c r="I6" s="10">
        <v>1713470</v>
      </c>
      <c r="J6" s="10">
        <v>36803427</v>
      </c>
    </row>
    <row r="7" spans="1:10" s="3" customFormat="1" ht="12" customHeight="1">
      <c r="A7" s="3" t="s">
        <v>331</v>
      </c>
      <c r="B7" s="10">
        <v>32038176</v>
      </c>
      <c r="C7" s="10"/>
      <c r="D7" s="10">
        <v>2016018</v>
      </c>
      <c r="E7" s="10">
        <v>34054194</v>
      </c>
      <c r="F7" s="10">
        <v>1492378</v>
      </c>
      <c r="G7" s="10">
        <v>11324320</v>
      </c>
      <c r="H7" s="10">
        <v>20100015</v>
      </c>
      <c r="I7" s="10">
        <v>1137481</v>
      </c>
      <c r="J7" s="10">
        <v>34054194</v>
      </c>
    </row>
    <row r="8" spans="1:10" s="3" customFormat="1" ht="12" customHeight="1">
      <c r="A8" s="3" t="s">
        <v>314</v>
      </c>
      <c r="B8" s="10">
        <v>24444861</v>
      </c>
      <c r="C8" s="10">
        <v>1433073</v>
      </c>
      <c r="D8" s="10">
        <v>3747462</v>
      </c>
      <c r="E8" s="10">
        <v>29625396</v>
      </c>
      <c r="F8" s="10">
        <v>3462540</v>
      </c>
      <c r="G8" s="10">
        <v>2586639</v>
      </c>
      <c r="H8" s="10">
        <v>20565461</v>
      </c>
      <c r="I8" s="10">
        <v>3010756</v>
      </c>
      <c r="J8" s="10">
        <v>29625396</v>
      </c>
    </row>
    <row r="9" spans="1:10" s="3" customFormat="1" ht="12" customHeight="1">
      <c r="A9" s="3" t="s">
        <v>315</v>
      </c>
      <c r="B9" s="10">
        <v>16720770</v>
      </c>
      <c r="C9" s="10">
        <v>5558138</v>
      </c>
      <c r="D9" s="10">
        <v>3123542</v>
      </c>
      <c r="E9" s="10">
        <v>25402450</v>
      </c>
      <c r="F9" s="10">
        <v>2143372</v>
      </c>
      <c r="G9" s="10">
        <v>1479441</v>
      </c>
      <c r="H9" s="10">
        <v>18262928</v>
      </c>
      <c r="I9" s="10">
        <v>3516709</v>
      </c>
      <c r="J9" s="10">
        <v>25402450</v>
      </c>
    </row>
    <row r="10" spans="1:10" s="3" customFormat="1" ht="12" customHeight="1">
      <c r="A10" s="3" t="s">
        <v>371</v>
      </c>
      <c r="B10" s="10">
        <v>12813408</v>
      </c>
      <c r="C10" s="10">
        <v>1361327</v>
      </c>
      <c r="D10" s="10">
        <v>5272285</v>
      </c>
      <c r="E10" s="10">
        <v>19447020</v>
      </c>
      <c r="F10" s="10">
        <v>1135088</v>
      </c>
      <c r="G10" s="10">
        <v>9217162</v>
      </c>
      <c r="H10" s="10">
        <v>8362889</v>
      </c>
      <c r="I10" s="10">
        <v>731881</v>
      </c>
      <c r="J10" s="10">
        <v>19447020</v>
      </c>
    </row>
    <row r="11" spans="1:10" s="3" customFormat="1" ht="12" customHeight="1">
      <c r="A11" s="3" t="s">
        <v>392</v>
      </c>
      <c r="B11" s="10">
        <v>16066613</v>
      </c>
      <c r="C11" s="10"/>
      <c r="D11" s="10">
        <v>386917</v>
      </c>
      <c r="E11" s="10">
        <v>16453530</v>
      </c>
      <c r="F11" s="10">
        <v>1299721</v>
      </c>
      <c r="G11" s="10">
        <v>13751752</v>
      </c>
      <c r="H11" s="10">
        <v>872929</v>
      </c>
      <c r="I11" s="10">
        <v>529128</v>
      </c>
      <c r="J11" s="10">
        <v>16453530</v>
      </c>
    </row>
    <row r="12" spans="1:10" s="3" customFormat="1" ht="12" customHeight="1">
      <c r="A12" s="3" t="s">
        <v>400</v>
      </c>
      <c r="B12" s="10">
        <v>4541056</v>
      </c>
      <c r="C12" s="10">
        <v>2347973</v>
      </c>
      <c r="D12" s="10">
        <v>634562</v>
      </c>
      <c r="E12" s="10">
        <v>7523591</v>
      </c>
      <c r="F12" s="10">
        <v>673064</v>
      </c>
      <c r="G12" s="10">
        <v>180076</v>
      </c>
      <c r="H12" s="10">
        <v>3282229</v>
      </c>
      <c r="I12" s="10">
        <v>3388222</v>
      </c>
      <c r="J12" s="10">
        <v>7523591</v>
      </c>
    </row>
    <row r="13" spans="1:10" s="3" customFormat="1" ht="12" customHeight="1">
      <c r="A13" s="3" t="s">
        <v>333</v>
      </c>
      <c r="B13" s="10">
        <v>339717</v>
      </c>
      <c r="C13" s="10"/>
      <c r="D13" s="10">
        <v>5385520</v>
      </c>
      <c r="E13" s="10">
        <v>5725237</v>
      </c>
      <c r="F13" s="10">
        <v>100000</v>
      </c>
      <c r="G13" s="10">
        <v>316215</v>
      </c>
      <c r="H13" s="10">
        <v>5306629</v>
      </c>
      <c r="I13" s="10">
        <v>2393</v>
      </c>
      <c r="J13" s="10">
        <v>5725237</v>
      </c>
    </row>
    <row r="14" spans="1:10" s="3" customFormat="1" ht="12" customHeight="1">
      <c r="A14" s="3" t="s">
        <v>339</v>
      </c>
      <c r="B14" s="10">
        <v>3317247</v>
      </c>
      <c r="C14" s="10"/>
      <c r="D14" s="10">
        <v>39891</v>
      </c>
      <c r="E14" s="10">
        <v>3357138</v>
      </c>
      <c r="F14" s="10">
        <v>1907379</v>
      </c>
      <c r="G14" s="10">
        <v>141202</v>
      </c>
      <c r="H14" s="10">
        <v>629635</v>
      </c>
      <c r="I14" s="10">
        <v>678922</v>
      </c>
      <c r="J14" s="10">
        <v>3357138</v>
      </c>
    </row>
    <row r="15" spans="1:10" s="3" customFormat="1" ht="12" customHeight="1">
      <c r="A15" s="3" t="s">
        <v>317</v>
      </c>
      <c r="B15" s="10">
        <v>1587589</v>
      </c>
      <c r="C15" s="10">
        <v>1059086</v>
      </c>
      <c r="D15" s="10">
        <v>148940</v>
      </c>
      <c r="E15" s="10">
        <v>2795615</v>
      </c>
      <c r="F15" s="10">
        <v>888128</v>
      </c>
      <c r="G15" s="10">
        <v>112529</v>
      </c>
      <c r="H15" s="10">
        <v>1571576</v>
      </c>
      <c r="I15" s="10">
        <v>223382</v>
      </c>
      <c r="J15" s="10">
        <v>2795615</v>
      </c>
    </row>
    <row r="16" spans="1:10" s="3" customFormat="1" ht="12" customHeight="1">
      <c r="A16" s="3" t="s">
        <v>388</v>
      </c>
      <c r="B16" s="10">
        <v>1421574</v>
      </c>
      <c r="C16" s="10">
        <v>915678</v>
      </c>
      <c r="D16" s="10">
        <v>423345</v>
      </c>
      <c r="E16" s="10">
        <v>2760597</v>
      </c>
      <c r="F16" s="10">
        <v>63356</v>
      </c>
      <c r="G16" s="10">
        <v>534584</v>
      </c>
      <c r="H16" s="10">
        <v>1989099</v>
      </c>
      <c r="I16" s="10">
        <v>173558</v>
      </c>
      <c r="J16" s="10">
        <v>2760597</v>
      </c>
    </row>
    <row r="17" spans="1:10" s="3" customFormat="1" ht="12" customHeight="1">
      <c r="A17" s="3" t="s">
        <v>327</v>
      </c>
      <c r="B17" s="10">
        <v>1214359</v>
      </c>
      <c r="C17" s="10">
        <v>410433</v>
      </c>
      <c r="D17" s="10">
        <v>902269</v>
      </c>
      <c r="E17" s="10">
        <v>2527061</v>
      </c>
      <c r="F17" s="10">
        <v>337153</v>
      </c>
      <c r="G17" s="10">
        <v>361632</v>
      </c>
      <c r="H17" s="10">
        <v>1500761</v>
      </c>
      <c r="I17" s="10">
        <v>327515</v>
      </c>
      <c r="J17" s="10">
        <v>2527061</v>
      </c>
    </row>
    <row r="18" spans="1:10" s="3" customFormat="1" ht="12" customHeight="1">
      <c r="A18" s="3" t="s">
        <v>404</v>
      </c>
      <c r="B18" s="10">
        <v>341766</v>
      </c>
      <c r="C18" s="10">
        <v>60000</v>
      </c>
      <c r="D18" s="10">
        <v>2008200</v>
      </c>
      <c r="E18" s="10">
        <v>2409966</v>
      </c>
      <c r="F18" s="10">
        <v>317524</v>
      </c>
      <c r="G18" s="10">
        <v>615727</v>
      </c>
      <c r="H18" s="10">
        <v>1303007</v>
      </c>
      <c r="I18" s="10">
        <v>173708</v>
      </c>
      <c r="J18" s="10">
        <v>2409966</v>
      </c>
    </row>
    <row r="19" spans="1:10" s="3" customFormat="1" ht="12" customHeight="1">
      <c r="A19" s="3" t="s">
        <v>379</v>
      </c>
      <c r="B19" s="10">
        <v>1780767</v>
      </c>
      <c r="C19" s="10">
        <v>188751</v>
      </c>
      <c r="D19" s="10">
        <v>395814</v>
      </c>
      <c r="E19" s="10">
        <v>2365332</v>
      </c>
      <c r="F19" s="10">
        <v>415003</v>
      </c>
      <c r="G19" s="10"/>
      <c r="H19" s="10">
        <v>1658915</v>
      </c>
      <c r="I19" s="10">
        <v>291414</v>
      </c>
      <c r="J19" s="10">
        <v>2365332</v>
      </c>
    </row>
    <row r="20" spans="1:10" s="3" customFormat="1" ht="12" customHeight="1">
      <c r="A20" s="3" t="s">
        <v>320</v>
      </c>
      <c r="B20" s="10">
        <v>1430440</v>
      </c>
      <c r="C20" s="10">
        <v>628998</v>
      </c>
      <c r="D20" s="10">
        <v>303180</v>
      </c>
      <c r="E20" s="10">
        <v>2362618</v>
      </c>
      <c r="F20" s="10">
        <v>124374</v>
      </c>
      <c r="G20" s="10">
        <v>277784</v>
      </c>
      <c r="H20" s="10">
        <v>1110830</v>
      </c>
      <c r="I20" s="10">
        <v>849630</v>
      </c>
      <c r="J20" s="10">
        <v>2362618</v>
      </c>
    </row>
    <row r="21" spans="1:10" s="3" customFormat="1" ht="12" customHeight="1">
      <c r="A21" s="3" t="s">
        <v>336</v>
      </c>
      <c r="B21" s="10">
        <v>1474340</v>
      </c>
      <c r="C21" s="10">
        <v>9766</v>
      </c>
      <c r="D21" s="10">
        <v>425327</v>
      </c>
      <c r="E21" s="10">
        <v>1909433</v>
      </c>
      <c r="F21" s="10">
        <v>300250</v>
      </c>
      <c r="G21" s="10">
        <v>184700</v>
      </c>
      <c r="H21" s="10">
        <v>1111380</v>
      </c>
      <c r="I21" s="10">
        <v>313103</v>
      </c>
      <c r="J21" s="10">
        <v>1909433</v>
      </c>
    </row>
    <row r="22" spans="1:10" s="3" customFormat="1" ht="12" customHeight="1">
      <c r="A22" s="3" t="s">
        <v>335</v>
      </c>
      <c r="B22" s="10">
        <v>804239</v>
      </c>
      <c r="C22" s="10">
        <v>452824</v>
      </c>
      <c r="D22" s="10">
        <v>528539</v>
      </c>
      <c r="E22" s="10">
        <v>1785602</v>
      </c>
      <c r="F22" s="10">
        <v>200000</v>
      </c>
      <c r="G22" s="10">
        <v>405031</v>
      </c>
      <c r="H22" s="10">
        <v>870838</v>
      </c>
      <c r="I22" s="10">
        <v>309733</v>
      </c>
      <c r="J22" s="10">
        <v>1785602</v>
      </c>
    </row>
    <row r="23" spans="1:10" s="3" customFormat="1" ht="12" customHeight="1">
      <c r="A23" s="3" t="s">
        <v>358</v>
      </c>
      <c r="B23" s="10">
        <v>1271575</v>
      </c>
      <c r="C23" s="10">
        <v>4202</v>
      </c>
      <c r="D23" s="10">
        <v>490858</v>
      </c>
      <c r="E23" s="10">
        <v>1766635</v>
      </c>
      <c r="F23" s="10">
        <v>331938</v>
      </c>
      <c r="G23" s="10">
        <v>500116</v>
      </c>
      <c r="H23" s="10">
        <v>666101</v>
      </c>
      <c r="I23" s="10">
        <v>268480</v>
      </c>
      <c r="J23" s="10">
        <v>1766635</v>
      </c>
    </row>
    <row r="24" spans="1:10" s="3" customFormat="1" ht="12" customHeight="1">
      <c r="A24" s="3" t="s">
        <v>372</v>
      </c>
      <c r="B24" s="10">
        <v>1393944</v>
      </c>
      <c r="C24" s="10"/>
      <c r="D24" s="10">
        <v>23748</v>
      </c>
      <c r="E24" s="10">
        <v>1417692</v>
      </c>
      <c r="F24" s="10">
        <v>851652</v>
      </c>
      <c r="G24" s="10">
        <v>96600</v>
      </c>
      <c r="H24" s="10">
        <v>237265</v>
      </c>
      <c r="I24" s="10">
        <v>232175</v>
      </c>
      <c r="J24" s="10">
        <v>1417692</v>
      </c>
    </row>
    <row r="25" spans="1:10" s="3" customFormat="1" ht="12" customHeight="1">
      <c r="A25" s="3" t="s">
        <v>318</v>
      </c>
      <c r="B25" s="10">
        <v>401369</v>
      </c>
      <c r="C25" s="10">
        <v>363629</v>
      </c>
      <c r="D25" s="10">
        <v>460023</v>
      </c>
      <c r="E25" s="10">
        <v>1225021</v>
      </c>
      <c r="F25" s="10">
        <v>15654</v>
      </c>
      <c r="G25" s="10">
        <v>371931</v>
      </c>
      <c r="H25" s="10">
        <v>666379</v>
      </c>
      <c r="I25" s="10">
        <v>171057</v>
      </c>
      <c r="J25" s="10">
        <v>1225021</v>
      </c>
    </row>
    <row r="26" spans="1:10" s="3" customFormat="1" ht="12" customHeight="1">
      <c r="A26" s="3" t="s">
        <v>334</v>
      </c>
      <c r="B26" s="10">
        <v>818668</v>
      </c>
      <c r="C26" s="10">
        <v>41517</v>
      </c>
      <c r="D26" s="10">
        <v>250481</v>
      </c>
      <c r="E26" s="10">
        <v>1110666</v>
      </c>
      <c r="F26" s="10">
        <v>102400</v>
      </c>
      <c r="G26" s="10">
        <v>815258</v>
      </c>
      <c r="H26" s="10">
        <v>192908</v>
      </c>
      <c r="I26" s="10">
        <v>100</v>
      </c>
      <c r="J26" s="10">
        <v>1110666</v>
      </c>
    </row>
    <row r="27" spans="1:10" s="3" customFormat="1" ht="12" customHeight="1">
      <c r="A27" s="3" t="s">
        <v>359</v>
      </c>
      <c r="B27" s="10">
        <v>453041</v>
      </c>
      <c r="C27" s="10">
        <v>387902</v>
      </c>
      <c r="D27" s="10">
        <v>94642</v>
      </c>
      <c r="E27" s="10">
        <v>935585</v>
      </c>
      <c r="F27" s="10">
        <v>32428</v>
      </c>
      <c r="G27" s="10">
        <v>220010</v>
      </c>
      <c r="H27" s="10">
        <v>581578</v>
      </c>
      <c r="I27" s="10">
        <v>101569</v>
      </c>
      <c r="J27" s="10">
        <v>935585</v>
      </c>
    </row>
    <row r="28" spans="1:10" s="3" customFormat="1" ht="12" customHeight="1">
      <c r="A28" s="3" t="s">
        <v>345</v>
      </c>
      <c r="B28" s="10">
        <v>144264</v>
      </c>
      <c r="C28" s="10">
        <v>1793</v>
      </c>
      <c r="D28" s="10">
        <v>749220</v>
      </c>
      <c r="E28" s="10">
        <v>895277</v>
      </c>
      <c r="F28" s="10">
        <v>248704</v>
      </c>
      <c r="G28" s="10">
        <v>245202</v>
      </c>
      <c r="H28" s="10">
        <v>401052</v>
      </c>
      <c r="I28" s="10">
        <v>319</v>
      </c>
      <c r="J28" s="10">
        <v>895277</v>
      </c>
    </row>
    <row r="29" spans="1:10" s="3" customFormat="1" ht="12" customHeight="1">
      <c r="A29" s="3" t="s">
        <v>329</v>
      </c>
      <c r="B29" s="10">
        <v>290647</v>
      </c>
      <c r="C29" s="10">
        <v>314574</v>
      </c>
      <c r="D29" s="10">
        <v>279456</v>
      </c>
      <c r="E29" s="10">
        <v>884677</v>
      </c>
      <c r="F29" s="10">
        <v>68458</v>
      </c>
      <c r="G29" s="10">
        <v>57746</v>
      </c>
      <c r="H29" s="10">
        <v>627595</v>
      </c>
      <c r="I29" s="10">
        <v>130878</v>
      </c>
      <c r="J29" s="10">
        <v>884677</v>
      </c>
    </row>
    <row r="30" spans="1:10" s="3" customFormat="1" ht="12" customHeight="1">
      <c r="A30" s="3" t="s">
        <v>370</v>
      </c>
      <c r="B30" s="10">
        <v>409617</v>
      </c>
      <c r="C30" s="10">
        <v>89810</v>
      </c>
      <c r="D30" s="10">
        <v>366204</v>
      </c>
      <c r="E30" s="10">
        <v>865631</v>
      </c>
      <c r="F30" s="10">
        <v>203306</v>
      </c>
      <c r="G30" s="10">
        <v>0</v>
      </c>
      <c r="H30" s="10">
        <v>578974</v>
      </c>
      <c r="I30" s="10">
        <v>83351</v>
      </c>
      <c r="J30" s="10">
        <v>865631</v>
      </c>
    </row>
    <row r="31" spans="1:10" s="3" customFormat="1" ht="12" customHeight="1">
      <c r="A31" s="3" t="s">
        <v>351</v>
      </c>
      <c r="B31" s="10">
        <v>59289</v>
      </c>
      <c r="C31" s="10">
        <v>209088</v>
      </c>
      <c r="D31" s="10">
        <v>592412</v>
      </c>
      <c r="E31" s="10">
        <v>860789</v>
      </c>
      <c r="F31" s="10">
        <v>210351</v>
      </c>
      <c r="G31" s="10">
        <v>186000</v>
      </c>
      <c r="H31" s="10">
        <v>354084</v>
      </c>
      <c r="I31" s="10">
        <v>110354</v>
      </c>
      <c r="J31" s="10">
        <v>860789</v>
      </c>
    </row>
    <row r="32" spans="1:10" s="3" customFormat="1" ht="12" customHeight="1">
      <c r="A32" s="3" t="s">
        <v>356</v>
      </c>
      <c r="B32" s="10">
        <v>491132</v>
      </c>
      <c r="C32" s="10">
        <v>236507</v>
      </c>
      <c r="D32" s="10">
        <v>55024</v>
      </c>
      <c r="E32" s="10">
        <v>782663</v>
      </c>
      <c r="F32" s="10">
        <v>115649</v>
      </c>
      <c r="G32" s="10">
        <v>32500</v>
      </c>
      <c r="H32" s="10">
        <v>580307</v>
      </c>
      <c r="I32" s="10">
        <v>54207</v>
      </c>
      <c r="J32" s="10">
        <v>782663</v>
      </c>
    </row>
    <row r="33" spans="1:10" s="3" customFormat="1" ht="12" customHeight="1">
      <c r="A33" s="3" t="s">
        <v>401</v>
      </c>
      <c r="B33" s="10">
        <v>771964</v>
      </c>
      <c r="C33" s="10"/>
      <c r="D33" s="10">
        <v>7092</v>
      </c>
      <c r="E33" s="10">
        <v>779056</v>
      </c>
      <c r="F33" s="10">
        <v>114422</v>
      </c>
      <c r="G33" s="10">
        <v>311570</v>
      </c>
      <c r="H33" s="10">
        <v>238458</v>
      </c>
      <c r="I33" s="10">
        <v>114606</v>
      </c>
      <c r="J33" s="10">
        <v>779056</v>
      </c>
    </row>
    <row r="34" spans="1:10" s="3" customFormat="1" ht="12" customHeight="1">
      <c r="A34" s="3" t="s">
        <v>338</v>
      </c>
      <c r="B34" s="10">
        <v>60678</v>
      </c>
      <c r="C34" s="10">
        <v>234072</v>
      </c>
      <c r="D34" s="10">
        <v>425222</v>
      </c>
      <c r="E34" s="10">
        <v>719972</v>
      </c>
      <c r="F34" s="10">
        <v>3286</v>
      </c>
      <c r="G34" s="10">
        <v>149208</v>
      </c>
      <c r="H34" s="10">
        <v>286831</v>
      </c>
      <c r="I34" s="10">
        <v>280647</v>
      </c>
      <c r="J34" s="10">
        <v>719972</v>
      </c>
    </row>
    <row r="35" spans="1:10" s="3" customFormat="1" ht="12" customHeight="1">
      <c r="A35" s="3" t="s">
        <v>325</v>
      </c>
      <c r="B35" s="10">
        <v>200753</v>
      </c>
      <c r="C35" s="10">
        <v>89805</v>
      </c>
      <c r="D35" s="10">
        <v>419313</v>
      </c>
      <c r="E35" s="10">
        <v>709871</v>
      </c>
      <c r="F35" s="10">
        <v>149075</v>
      </c>
      <c r="G35" s="10"/>
      <c r="H35" s="10">
        <v>481438</v>
      </c>
      <c r="I35" s="10">
        <v>79358</v>
      </c>
      <c r="J35" s="10">
        <v>709871</v>
      </c>
    </row>
    <row r="36" spans="1:10" s="3" customFormat="1" ht="12" customHeight="1">
      <c r="A36" s="3" t="s">
        <v>394</v>
      </c>
      <c r="B36" s="10">
        <v>690863</v>
      </c>
      <c r="C36" s="10"/>
      <c r="D36" s="10">
        <v>0</v>
      </c>
      <c r="E36" s="10">
        <v>690863</v>
      </c>
      <c r="F36" s="10">
        <v>10000</v>
      </c>
      <c r="G36" s="10">
        <v>257280</v>
      </c>
      <c r="H36" s="10">
        <v>112588</v>
      </c>
      <c r="I36" s="10">
        <v>310995</v>
      </c>
      <c r="J36" s="10">
        <v>690863</v>
      </c>
    </row>
    <row r="37" spans="1:10" s="3" customFormat="1" ht="12" customHeight="1">
      <c r="A37" s="3" t="s">
        <v>381</v>
      </c>
      <c r="B37" s="10">
        <v>189280</v>
      </c>
      <c r="C37" s="10">
        <v>4227</v>
      </c>
      <c r="D37" s="10">
        <v>479848</v>
      </c>
      <c r="E37" s="10">
        <v>673355</v>
      </c>
      <c r="F37" s="10">
        <v>328141</v>
      </c>
      <c r="G37" s="10">
        <v>56565</v>
      </c>
      <c r="H37" s="10">
        <v>268458</v>
      </c>
      <c r="I37" s="10">
        <v>20191</v>
      </c>
      <c r="J37" s="10">
        <v>673355</v>
      </c>
    </row>
    <row r="38" spans="1:10" s="3" customFormat="1" ht="12" customHeight="1">
      <c r="A38" s="3" t="s">
        <v>361</v>
      </c>
      <c r="B38" s="10">
        <v>313051</v>
      </c>
      <c r="C38" s="10">
        <v>4437</v>
      </c>
      <c r="D38" s="10">
        <v>349133</v>
      </c>
      <c r="E38" s="10">
        <v>666621</v>
      </c>
      <c r="F38" s="10">
        <v>50077</v>
      </c>
      <c r="G38" s="10">
        <v>600000</v>
      </c>
      <c r="H38" s="10">
        <v>12038</v>
      </c>
      <c r="I38" s="10">
        <v>4506</v>
      </c>
      <c r="J38" s="10">
        <v>666621</v>
      </c>
    </row>
    <row r="39" spans="1:10" s="3" customFormat="1" ht="12" customHeight="1">
      <c r="A39" s="3" t="s">
        <v>348</v>
      </c>
      <c r="B39" s="10">
        <v>330721</v>
      </c>
      <c r="C39" s="10">
        <v>230486</v>
      </c>
      <c r="D39" s="10">
        <v>44737</v>
      </c>
      <c r="E39" s="10">
        <v>605944</v>
      </c>
      <c r="F39" s="10">
        <v>39133</v>
      </c>
      <c r="G39" s="10">
        <v>54777</v>
      </c>
      <c r="H39" s="10">
        <v>472377</v>
      </c>
      <c r="I39" s="10">
        <v>39657</v>
      </c>
      <c r="J39" s="10">
        <v>605944</v>
      </c>
    </row>
    <row r="40" spans="1:10" s="3" customFormat="1" ht="12" customHeight="1">
      <c r="A40" s="3" t="s">
        <v>346</v>
      </c>
      <c r="B40" s="10">
        <v>174718</v>
      </c>
      <c r="C40" s="10">
        <v>310751</v>
      </c>
      <c r="D40" s="10">
        <v>74164</v>
      </c>
      <c r="E40" s="10">
        <v>559633</v>
      </c>
      <c r="F40" s="10">
        <v>154185</v>
      </c>
      <c r="G40" s="10">
        <v>62562</v>
      </c>
      <c r="H40" s="10">
        <v>329126</v>
      </c>
      <c r="I40" s="10">
        <v>13760</v>
      </c>
      <c r="J40" s="10">
        <v>559633</v>
      </c>
    </row>
    <row r="41" spans="1:10" s="3" customFormat="1" ht="12" customHeight="1">
      <c r="A41" s="3" t="s">
        <v>369</v>
      </c>
      <c r="B41" s="10">
        <v>540852</v>
      </c>
      <c r="C41" s="10">
        <v>0</v>
      </c>
      <c r="D41" s="10">
        <v>16803</v>
      </c>
      <c r="E41" s="10">
        <v>557655</v>
      </c>
      <c r="F41" s="10">
        <v>102174</v>
      </c>
      <c r="G41" s="10">
        <v>131837</v>
      </c>
      <c r="H41" s="10">
        <v>258410</v>
      </c>
      <c r="I41" s="10">
        <v>65234</v>
      </c>
      <c r="J41" s="10">
        <v>557655</v>
      </c>
    </row>
    <row r="42" spans="1:10" s="3" customFormat="1" ht="12" customHeight="1">
      <c r="A42" s="3" t="s">
        <v>373</v>
      </c>
      <c r="B42" s="10">
        <v>324509</v>
      </c>
      <c r="C42" s="10">
        <v>183193</v>
      </c>
      <c r="D42" s="10">
        <v>38409</v>
      </c>
      <c r="E42" s="10">
        <v>546111</v>
      </c>
      <c r="F42" s="10">
        <v>22521</v>
      </c>
      <c r="G42" s="10"/>
      <c r="H42" s="10">
        <v>506682</v>
      </c>
      <c r="I42" s="10">
        <v>16908</v>
      </c>
      <c r="J42" s="10">
        <v>546111</v>
      </c>
    </row>
    <row r="43" spans="1:10" s="3" customFormat="1" ht="12" customHeight="1">
      <c r="A43" s="3" t="s">
        <v>357</v>
      </c>
      <c r="B43" s="10">
        <v>465396</v>
      </c>
      <c r="C43" s="10">
        <v>3302</v>
      </c>
      <c r="D43" s="10">
        <v>41609</v>
      </c>
      <c r="E43" s="10">
        <v>510307</v>
      </c>
      <c r="F43" s="10">
        <v>100000</v>
      </c>
      <c r="G43" s="10">
        <v>354000</v>
      </c>
      <c r="H43" s="10">
        <v>55702</v>
      </c>
      <c r="I43" s="10">
        <v>605</v>
      </c>
      <c r="J43" s="10">
        <v>510307</v>
      </c>
    </row>
    <row r="44" spans="1:10" s="3" customFormat="1" ht="12" customHeight="1">
      <c r="A44" s="3" t="s">
        <v>337</v>
      </c>
      <c r="B44" s="10">
        <v>172595</v>
      </c>
      <c r="C44" s="10">
        <v>130450</v>
      </c>
      <c r="D44" s="10">
        <v>171602</v>
      </c>
      <c r="E44" s="10">
        <v>474647</v>
      </c>
      <c r="F44" s="10">
        <v>105973</v>
      </c>
      <c r="G44" s="10">
        <v>22353</v>
      </c>
      <c r="H44" s="10">
        <v>219041</v>
      </c>
      <c r="I44" s="10">
        <v>127280</v>
      </c>
      <c r="J44" s="10">
        <v>474647</v>
      </c>
    </row>
    <row r="45" spans="1:10" s="3" customFormat="1" ht="12" customHeight="1">
      <c r="A45" s="3" t="s">
        <v>393</v>
      </c>
      <c r="B45" s="10">
        <v>261088</v>
      </c>
      <c r="C45" s="10">
        <v>58203</v>
      </c>
      <c r="D45" s="10">
        <v>102410</v>
      </c>
      <c r="E45" s="10">
        <v>421701</v>
      </c>
      <c r="F45" s="10">
        <v>215498</v>
      </c>
      <c r="G45" s="10"/>
      <c r="H45" s="10">
        <v>123458</v>
      </c>
      <c r="I45" s="10">
        <v>82745</v>
      </c>
      <c r="J45" s="10">
        <v>421701</v>
      </c>
    </row>
    <row r="46" spans="1:10" s="3" customFormat="1" ht="12" customHeight="1">
      <c r="A46" s="3" t="s">
        <v>354</v>
      </c>
      <c r="B46" s="10">
        <v>389793</v>
      </c>
      <c r="C46" s="10">
        <v>7813</v>
      </c>
      <c r="D46" s="10">
        <v>17044</v>
      </c>
      <c r="E46" s="10">
        <v>414650</v>
      </c>
      <c r="F46" s="10">
        <v>201917</v>
      </c>
      <c r="G46" s="10">
        <v>61201</v>
      </c>
      <c r="H46" s="10">
        <v>140071</v>
      </c>
      <c r="I46" s="10">
        <v>11461</v>
      </c>
      <c r="J46" s="10">
        <v>414650</v>
      </c>
    </row>
    <row r="47" spans="1:10" s="3" customFormat="1" ht="12" customHeight="1">
      <c r="A47" s="3" t="s">
        <v>376</v>
      </c>
      <c r="B47" s="10">
        <v>178693</v>
      </c>
      <c r="C47" s="10">
        <v>127753</v>
      </c>
      <c r="D47" s="10">
        <v>67298</v>
      </c>
      <c r="E47" s="10">
        <v>373744</v>
      </c>
      <c r="F47" s="10">
        <v>26117</v>
      </c>
      <c r="G47" s="10">
        <v>13154</v>
      </c>
      <c r="H47" s="10">
        <v>270566</v>
      </c>
      <c r="I47" s="10">
        <v>63907</v>
      </c>
      <c r="J47" s="10">
        <v>373744</v>
      </c>
    </row>
    <row r="48" spans="1:10" s="3" customFormat="1" ht="12" customHeight="1">
      <c r="A48" s="3" t="s">
        <v>378</v>
      </c>
      <c r="B48" s="10">
        <v>224132</v>
      </c>
      <c r="C48" s="10">
        <v>23401</v>
      </c>
      <c r="D48" s="10">
        <v>123657</v>
      </c>
      <c r="E48" s="10">
        <v>371190</v>
      </c>
      <c r="F48" s="10">
        <v>16414</v>
      </c>
      <c r="G48" s="10">
        <v>152813</v>
      </c>
      <c r="H48" s="10">
        <v>148982</v>
      </c>
      <c r="I48" s="10">
        <v>52981</v>
      </c>
      <c r="J48" s="10">
        <v>371190</v>
      </c>
    </row>
    <row r="49" spans="1:10" s="3" customFormat="1" ht="12" customHeight="1">
      <c r="A49" s="3" t="s">
        <v>360</v>
      </c>
      <c r="B49" s="10">
        <v>360039</v>
      </c>
      <c r="C49" s="10"/>
      <c r="D49" s="10">
        <v>8400</v>
      </c>
      <c r="E49" s="10">
        <v>368439</v>
      </c>
      <c r="F49" s="10">
        <v>110185</v>
      </c>
      <c r="G49" s="10">
        <v>86246</v>
      </c>
      <c r="H49" s="10">
        <v>156179</v>
      </c>
      <c r="I49" s="10">
        <v>15829</v>
      </c>
      <c r="J49" s="10">
        <v>368439</v>
      </c>
    </row>
    <row r="50" spans="1:10" s="3" customFormat="1" ht="12" customHeight="1">
      <c r="A50" s="3" t="s">
        <v>323</v>
      </c>
      <c r="B50" s="10">
        <v>19114</v>
      </c>
      <c r="C50" s="10">
        <v>204956</v>
      </c>
      <c r="D50" s="10">
        <v>119848</v>
      </c>
      <c r="E50" s="10">
        <v>343918</v>
      </c>
      <c r="F50" s="10">
        <v>50000</v>
      </c>
      <c r="G50" s="10">
        <v>21666</v>
      </c>
      <c r="H50" s="10">
        <v>257258</v>
      </c>
      <c r="I50" s="10">
        <v>14994</v>
      </c>
      <c r="J50" s="10">
        <v>343918</v>
      </c>
    </row>
    <row r="51" spans="1:10" s="3" customFormat="1" ht="12" customHeight="1">
      <c r="A51" s="3" t="s">
        <v>479</v>
      </c>
      <c r="B51" s="10">
        <v>231256</v>
      </c>
      <c r="C51" s="10"/>
      <c r="D51" s="10">
        <v>111840</v>
      </c>
      <c r="E51" s="10">
        <v>343096</v>
      </c>
      <c r="F51" s="10">
        <v>126600</v>
      </c>
      <c r="G51" s="10">
        <v>187715</v>
      </c>
      <c r="H51" s="10">
        <v>27912</v>
      </c>
      <c r="I51" s="10">
        <v>869</v>
      </c>
      <c r="J51" s="10">
        <v>343096</v>
      </c>
    </row>
    <row r="52" spans="1:10" s="3" customFormat="1" ht="12" customHeight="1">
      <c r="A52" s="3" t="s">
        <v>405</v>
      </c>
      <c r="B52" s="10">
        <v>334307</v>
      </c>
      <c r="C52" s="10"/>
      <c r="D52" s="10">
        <v>0</v>
      </c>
      <c r="E52" s="10">
        <v>334307</v>
      </c>
      <c r="F52" s="10">
        <v>273000</v>
      </c>
      <c r="G52" s="10">
        <v>36234</v>
      </c>
      <c r="H52" s="10">
        <v>24334</v>
      </c>
      <c r="I52" s="10">
        <v>739</v>
      </c>
      <c r="J52" s="10">
        <v>334307</v>
      </c>
    </row>
    <row r="53" spans="1:10" s="3" customFormat="1" ht="12" customHeight="1">
      <c r="A53" s="3" t="s">
        <v>350</v>
      </c>
      <c r="B53" s="10">
        <v>189837</v>
      </c>
      <c r="C53" s="10">
        <v>71128</v>
      </c>
      <c r="D53" s="10">
        <v>15864</v>
      </c>
      <c r="E53" s="10">
        <v>276829</v>
      </c>
      <c r="F53" s="10">
        <v>60484</v>
      </c>
      <c r="G53" s="10">
        <v>60135</v>
      </c>
      <c r="H53" s="10">
        <v>140223</v>
      </c>
      <c r="I53" s="10">
        <v>15987</v>
      </c>
      <c r="J53" s="10">
        <v>276829</v>
      </c>
    </row>
    <row r="54" spans="1:10" s="3" customFormat="1" ht="12" customHeight="1">
      <c r="A54" s="3" t="s">
        <v>322</v>
      </c>
      <c r="B54" s="10">
        <v>235758</v>
      </c>
      <c r="C54" s="10">
        <v>6526</v>
      </c>
      <c r="D54" s="10">
        <v>32012</v>
      </c>
      <c r="E54" s="10">
        <v>274296</v>
      </c>
      <c r="F54" s="10">
        <v>52816</v>
      </c>
      <c r="G54" s="10">
        <v>61282</v>
      </c>
      <c r="H54" s="10">
        <v>134516</v>
      </c>
      <c r="I54" s="10">
        <v>25682</v>
      </c>
      <c r="J54" s="10">
        <v>274296</v>
      </c>
    </row>
    <row r="55" spans="1:10" s="3" customFormat="1" ht="12" customHeight="1">
      <c r="A55" s="3" t="s">
        <v>344</v>
      </c>
      <c r="B55" s="10">
        <v>39589</v>
      </c>
      <c r="C55" s="10">
        <v>26030</v>
      </c>
      <c r="D55" s="10">
        <v>208122</v>
      </c>
      <c r="E55" s="10">
        <v>273741</v>
      </c>
      <c r="F55" s="10">
        <v>15577</v>
      </c>
      <c r="G55" s="10">
        <v>167790</v>
      </c>
      <c r="H55" s="10">
        <v>58515</v>
      </c>
      <c r="I55" s="10">
        <v>31859</v>
      </c>
      <c r="J55" s="10">
        <v>273741</v>
      </c>
    </row>
    <row r="56" spans="1:10" s="3" customFormat="1" ht="12" customHeight="1">
      <c r="A56" s="3" t="s">
        <v>341</v>
      </c>
      <c r="B56" s="10">
        <v>172978</v>
      </c>
      <c r="C56" s="10"/>
      <c r="D56" s="10">
        <v>92226</v>
      </c>
      <c r="E56" s="10">
        <v>265204</v>
      </c>
      <c r="F56" s="10">
        <v>78000</v>
      </c>
      <c r="G56" s="10">
        <v>8752</v>
      </c>
      <c r="H56" s="10">
        <v>176780</v>
      </c>
      <c r="I56" s="10">
        <v>1672</v>
      </c>
      <c r="J56" s="10">
        <v>265204</v>
      </c>
    </row>
    <row r="57" spans="1:10" s="3" customFormat="1" ht="12" customHeight="1">
      <c r="A57" s="3" t="s">
        <v>402</v>
      </c>
      <c r="B57" s="10">
        <v>106323</v>
      </c>
      <c r="C57" s="10">
        <v>15880</v>
      </c>
      <c r="D57" s="10">
        <v>142745</v>
      </c>
      <c r="E57" s="10">
        <v>264948</v>
      </c>
      <c r="F57" s="10">
        <v>20000</v>
      </c>
      <c r="G57" s="10">
        <v>23188</v>
      </c>
      <c r="H57" s="10">
        <v>210527</v>
      </c>
      <c r="I57" s="10">
        <v>11233</v>
      </c>
      <c r="J57" s="10">
        <v>264948</v>
      </c>
    </row>
    <row r="58" spans="1:10" s="3" customFormat="1" ht="12" customHeight="1">
      <c r="A58" s="3" t="s">
        <v>349</v>
      </c>
      <c r="B58" s="10">
        <v>197507</v>
      </c>
      <c r="C58" s="10">
        <v>7812</v>
      </c>
      <c r="D58" s="10">
        <v>58623</v>
      </c>
      <c r="E58" s="10">
        <v>263942</v>
      </c>
      <c r="F58" s="10">
        <v>135650</v>
      </c>
      <c r="G58" s="10">
        <v>52721</v>
      </c>
      <c r="H58" s="10">
        <v>48219</v>
      </c>
      <c r="I58" s="10">
        <v>27352</v>
      </c>
      <c r="J58" s="10">
        <v>263942</v>
      </c>
    </row>
    <row r="59" spans="1:10" s="3" customFormat="1" ht="12" customHeight="1">
      <c r="A59" s="3" t="s">
        <v>340</v>
      </c>
      <c r="B59" s="10">
        <v>150444</v>
      </c>
      <c r="C59" s="10">
        <v>15845</v>
      </c>
      <c r="D59" s="10">
        <v>83064</v>
      </c>
      <c r="E59" s="10">
        <v>249353</v>
      </c>
      <c r="F59" s="10">
        <v>104868</v>
      </c>
      <c r="G59" s="10">
        <v>108171</v>
      </c>
      <c r="H59" s="10">
        <v>31209</v>
      </c>
      <c r="I59" s="10">
        <v>5105</v>
      </c>
      <c r="J59" s="10">
        <v>249353</v>
      </c>
    </row>
    <row r="60" spans="1:10" s="3" customFormat="1" ht="12" customHeight="1">
      <c r="A60" s="3" t="s">
        <v>324</v>
      </c>
      <c r="B60" s="10">
        <v>213995</v>
      </c>
      <c r="C60" s="10">
        <v>942</v>
      </c>
      <c r="D60" s="10">
        <v>23884</v>
      </c>
      <c r="E60" s="10">
        <v>238821</v>
      </c>
      <c r="F60" s="10">
        <v>9999</v>
      </c>
      <c r="G60" s="10">
        <v>35215</v>
      </c>
      <c r="H60" s="10">
        <v>182280</v>
      </c>
      <c r="I60" s="10">
        <v>11327</v>
      </c>
      <c r="J60" s="10">
        <v>238821</v>
      </c>
    </row>
    <row r="61" spans="1:10" s="3" customFormat="1" ht="12" customHeight="1">
      <c r="A61" s="3" t="s">
        <v>375</v>
      </c>
      <c r="B61" s="10">
        <v>148676</v>
      </c>
      <c r="C61" s="10">
        <v>1426</v>
      </c>
      <c r="D61" s="10">
        <v>86776</v>
      </c>
      <c r="E61" s="10">
        <v>236878</v>
      </c>
      <c r="F61" s="10">
        <v>33494</v>
      </c>
      <c r="G61" s="10">
        <v>92700</v>
      </c>
      <c r="H61" s="10">
        <v>96076</v>
      </c>
      <c r="I61" s="10">
        <v>14608</v>
      </c>
      <c r="J61" s="10">
        <v>236878</v>
      </c>
    </row>
    <row r="62" spans="1:10" s="3" customFormat="1" ht="12" customHeight="1">
      <c r="A62" s="3" t="s">
        <v>364</v>
      </c>
      <c r="B62" s="10">
        <v>194857</v>
      </c>
      <c r="C62" s="10">
        <v>29263</v>
      </c>
      <c r="D62" s="10">
        <v>11201</v>
      </c>
      <c r="E62" s="10">
        <v>235321</v>
      </c>
      <c r="F62" s="10">
        <v>65873</v>
      </c>
      <c r="G62" s="10">
        <v>30000</v>
      </c>
      <c r="H62" s="10">
        <v>111191</v>
      </c>
      <c r="I62" s="10">
        <v>28257</v>
      </c>
      <c r="J62" s="10">
        <v>235321</v>
      </c>
    </row>
    <row r="63" spans="1:10" s="3" customFormat="1" ht="12" customHeight="1">
      <c r="A63" s="3" t="s">
        <v>480</v>
      </c>
      <c r="B63" s="10">
        <v>172367</v>
      </c>
      <c r="C63" s="10"/>
      <c r="D63" s="10">
        <v>29287</v>
      </c>
      <c r="E63" s="10">
        <v>201654</v>
      </c>
      <c r="F63" s="10">
        <v>8768</v>
      </c>
      <c r="G63" s="10">
        <v>143163</v>
      </c>
      <c r="H63" s="10">
        <v>49251</v>
      </c>
      <c r="I63" s="10">
        <v>472</v>
      </c>
      <c r="J63" s="10">
        <v>201654</v>
      </c>
    </row>
    <row r="64" spans="1:10" s="3" customFormat="1" ht="12" customHeight="1">
      <c r="A64" s="3" t="s">
        <v>352</v>
      </c>
      <c r="B64" s="10">
        <v>7983</v>
      </c>
      <c r="C64" s="10"/>
      <c r="D64" s="10">
        <v>188560</v>
      </c>
      <c r="E64" s="10">
        <v>196543</v>
      </c>
      <c r="F64" s="10">
        <v>82027</v>
      </c>
      <c r="G64" s="10">
        <v>80586</v>
      </c>
      <c r="H64" s="10">
        <v>27308</v>
      </c>
      <c r="I64" s="10">
        <v>6622</v>
      </c>
      <c r="J64" s="10">
        <v>196543</v>
      </c>
    </row>
    <row r="65" spans="1:10" s="3" customFormat="1" ht="12" customHeight="1">
      <c r="A65" s="3" t="s">
        <v>363</v>
      </c>
      <c r="B65" s="10">
        <v>14712</v>
      </c>
      <c r="C65" s="10">
        <v>89516</v>
      </c>
      <c r="D65" s="10">
        <v>81120</v>
      </c>
      <c r="E65" s="10">
        <v>185348</v>
      </c>
      <c r="F65" s="10">
        <v>60000</v>
      </c>
      <c r="G65" s="10">
        <v>9639</v>
      </c>
      <c r="H65" s="10">
        <v>100519</v>
      </c>
      <c r="I65" s="10">
        <v>15190</v>
      </c>
      <c r="J65" s="10">
        <v>185348</v>
      </c>
    </row>
    <row r="66" spans="1:10" s="3" customFormat="1" ht="12" customHeight="1">
      <c r="A66" s="3" t="s">
        <v>395</v>
      </c>
      <c r="B66" s="10">
        <v>110175</v>
      </c>
      <c r="C66" s="10"/>
      <c r="D66" s="10">
        <v>67561</v>
      </c>
      <c r="E66" s="10">
        <v>177736</v>
      </c>
      <c r="F66" s="10">
        <v>52099</v>
      </c>
      <c r="G66" s="10">
        <v>26244</v>
      </c>
      <c r="H66" s="10">
        <v>89156</v>
      </c>
      <c r="I66" s="10">
        <v>10237</v>
      </c>
      <c r="J66" s="10">
        <v>177736</v>
      </c>
    </row>
    <row r="67" spans="1:10" s="3" customFormat="1" ht="12" customHeight="1">
      <c r="A67" s="3" t="s">
        <v>367</v>
      </c>
      <c r="B67" s="10">
        <v>114690</v>
      </c>
      <c r="C67" s="10">
        <v>25032</v>
      </c>
      <c r="D67" s="10">
        <v>33383</v>
      </c>
      <c r="E67" s="10">
        <v>173105</v>
      </c>
      <c r="F67" s="10">
        <v>10000</v>
      </c>
      <c r="G67" s="10">
        <v>77923</v>
      </c>
      <c r="H67" s="10">
        <v>83320</v>
      </c>
      <c r="I67" s="10">
        <v>1862</v>
      </c>
      <c r="J67" s="10">
        <v>173105</v>
      </c>
    </row>
    <row r="68" spans="1:10" s="3" customFormat="1" ht="12" customHeight="1">
      <c r="A68" s="3" t="s">
        <v>374</v>
      </c>
      <c r="B68" s="10">
        <v>89402</v>
      </c>
      <c r="C68" s="10">
        <v>64686</v>
      </c>
      <c r="D68" s="10">
        <v>12890</v>
      </c>
      <c r="E68" s="10">
        <v>166978</v>
      </c>
      <c r="F68" s="10">
        <v>7500</v>
      </c>
      <c r="G68" s="10">
        <v>62985</v>
      </c>
      <c r="H68" s="10">
        <v>91282</v>
      </c>
      <c r="I68" s="10">
        <v>5211</v>
      </c>
      <c r="J68" s="10">
        <v>166978</v>
      </c>
    </row>
    <row r="69" spans="1:10" s="3" customFormat="1" ht="12" customHeight="1">
      <c r="A69" s="3" t="s">
        <v>406</v>
      </c>
      <c r="B69" s="10">
        <v>730</v>
      </c>
      <c r="C69" s="10">
        <v>41624</v>
      </c>
      <c r="D69" s="10">
        <v>123627</v>
      </c>
      <c r="E69" s="10">
        <v>165981</v>
      </c>
      <c r="F69" s="10">
        <v>114933</v>
      </c>
      <c r="G69" s="10"/>
      <c r="H69" s="10">
        <v>41624</v>
      </c>
      <c r="I69" s="10">
        <v>9424</v>
      </c>
      <c r="J69" s="10">
        <v>165981</v>
      </c>
    </row>
    <row r="70" spans="1:10" s="3" customFormat="1" ht="12" customHeight="1">
      <c r="A70" s="3" t="s">
        <v>407</v>
      </c>
      <c r="B70" s="10"/>
      <c r="C70" s="10">
        <v>0</v>
      </c>
      <c r="D70" s="10">
        <v>165544</v>
      </c>
      <c r="E70" s="10">
        <v>165544</v>
      </c>
      <c r="F70" s="10">
        <v>100058</v>
      </c>
      <c r="G70" s="10"/>
      <c r="H70" s="10">
        <v>60000</v>
      </c>
      <c r="I70" s="10">
        <v>5486</v>
      </c>
      <c r="J70" s="10">
        <v>165544</v>
      </c>
    </row>
    <row r="71" spans="1:10" s="3" customFormat="1" ht="12" customHeight="1">
      <c r="A71" s="3" t="s">
        <v>413</v>
      </c>
      <c r="B71" s="10">
        <v>9901</v>
      </c>
      <c r="C71" s="10"/>
      <c r="D71" s="10">
        <v>154544</v>
      </c>
      <c r="E71" s="10">
        <v>164445</v>
      </c>
      <c r="F71" s="10">
        <v>153750</v>
      </c>
      <c r="G71" s="10">
        <v>3299</v>
      </c>
      <c r="H71" s="10">
        <v>7330</v>
      </c>
      <c r="I71" s="10">
        <v>66</v>
      </c>
      <c r="J71" s="10">
        <v>164445</v>
      </c>
    </row>
    <row r="72" spans="1:10" s="3" customFormat="1" ht="12" customHeight="1">
      <c r="A72" s="3" t="s">
        <v>408</v>
      </c>
      <c r="B72" s="10">
        <v>133683</v>
      </c>
      <c r="C72" s="10">
        <v>1228</v>
      </c>
      <c r="D72" s="10">
        <v>17016</v>
      </c>
      <c r="E72" s="10">
        <v>151927</v>
      </c>
      <c r="F72" s="10">
        <v>95647</v>
      </c>
      <c r="G72" s="10"/>
      <c r="H72" s="10">
        <v>43892</v>
      </c>
      <c r="I72" s="10">
        <v>12388</v>
      </c>
      <c r="J72" s="10">
        <v>151927</v>
      </c>
    </row>
    <row r="73" spans="1:10" s="3" customFormat="1" ht="12" customHeight="1">
      <c r="A73" s="3" t="s">
        <v>380</v>
      </c>
      <c r="B73" s="10">
        <v>54410</v>
      </c>
      <c r="C73" s="10"/>
      <c r="D73" s="10">
        <v>86566</v>
      </c>
      <c r="E73" s="10">
        <v>140976</v>
      </c>
      <c r="F73" s="10">
        <v>50759</v>
      </c>
      <c r="G73" s="10"/>
      <c r="H73" s="10">
        <v>74748</v>
      </c>
      <c r="I73" s="10">
        <v>15469</v>
      </c>
      <c r="J73" s="10">
        <v>140976</v>
      </c>
    </row>
    <row r="74" spans="1:10" s="3" customFormat="1" ht="12" customHeight="1">
      <c r="A74" s="3" t="s">
        <v>347</v>
      </c>
      <c r="B74" s="10">
        <v>84469</v>
      </c>
      <c r="C74" s="10">
        <v>11445</v>
      </c>
      <c r="D74" s="10">
        <v>36426</v>
      </c>
      <c r="E74" s="10">
        <v>132340</v>
      </c>
      <c r="F74" s="10">
        <v>54340</v>
      </c>
      <c r="G74" s="10">
        <v>1058</v>
      </c>
      <c r="H74" s="10">
        <v>44103</v>
      </c>
      <c r="I74" s="10">
        <v>32839</v>
      </c>
      <c r="J74" s="10">
        <v>132340</v>
      </c>
    </row>
    <row r="75" spans="1:10" s="3" customFormat="1" ht="12" customHeight="1">
      <c r="A75" s="3" t="s">
        <v>366</v>
      </c>
      <c r="B75" s="10">
        <v>54645</v>
      </c>
      <c r="C75" s="10">
        <v>21468</v>
      </c>
      <c r="D75" s="10">
        <v>41542</v>
      </c>
      <c r="E75" s="10">
        <v>117655</v>
      </c>
      <c r="F75" s="10">
        <v>27014</v>
      </c>
      <c r="G75" s="10">
        <v>12695</v>
      </c>
      <c r="H75" s="10">
        <v>45733</v>
      </c>
      <c r="I75" s="10">
        <v>32213</v>
      </c>
      <c r="J75" s="10">
        <v>117655</v>
      </c>
    </row>
    <row r="76" spans="1:10" s="3" customFormat="1" ht="12" customHeight="1">
      <c r="A76" s="3" t="s">
        <v>342</v>
      </c>
      <c r="B76" s="10">
        <v>32495</v>
      </c>
      <c r="C76" s="10">
        <v>57362</v>
      </c>
      <c r="D76" s="10">
        <v>27368</v>
      </c>
      <c r="E76" s="10">
        <v>117225</v>
      </c>
      <c r="F76" s="10">
        <v>44112</v>
      </c>
      <c r="G76" s="10">
        <v>3995</v>
      </c>
      <c r="H76" s="10">
        <v>58749</v>
      </c>
      <c r="I76" s="10">
        <v>10369</v>
      </c>
      <c r="J76" s="10">
        <v>117225</v>
      </c>
    </row>
    <row r="77" spans="1:10" s="3" customFormat="1" ht="12" customHeight="1">
      <c r="A77" s="3" t="s">
        <v>343</v>
      </c>
      <c r="B77" s="10">
        <v>42337</v>
      </c>
      <c r="C77" s="10">
        <v>43366</v>
      </c>
      <c r="D77" s="10">
        <v>26777</v>
      </c>
      <c r="E77" s="10">
        <v>112480</v>
      </c>
      <c r="F77" s="10">
        <v>28000</v>
      </c>
      <c r="G77" s="10">
        <v>23092</v>
      </c>
      <c r="H77" s="10">
        <v>50287</v>
      </c>
      <c r="I77" s="10">
        <v>11101</v>
      </c>
      <c r="J77" s="10">
        <v>112480</v>
      </c>
    </row>
    <row r="78" spans="1:10" s="3" customFormat="1" ht="12" customHeight="1">
      <c r="A78" s="3" t="s">
        <v>382</v>
      </c>
      <c r="B78" s="10">
        <v>74736</v>
      </c>
      <c r="C78" s="10">
        <v>14561</v>
      </c>
      <c r="D78" s="10">
        <v>11148</v>
      </c>
      <c r="E78" s="10">
        <v>100445</v>
      </c>
      <c r="F78" s="10">
        <v>22306</v>
      </c>
      <c r="G78" s="10">
        <v>38771</v>
      </c>
      <c r="H78" s="10">
        <v>31187</v>
      </c>
      <c r="I78" s="10">
        <v>8181</v>
      </c>
      <c r="J78" s="10">
        <v>100445</v>
      </c>
    </row>
    <row r="79" spans="1:10" s="3" customFormat="1" ht="12" customHeight="1">
      <c r="A79" s="3" t="s">
        <v>353</v>
      </c>
      <c r="B79" s="10">
        <v>71871</v>
      </c>
      <c r="C79" s="10">
        <v>3238</v>
      </c>
      <c r="D79" s="10">
        <v>24284</v>
      </c>
      <c r="E79" s="10">
        <v>99393</v>
      </c>
      <c r="F79" s="10">
        <v>49977</v>
      </c>
      <c r="G79" s="10">
        <v>0</v>
      </c>
      <c r="H79" s="10">
        <v>34653</v>
      </c>
      <c r="I79" s="10">
        <v>14763</v>
      </c>
      <c r="J79" s="10">
        <v>99393</v>
      </c>
    </row>
    <row r="80" spans="1:10" s="3" customFormat="1" ht="12" customHeight="1">
      <c r="A80" s="3" t="s">
        <v>365</v>
      </c>
      <c r="B80" s="10">
        <v>80817</v>
      </c>
      <c r="C80" s="10">
        <v>10907</v>
      </c>
      <c r="D80" s="10">
        <v>6695</v>
      </c>
      <c r="E80" s="10">
        <v>98419</v>
      </c>
      <c r="F80" s="10">
        <v>48111</v>
      </c>
      <c r="G80" s="10">
        <v>27527</v>
      </c>
      <c r="H80" s="10">
        <v>21996</v>
      </c>
      <c r="I80" s="10">
        <v>785</v>
      </c>
      <c r="J80" s="10">
        <v>98419</v>
      </c>
    </row>
    <row r="81" spans="1:10" s="3" customFormat="1" ht="12" customHeight="1">
      <c r="A81" s="3" t="s">
        <v>481</v>
      </c>
      <c r="B81" s="10">
        <v>86701</v>
      </c>
      <c r="C81" s="10"/>
      <c r="D81" s="10">
        <v>11181</v>
      </c>
      <c r="E81" s="10">
        <v>97882</v>
      </c>
      <c r="F81" s="10">
        <v>28760</v>
      </c>
      <c r="G81" s="10">
        <v>37363</v>
      </c>
      <c r="H81" s="10">
        <v>19781</v>
      </c>
      <c r="I81" s="10">
        <v>11978</v>
      </c>
      <c r="J81" s="10">
        <v>97882</v>
      </c>
    </row>
    <row r="82" spans="1:10" s="3" customFormat="1" ht="12" customHeight="1">
      <c r="A82" s="3" t="s">
        <v>362</v>
      </c>
      <c r="B82" s="10">
        <v>39889</v>
      </c>
      <c r="C82" s="10">
        <v>0</v>
      </c>
      <c r="D82" s="10">
        <v>53986</v>
      </c>
      <c r="E82" s="10">
        <v>93875</v>
      </c>
      <c r="F82" s="10">
        <v>49587</v>
      </c>
      <c r="G82" s="10">
        <v>4376</v>
      </c>
      <c r="H82" s="10">
        <v>39472</v>
      </c>
      <c r="I82" s="10">
        <v>440</v>
      </c>
      <c r="J82" s="10">
        <v>93875</v>
      </c>
    </row>
    <row r="83" spans="1:10" s="3" customFormat="1" ht="12" customHeight="1">
      <c r="A83" s="3" t="s">
        <v>355</v>
      </c>
      <c r="B83" s="10">
        <v>25871</v>
      </c>
      <c r="C83" s="10">
        <v>38221</v>
      </c>
      <c r="D83" s="10">
        <v>29333</v>
      </c>
      <c r="E83" s="10">
        <v>93425</v>
      </c>
      <c r="F83" s="10">
        <v>19974</v>
      </c>
      <c r="G83" s="10">
        <v>3000</v>
      </c>
      <c r="H83" s="10">
        <v>44442</v>
      </c>
      <c r="I83" s="10">
        <v>26009</v>
      </c>
      <c r="J83" s="10">
        <v>93425</v>
      </c>
    </row>
    <row r="84" spans="1:10" s="3" customFormat="1" ht="12" customHeight="1">
      <c r="A84" s="3" t="s">
        <v>328</v>
      </c>
      <c r="B84" s="10">
        <v>14866</v>
      </c>
      <c r="C84" s="10">
        <v>0</v>
      </c>
      <c r="D84" s="10">
        <v>76760</v>
      </c>
      <c r="E84" s="10">
        <v>91626</v>
      </c>
      <c r="F84" s="10">
        <v>44965</v>
      </c>
      <c r="G84" s="10">
        <v>29092</v>
      </c>
      <c r="H84" s="10">
        <v>17499</v>
      </c>
      <c r="I84" s="10">
        <v>70</v>
      </c>
      <c r="J84" s="10">
        <v>91626</v>
      </c>
    </row>
    <row r="85" spans="1:10" s="3" customFormat="1" ht="12" customHeight="1">
      <c r="A85" s="3" t="s">
        <v>386</v>
      </c>
      <c r="B85" s="10">
        <v>47586</v>
      </c>
      <c r="C85" s="10">
        <v>0</v>
      </c>
      <c r="D85" s="10">
        <v>36006</v>
      </c>
      <c r="E85" s="10">
        <v>83592</v>
      </c>
      <c r="F85" s="10">
        <v>25941</v>
      </c>
      <c r="G85" s="10">
        <v>2500</v>
      </c>
      <c r="H85" s="10">
        <v>36600</v>
      </c>
      <c r="I85" s="10">
        <v>18551</v>
      </c>
      <c r="J85" s="10">
        <v>83592</v>
      </c>
    </row>
    <row r="86" spans="1:10" s="3" customFormat="1" ht="12" customHeight="1">
      <c r="A86" s="3" t="s">
        <v>403</v>
      </c>
      <c r="B86" s="10">
        <v>39300</v>
      </c>
      <c r="C86" s="10"/>
      <c r="D86" s="10">
        <v>39571</v>
      </c>
      <c r="E86" s="10">
        <v>78871</v>
      </c>
      <c r="F86" s="10">
        <v>32028</v>
      </c>
      <c r="G86" s="10">
        <v>23337</v>
      </c>
      <c r="H86" s="10">
        <v>23138</v>
      </c>
      <c r="I86" s="10">
        <v>368</v>
      </c>
      <c r="J86" s="10">
        <v>78871</v>
      </c>
    </row>
    <row r="87" spans="1:10" s="3" customFormat="1" ht="12" customHeight="1">
      <c r="A87" s="3" t="s">
        <v>319</v>
      </c>
      <c r="B87" s="10">
        <v>75703</v>
      </c>
      <c r="C87" s="10">
        <v>0</v>
      </c>
      <c r="D87" s="10">
        <v>2658</v>
      </c>
      <c r="E87" s="10">
        <v>78361</v>
      </c>
      <c r="F87" s="10">
        <v>45000</v>
      </c>
      <c r="G87" s="10">
        <v>14870</v>
      </c>
      <c r="H87" s="10">
        <v>8596</v>
      </c>
      <c r="I87" s="10">
        <v>9895</v>
      </c>
      <c r="J87" s="10">
        <v>78361</v>
      </c>
    </row>
    <row r="88" spans="1:10" s="3" customFormat="1" ht="12" customHeight="1">
      <c r="A88" s="3" t="s">
        <v>321</v>
      </c>
      <c r="B88" s="10">
        <v>33819</v>
      </c>
      <c r="C88" s="10">
        <v>19281</v>
      </c>
      <c r="D88" s="10">
        <v>22019</v>
      </c>
      <c r="E88" s="10">
        <v>75119</v>
      </c>
      <c r="F88" s="10">
        <v>4200</v>
      </c>
      <c r="G88" s="10">
        <v>29000</v>
      </c>
      <c r="H88" s="10">
        <v>32204</v>
      </c>
      <c r="I88" s="10">
        <v>9715</v>
      </c>
      <c r="J88" s="10">
        <v>75119</v>
      </c>
    </row>
    <row r="89" spans="1:10" s="3" customFormat="1" ht="12" customHeight="1">
      <c r="A89" s="3" t="s">
        <v>368</v>
      </c>
      <c r="B89" s="10">
        <v>7920</v>
      </c>
      <c r="C89" s="10">
        <v>8418</v>
      </c>
      <c r="D89" s="10">
        <v>50636</v>
      </c>
      <c r="E89" s="10">
        <v>66974</v>
      </c>
      <c r="F89" s="10">
        <v>30000</v>
      </c>
      <c r="G89" s="10">
        <v>3234</v>
      </c>
      <c r="H89" s="10">
        <v>10618</v>
      </c>
      <c r="I89" s="10">
        <v>23122</v>
      </c>
      <c r="J89" s="10">
        <v>66974</v>
      </c>
    </row>
    <row r="90" spans="1:10" s="3" customFormat="1" ht="12" customHeight="1">
      <c r="A90" s="3" t="s">
        <v>412</v>
      </c>
      <c r="B90" s="10">
        <v>23894</v>
      </c>
      <c r="C90" s="10">
        <v>0</v>
      </c>
      <c r="D90" s="10">
        <v>7416</v>
      </c>
      <c r="E90" s="10">
        <v>31310</v>
      </c>
      <c r="F90" s="10">
        <v>28181</v>
      </c>
      <c r="G90" s="10"/>
      <c r="H90" s="10">
        <v>1343</v>
      </c>
      <c r="I90" s="10">
        <v>1786</v>
      </c>
      <c r="J90" s="10">
        <v>31310</v>
      </c>
    </row>
    <row r="91" spans="1:10" s="3" customFormat="1" ht="12" customHeight="1">
      <c r="A91" s="3" t="s">
        <v>409</v>
      </c>
      <c r="B91" s="10">
        <v>21901</v>
      </c>
      <c r="C91" s="10"/>
      <c r="D91" s="10">
        <v>411</v>
      </c>
      <c r="E91" s="10">
        <v>22312</v>
      </c>
      <c r="F91" s="10">
        <v>21000</v>
      </c>
      <c r="G91" s="10">
        <v>234</v>
      </c>
      <c r="H91" s="10">
        <v>521</v>
      </c>
      <c r="I91" s="10">
        <v>557</v>
      </c>
      <c r="J91" s="10">
        <v>22312</v>
      </c>
    </row>
    <row r="92" spans="1:10" s="3" customFormat="1" ht="12" customHeight="1">
      <c r="A92" s="3" t="s">
        <v>326</v>
      </c>
      <c r="B92" s="10">
        <v>3199</v>
      </c>
      <c r="C92" s="10"/>
      <c r="D92" s="10">
        <v>1401</v>
      </c>
      <c r="E92" s="10">
        <v>4600</v>
      </c>
      <c r="F92" s="10">
        <v>3495</v>
      </c>
      <c r="G92" s="10"/>
      <c r="H92" s="10">
        <v>966</v>
      </c>
      <c r="I92" s="10">
        <v>139</v>
      </c>
      <c r="J92" s="10">
        <v>4600</v>
      </c>
    </row>
    <row r="93" spans="1:5" s="3" customFormat="1" ht="12.75">
      <c r="A93" s="2"/>
      <c r="B93" s="10"/>
      <c r="C93" s="10"/>
      <c r="D93" s="10"/>
      <c r="E93" s="10"/>
    </row>
    <row r="94" spans="1:10" ht="12.75">
      <c r="A94" s="3" t="s">
        <v>196</v>
      </c>
      <c r="B94" s="10">
        <f>SUM(B4:B93)</f>
        <v>397925656</v>
      </c>
      <c r="C94" s="10">
        <f>SUM(C4:C93)</f>
        <v>24162313</v>
      </c>
      <c r="D94" s="10">
        <f>SUM(D4:D93)</f>
        <v>61080564</v>
      </c>
      <c r="E94" s="10">
        <f>SUM(E4:E93)</f>
        <v>483168533</v>
      </c>
      <c r="F94" s="10">
        <f>SUM(F4:F93)</f>
        <v>52143128</v>
      </c>
      <c r="G94" s="10">
        <f>SUM(G4:G93)</f>
        <v>77306496</v>
      </c>
      <c r="H94" s="10">
        <f>SUM(H4:H93)</f>
        <v>317807111</v>
      </c>
      <c r="I94" s="10">
        <f>SUM(I4:I93)</f>
        <v>35911798</v>
      </c>
      <c r="J94" s="10">
        <f>SUM(J4:J93)</f>
        <v>483168533</v>
      </c>
    </row>
    <row r="95" spans="1:10" ht="12.75">
      <c r="A95" s="1" t="s">
        <v>197</v>
      </c>
      <c r="B95" s="11">
        <v>376861732</v>
      </c>
      <c r="C95" s="11">
        <v>23199047</v>
      </c>
      <c r="D95" s="11">
        <v>62933027</v>
      </c>
      <c r="E95" s="11">
        <v>462993806</v>
      </c>
      <c r="F95" s="11">
        <v>57091562</v>
      </c>
      <c r="G95" s="11">
        <v>66858032</v>
      </c>
      <c r="H95" s="11">
        <v>301692638</v>
      </c>
      <c r="I95" s="11">
        <v>37351574</v>
      </c>
      <c r="J95" s="11">
        <v>462993806</v>
      </c>
    </row>
    <row r="97" spans="1:10" ht="12.75">
      <c r="A97" s="1" t="s">
        <v>198</v>
      </c>
      <c r="B97" s="8">
        <f>B94/($E94/100)</f>
        <v>82.35752720262518</v>
      </c>
      <c r="C97" s="8">
        <f>C94/($E94/100)</f>
        <v>5.000804346668826</v>
      </c>
      <c r="D97" s="8">
        <f>D94/($E94/100)</f>
        <v>12.641668450705998</v>
      </c>
      <c r="E97" s="8">
        <f>E94/($E94/100)</f>
        <v>100</v>
      </c>
      <c r="F97" s="8">
        <f>F94/($J94/100)</f>
        <v>10.791913056970538</v>
      </c>
      <c r="G97" s="8">
        <f>G94/($J94/100)</f>
        <v>15.999902874469683</v>
      </c>
      <c r="H97" s="8">
        <f>H94/($J94/100)</f>
        <v>65.77562264386948</v>
      </c>
      <c r="I97" s="8">
        <f>I94/($J94/100)</f>
        <v>7.432561424690295</v>
      </c>
      <c r="J97" s="8">
        <f>J94/($J94/100)</f>
        <v>100</v>
      </c>
    </row>
    <row r="98" spans="1:10" ht="12.75">
      <c r="A98" s="1" t="s">
        <v>199</v>
      </c>
      <c r="B98" s="8">
        <f>B95/($E95/100)</f>
        <v>81.3967113849467</v>
      </c>
      <c r="C98" s="8">
        <f>C95/($E95/100)</f>
        <v>5.010660336998115</v>
      </c>
      <c r="D98" s="8">
        <f>D95/($E95/100)</f>
        <v>13.592628278055194</v>
      </c>
      <c r="E98" s="8">
        <f>E95/($E95/100)</f>
        <v>100.00000000000001</v>
      </c>
      <c r="F98" s="8">
        <f>F95/($J95/100)</f>
        <v>12.330955891880766</v>
      </c>
      <c r="G98" s="8">
        <f>G95/($J95/100)</f>
        <v>14.440372880495945</v>
      </c>
      <c r="H98" s="8">
        <f>H95/($J95/100)</f>
        <v>65.16126870172428</v>
      </c>
      <c r="I98" s="8">
        <f>I95/($J95/100)</f>
        <v>8.067402525899018</v>
      </c>
      <c r="J98" s="8">
        <f>J95/($J95/100)</f>
        <v>100.00000000000001</v>
      </c>
    </row>
  </sheetData>
  <mergeCells count="2">
    <mergeCell ref="A1:E1"/>
    <mergeCell ref="A2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K52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41" t="s">
        <v>476</v>
      </c>
      <c r="B1" s="32"/>
      <c r="C1" s="32"/>
      <c r="D1" s="32"/>
      <c r="E1" s="32"/>
      <c r="F1" s="7"/>
      <c r="G1" s="9"/>
      <c r="H1" s="9"/>
      <c r="I1" s="9"/>
      <c r="J1" s="9"/>
      <c r="K1" s="9"/>
    </row>
    <row r="2" spans="1:11" s="20" customFormat="1" ht="17.25" customHeight="1" thickBot="1">
      <c r="A2" s="36" t="s">
        <v>133</v>
      </c>
      <c r="B2" s="37"/>
      <c r="C2" s="37"/>
      <c r="D2" s="37"/>
      <c r="E2" s="37"/>
      <c r="F2" s="21"/>
      <c r="G2" s="19"/>
      <c r="H2" s="19"/>
      <c r="I2" s="19"/>
      <c r="J2" s="19"/>
      <c r="K2" s="19"/>
    </row>
    <row r="3" spans="1:10" ht="80.25" customHeight="1" thickTop="1">
      <c r="A3" s="5" t="s">
        <v>24</v>
      </c>
      <c r="B3" s="4" t="s">
        <v>22</v>
      </c>
      <c r="C3" s="4" t="s">
        <v>50</v>
      </c>
      <c r="D3" s="4" t="s">
        <v>30</v>
      </c>
      <c r="E3" s="4" t="s">
        <v>26</v>
      </c>
      <c r="F3" s="4" t="s">
        <v>51</v>
      </c>
      <c r="G3" s="4" t="s">
        <v>52</v>
      </c>
      <c r="H3" s="4" t="s">
        <v>53</v>
      </c>
      <c r="I3" s="4" t="s">
        <v>54</v>
      </c>
      <c r="J3" s="4" t="s">
        <v>55</v>
      </c>
    </row>
    <row r="4" spans="1:10" s="3" customFormat="1" ht="12" customHeight="1">
      <c r="A4" s="3" t="s">
        <v>201</v>
      </c>
      <c r="B4" s="10">
        <v>4661219</v>
      </c>
      <c r="C4" s="10">
        <v>523217</v>
      </c>
      <c r="D4" s="10">
        <v>608835</v>
      </c>
      <c r="E4" s="10">
        <v>5793271</v>
      </c>
      <c r="F4" s="10">
        <v>967375</v>
      </c>
      <c r="G4" s="10">
        <v>1494612</v>
      </c>
      <c r="H4" s="10">
        <v>2643861</v>
      </c>
      <c r="I4" s="10">
        <v>687423</v>
      </c>
      <c r="J4" s="10">
        <v>5793271</v>
      </c>
    </row>
    <row r="5" spans="1:10" s="3" customFormat="1" ht="12" customHeight="1">
      <c r="A5" s="3" t="s">
        <v>205</v>
      </c>
      <c r="B5" s="10">
        <v>3843483</v>
      </c>
      <c r="C5" s="10">
        <v>840526</v>
      </c>
      <c r="D5" s="10">
        <v>897483</v>
      </c>
      <c r="E5" s="10">
        <v>5581492</v>
      </c>
      <c r="F5" s="10">
        <v>1509955</v>
      </c>
      <c r="G5" s="10">
        <v>1114835</v>
      </c>
      <c r="H5" s="10">
        <v>2409803</v>
      </c>
      <c r="I5" s="10">
        <v>546899</v>
      </c>
      <c r="J5" s="10">
        <v>5581492</v>
      </c>
    </row>
    <row r="6" spans="1:10" s="3" customFormat="1" ht="12" customHeight="1">
      <c r="A6" s="3" t="s">
        <v>200</v>
      </c>
      <c r="B6" s="10">
        <v>4224891</v>
      </c>
      <c r="C6" s="10">
        <v>285926</v>
      </c>
      <c r="D6" s="10">
        <v>528755</v>
      </c>
      <c r="E6" s="10">
        <v>5039572</v>
      </c>
      <c r="F6" s="10">
        <v>698379</v>
      </c>
      <c r="G6" s="10">
        <v>1215221</v>
      </c>
      <c r="H6" s="10">
        <v>2528592</v>
      </c>
      <c r="I6" s="10">
        <v>597380</v>
      </c>
      <c r="J6" s="10">
        <v>5039572</v>
      </c>
    </row>
    <row r="7" spans="1:10" s="3" customFormat="1" ht="12" customHeight="1">
      <c r="A7" s="3" t="s">
        <v>204</v>
      </c>
      <c r="B7" s="10">
        <v>3893368</v>
      </c>
      <c r="C7" s="10">
        <v>249625</v>
      </c>
      <c r="D7" s="10">
        <v>515216</v>
      </c>
      <c r="E7" s="10">
        <v>4658209</v>
      </c>
      <c r="F7" s="10">
        <v>1304782</v>
      </c>
      <c r="G7" s="10">
        <v>952380</v>
      </c>
      <c r="H7" s="10">
        <v>1698134</v>
      </c>
      <c r="I7" s="10">
        <v>702913</v>
      </c>
      <c r="J7" s="10">
        <v>4658209</v>
      </c>
    </row>
    <row r="8" spans="1:10" s="3" customFormat="1" ht="12" customHeight="1">
      <c r="A8" s="3" t="s">
        <v>202</v>
      </c>
      <c r="B8" s="10">
        <v>3482797</v>
      </c>
      <c r="C8" s="10">
        <v>152997</v>
      </c>
      <c r="D8" s="10">
        <v>482780</v>
      </c>
      <c r="E8" s="10">
        <v>4118574</v>
      </c>
      <c r="F8" s="10">
        <v>792127</v>
      </c>
      <c r="G8" s="10">
        <v>1003394</v>
      </c>
      <c r="H8" s="10">
        <v>1736134</v>
      </c>
      <c r="I8" s="10">
        <v>586919</v>
      </c>
      <c r="J8" s="10">
        <v>4118574</v>
      </c>
    </row>
    <row r="9" spans="1:10" s="3" customFormat="1" ht="12" customHeight="1">
      <c r="A9" s="3" t="s">
        <v>207</v>
      </c>
      <c r="B9" s="10">
        <v>3223633</v>
      </c>
      <c r="C9" s="10">
        <v>198550</v>
      </c>
      <c r="D9" s="10">
        <v>510345</v>
      </c>
      <c r="E9" s="10">
        <v>3932528</v>
      </c>
      <c r="F9" s="10">
        <v>1275596</v>
      </c>
      <c r="G9" s="10">
        <v>804564</v>
      </c>
      <c r="H9" s="10">
        <v>1430672</v>
      </c>
      <c r="I9" s="10">
        <v>421696</v>
      </c>
      <c r="J9" s="10">
        <v>3932528</v>
      </c>
    </row>
    <row r="10" spans="1:10" s="3" customFormat="1" ht="12" customHeight="1">
      <c r="A10" s="3" t="s">
        <v>206</v>
      </c>
      <c r="B10" s="10">
        <v>2621862</v>
      </c>
      <c r="C10" s="10">
        <v>115786</v>
      </c>
      <c r="D10" s="10">
        <v>348045</v>
      </c>
      <c r="E10" s="10">
        <v>3085693</v>
      </c>
      <c r="F10" s="10">
        <v>830400</v>
      </c>
      <c r="G10" s="10">
        <v>696119</v>
      </c>
      <c r="H10" s="10">
        <v>1149298</v>
      </c>
      <c r="I10" s="10">
        <v>409876</v>
      </c>
      <c r="J10" s="10">
        <v>3085693</v>
      </c>
    </row>
    <row r="11" spans="1:10" s="3" customFormat="1" ht="12" customHeight="1">
      <c r="A11" s="3" t="s">
        <v>203</v>
      </c>
      <c r="B11" s="10">
        <v>1591182</v>
      </c>
      <c r="C11" s="10">
        <v>229966</v>
      </c>
      <c r="D11" s="10">
        <v>953923</v>
      </c>
      <c r="E11" s="10">
        <v>2775071</v>
      </c>
      <c r="F11" s="10">
        <v>758813</v>
      </c>
      <c r="G11" s="10">
        <v>460947</v>
      </c>
      <c r="H11" s="10">
        <v>1237905</v>
      </c>
      <c r="I11" s="10">
        <v>317406</v>
      </c>
      <c r="J11" s="10">
        <v>2775071</v>
      </c>
    </row>
    <row r="12" spans="1:10" s="3" customFormat="1" ht="12" customHeight="1">
      <c r="A12" s="3" t="s">
        <v>214</v>
      </c>
      <c r="B12" s="10">
        <v>2032899</v>
      </c>
      <c r="C12" s="10">
        <v>125273</v>
      </c>
      <c r="D12" s="10">
        <v>379110</v>
      </c>
      <c r="E12" s="10">
        <v>2537282</v>
      </c>
      <c r="F12" s="10">
        <v>790307</v>
      </c>
      <c r="G12" s="10">
        <v>577949</v>
      </c>
      <c r="H12" s="10">
        <v>873263</v>
      </c>
      <c r="I12" s="10">
        <v>295763</v>
      </c>
      <c r="J12" s="10">
        <v>2537282</v>
      </c>
    </row>
    <row r="13" spans="1:10" s="3" customFormat="1" ht="12" customHeight="1">
      <c r="A13" s="3" t="s">
        <v>210</v>
      </c>
      <c r="B13" s="10">
        <v>2039397</v>
      </c>
      <c r="C13" s="10">
        <v>185190</v>
      </c>
      <c r="D13" s="10">
        <v>262963</v>
      </c>
      <c r="E13" s="10">
        <v>2487550</v>
      </c>
      <c r="F13" s="10">
        <v>703060</v>
      </c>
      <c r="G13" s="10">
        <v>545900</v>
      </c>
      <c r="H13" s="10">
        <v>926762</v>
      </c>
      <c r="I13" s="10">
        <v>311828</v>
      </c>
      <c r="J13" s="10">
        <v>2487550</v>
      </c>
    </row>
    <row r="14" spans="1:10" s="3" customFormat="1" ht="12" customHeight="1">
      <c r="A14" s="3" t="s">
        <v>208</v>
      </c>
      <c r="B14" s="10">
        <v>1990478</v>
      </c>
      <c r="C14" s="10">
        <v>145973</v>
      </c>
      <c r="D14" s="10">
        <v>263669</v>
      </c>
      <c r="E14" s="10">
        <v>2400120</v>
      </c>
      <c r="F14" s="10">
        <v>475204</v>
      </c>
      <c r="G14" s="10">
        <v>413594</v>
      </c>
      <c r="H14" s="10">
        <v>880047</v>
      </c>
      <c r="I14" s="10">
        <v>631275</v>
      </c>
      <c r="J14" s="10">
        <v>2400120</v>
      </c>
    </row>
    <row r="15" spans="1:10" s="3" customFormat="1" ht="12" customHeight="1">
      <c r="A15" s="3" t="s">
        <v>211</v>
      </c>
      <c r="B15" s="10">
        <v>1988756</v>
      </c>
      <c r="C15" s="10">
        <v>122591</v>
      </c>
      <c r="D15" s="10">
        <v>282170</v>
      </c>
      <c r="E15" s="10">
        <v>2393517</v>
      </c>
      <c r="F15" s="10">
        <v>526759</v>
      </c>
      <c r="G15" s="10">
        <v>571043</v>
      </c>
      <c r="H15" s="10">
        <v>971089</v>
      </c>
      <c r="I15" s="10">
        <v>324626</v>
      </c>
      <c r="J15" s="10">
        <v>2393517</v>
      </c>
    </row>
    <row r="16" spans="1:10" s="3" customFormat="1" ht="12" customHeight="1">
      <c r="A16" s="3" t="s">
        <v>209</v>
      </c>
      <c r="B16" s="10">
        <v>1723307</v>
      </c>
      <c r="C16" s="10">
        <v>93927</v>
      </c>
      <c r="D16" s="10">
        <v>573790</v>
      </c>
      <c r="E16" s="10">
        <v>2391024</v>
      </c>
      <c r="F16" s="10">
        <v>727699</v>
      </c>
      <c r="G16" s="10">
        <v>547901</v>
      </c>
      <c r="H16" s="10">
        <v>784847</v>
      </c>
      <c r="I16" s="10">
        <v>330577</v>
      </c>
      <c r="J16" s="10">
        <v>2391024</v>
      </c>
    </row>
    <row r="17" spans="1:10" s="3" customFormat="1" ht="12" customHeight="1">
      <c r="A17" s="3" t="s">
        <v>213</v>
      </c>
      <c r="B17" s="10">
        <v>1618700</v>
      </c>
      <c r="C17" s="10">
        <v>128171</v>
      </c>
      <c r="D17" s="10">
        <v>201847</v>
      </c>
      <c r="E17" s="10">
        <v>1948718</v>
      </c>
      <c r="F17" s="10">
        <v>474358</v>
      </c>
      <c r="G17" s="10">
        <v>456021</v>
      </c>
      <c r="H17" s="10">
        <v>774752</v>
      </c>
      <c r="I17" s="10">
        <v>243587</v>
      </c>
      <c r="J17" s="10">
        <v>1948718</v>
      </c>
    </row>
    <row r="18" spans="1:10" s="3" customFormat="1" ht="12" customHeight="1">
      <c r="A18" s="3" t="s">
        <v>216</v>
      </c>
      <c r="B18" s="10">
        <v>1007780</v>
      </c>
      <c r="C18" s="10">
        <v>176868</v>
      </c>
      <c r="D18" s="10">
        <v>573370</v>
      </c>
      <c r="E18" s="10">
        <v>1758018</v>
      </c>
      <c r="F18" s="10">
        <v>526662</v>
      </c>
      <c r="G18" s="10">
        <v>339348</v>
      </c>
      <c r="H18" s="10">
        <v>704820</v>
      </c>
      <c r="I18" s="10">
        <v>187188</v>
      </c>
      <c r="J18" s="10">
        <v>1758018</v>
      </c>
    </row>
    <row r="19" spans="1:10" s="3" customFormat="1" ht="12" customHeight="1">
      <c r="A19" s="3" t="s">
        <v>212</v>
      </c>
      <c r="B19" s="10">
        <v>1229869</v>
      </c>
      <c r="C19" s="10">
        <v>94735</v>
      </c>
      <c r="D19" s="10">
        <v>197021</v>
      </c>
      <c r="E19" s="10">
        <v>1521625</v>
      </c>
      <c r="F19" s="10">
        <v>278017</v>
      </c>
      <c r="G19" s="10">
        <v>399688</v>
      </c>
      <c r="H19" s="10">
        <v>648483</v>
      </c>
      <c r="I19" s="10">
        <v>195437</v>
      </c>
      <c r="J19" s="10">
        <v>1521625</v>
      </c>
    </row>
    <row r="20" spans="1:10" s="3" customFormat="1" ht="12" customHeight="1">
      <c r="A20" s="3" t="s">
        <v>218</v>
      </c>
      <c r="B20" s="10">
        <v>983696</v>
      </c>
      <c r="C20" s="10">
        <v>71394</v>
      </c>
      <c r="D20" s="10">
        <v>448824</v>
      </c>
      <c r="E20" s="10">
        <v>1503914</v>
      </c>
      <c r="F20" s="10">
        <v>368810</v>
      </c>
      <c r="G20" s="10">
        <v>357786</v>
      </c>
      <c r="H20" s="10">
        <v>615251</v>
      </c>
      <c r="I20" s="10">
        <v>162067</v>
      </c>
      <c r="J20" s="10">
        <v>1503914</v>
      </c>
    </row>
    <row r="21" spans="1:10" s="3" customFormat="1" ht="12" customHeight="1">
      <c r="A21" s="3" t="s">
        <v>217</v>
      </c>
      <c r="B21" s="10">
        <v>1109576</v>
      </c>
      <c r="C21" s="10">
        <v>103523</v>
      </c>
      <c r="D21" s="10">
        <v>215879</v>
      </c>
      <c r="E21" s="10">
        <v>1428978</v>
      </c>
      <c r="F21" s="10">
        <v>469177</v>
      </c>
      <c r="G21" s="10">
        <v>185959</v>
      </c>
      <c r="H21" s="10">
        <v>607541</v>
      </c>
      <c r="I21" s="10">
        <v>166301</v>
      </c>
      <c r="J21" s="10">
        <v>1428978</v>
      </c>
    </row>
    <row r="22" spans="1:10" s="3" customFormat="1" ht="12" customHeight="1">
      <c r="A22" s="3" t="s">
        <v>215</v>
      </c>
      <c r="B22" s="10">
        <v>1092747</v>
      </c>
      <c r="C22" s="10">
        <v>98867</v>
      </c>
      <c r="D22" s="10">
        <v>167089</v>
      </c>
      <c r="E22" s="10">
        <v>1358703</v>
      </c>
      <c r="F22" s="10">
        <v>271968</v>
      </c>
      <c r="G22" s="10">
        <v>339598</v>
      </c>
      <c r="H22" s="10">
        <v>590796</v>
      </c>
      <c r="I22" s="10">
        <v>156341</v>
      </c>
      <c r="J22" s="10">
        <v>1358703</v>
      </c>
    </row>
    <row r="23" spans="1:10" s="3" customFormat="1" ht="12" customHeight="1">
      <c r="A23" s="3" t="s">
        <v>220</v>
      </c>
      <c r="B23" s="10">
        <v>872188</v>
      </c>
      <c r="C23" s="10">
        <v>44976</v>
      </c>
      <c r="D23" s="10">
        <v>111427</v>
      </c>
      <c r="E23" s="10">
        <v>1028591</v>
      </c>
      <c r="F23" s="10">
        <v>270969</v>
      </c>
      <c r="G23" s="10">
        <v>257770</v>
      </c>
      <c r="H23" s="10">
        <v>372351</v>
      </c>
      <c r="I23" s="10">
        <v>127501</v>
      </c>
      <c r="J23" s="10">
        <v>1028591</v>
      </c>
    </row>
    <row r="24" spans="1:10" s="3" customFormat="1" ht="12" customHeight="1">
      <c r="A24" s="3" t="s">
        <v>222</v>
      </c>
      <c r="B24" s="10">
        <v>763031</v>
      </c>
      <c r="C24" s="10">
        <v>58290</v>
      </c>
      <c r="D24" s="10">
        <v>153031</v>
      </c>
      <c r="E24" s="10">
        <v>974352</v>
      </c>
      <c r="F24" s="10">
        <v>283618</v>
      </c>
      <c r="G24" s="10">
        <v>219796</v>
      </c>
      <c r="H24" s="10">
        <v>342033</v>
      </c>
      <c r="I24" s="10">
        <v>128905</v>
      </c>
      <c r="J24" s="10">
        <v>974352</v>
      </c>
    </row>
    <row r="25" spans="1:10" s="3" customFormat="1" ht="12" customHeight="1">
      <c r="A25" s="3" t="s">
        <v>223</v>
      </c>
      <c r="B25" s="10">
        <v>719578</v>
      </c>
      <c r="C25" s="10">
        <v>99247</v>
      </c>
      <c r="D25" s="10">
        <v>146305</v>
      </c>
      <c r="E25" s="10">
        <v>965130</v>
      </c>
      <c r="F25" s="10">
        <v>255349</v>
      </c>
      <c r="G25" s="10">
        <v>218709</v>
      </c>
      <c r="H25" s="10">
        <v>372693</v>
      </c>
      <c r="I25" s="10">
        <v>118379</v>
      </c>
      <c r="J25" s="10">
        <v>965130</v>
      </c>
    </row>
    <row r="26" spans="1:10" s="3" customFormat="1" ht="12" customHeight="1">
      <c r="A26" s="3" t="s">
        <v>219</v>
      </c>
      <c r="B26" s="10">
        <v>686170</v>
      </c>
      <c r="C26" s="10">
        <v>94900</v>
      </c>
      <c r="D26" s="10">
        <v>140326</v>
      </c>
      <c r="E26" s="10">
        <v>921396</v>
      </c>
      <c r="F26" s="10">
        <v>210022</v>
      </c>
      <c r="G26" s="10">
        <v>198423</v>
      </c>
      <c r="H26" s="10">
        <v>423430</v>
      </c>
      <c r="I26" s="10">
        <v>89521</v>
      </c>
      <c r="J26" s="10">
        <v>921396</v>
      </c>
    </row>
    <row r="27" spans="1:10" s="3" customFormat="1" ht="12" customHeight="1">
      <c r="A27" s="3" t="s">
        <v>221</v>
      </c>
      <c r="B27" s="10">
        <v>460300</v>
      </c>
      <c r="C27" s="10">
        <v>32739</v>
      </c>
      <c r="D27" s="10">
        <v>369132</v>
      </c>
      <c r="E27" s="10">
        <v>862171</v>
      </c>
      <c r="F27" s="10">
        <v>284230</v>
      </c>
      <c r="G27" s="10">
        <v>199883</v>
      </c>
      <c r="H27" s="10">
        <v>289683</v>
      </c>
      <c r="I27" s="10">
        <v>88375</v>
      </c>
      <c r="J27" s="10">
        <v>862171</v>
      </c>
    </row>
    <row r="28" spans="1:10" s="3" customFormat="1" ht="12" customHeight="1">
      <c r="A28" s="3" t="s">
        <v>225</v>
      </c>
      <c r="B28" s="10">
        <v>280267</v>
      </c>
      <c r="C28" s="10">
        <v>2871</v>
      </c>
      <c r="D28" s="10">
        <v>38176</v>
      </c>
      <c r="E28" s="10">
        <v>321314</v>
      </c>
      <c r="F28" s="10">
        <v>125777</v>
      </c>
      <c r="G28" s="10">
        <v>97411</v>
      </c>
      <c r="H28" s="10">
        <v>69772</v>
      </c>
      <c r="I28" s="10">
        <v>28354</v>
      </c>
      <c r="J28" s="10">
        <v>321314</v>
      </c>
    </row>
    <row r="29" spans="1:10" s="3" customFormat="1" ht="12" customHeight="1">
      <c r="A29" s="3" t="s">
        <v>239</v>
      </c>
      <c r="B29" s="10">
        <v>194096</v>
      </c>
      <c r="C29" s="10">
        <v>3719</v>
      </c>
      <c r="D29" s="10">
        <v>10559</v>
      </c>
      <c r="E29" s="10">
        <v>208374</v>
      </c>
      <c r="F29" s="10">
        <v>154418</v>
      </c>
      <c r="G29" s="10">
        <v>22973</v>
      </c>
      <c r="H29" s="10">
        <v>8176</v>
      </c>
      <c r="I29" s="10">
        <v>22807</v>
      </c>
      <c r="J29" s="10">
        <v>208374</v>
      </c>
    </row>
    <row r="30" spans="1:10" s="3" customFormat="1" ht="12" customHeight="1">
      <c r="A30" s="3" t="s">
        <v>224</v>
      </c>
      <c r="B30" s="10">
        <v>120125</v>
      </c>
      <c r="C30" s="10">
        <v>10631</v>
      </c>
      <c r="D30" s="10">
        <v>39510</v>
      </c>
      <c r="E30" s="10">
        <v>170266</v>
      </c>
      <c r="F30" s="10">
        <v>27006</v>
      </c>
      <c r="G30" s="10">
        <v>32209</v>
      </c>
      <c r="H30" s="10">
        <v>86970</v>
      </c>
      <c r="I30" s="10">
        <v>24081</v>
      </c>
      <c r="J30" s="10">
        <v>170266</v>
      </c>
    </row>
    <row r="31" spans="1:10" s="3" customFormat="1" ht="12" customHeight="1">
      <c r="A31" s="3" t="s">
        <v>235</v>
      </c>
      <c r="B31" s="10">
        <v>133653</v>
      </c>
      <c r="C31" s="10">
        <v>3294</v>
      </c>
      <c r="D31" s="10">
        <v>22273</v>
      </c>
      <c r="E31" s="10">
        <v>159220</v>
      </c>
      <c r="F31" s="10">
        <v>77593</v>
      </c>
      <c r="G31" s="10">
        <v>45629</v>
      </c>
      <c r="H31" s="10">
        <v>30952</v>
      </c>
      <c r="I31" s="10">
        <v>5046</v>
      </c>
      <c r="J31" s="10">
        <v>159220</v>
      </c>
    </row>
    <row r="32" spans="1:10" s="3" customFormat="1" ht="12" customHeight="1">
      <c r="A32" s="3" t="s">
        <v>226</v>
      </c>
      <c r="B32" s="10">
        <v>106489</v>
      </c>
      <c r="C32" s="10">
        <v>0</v>
      </c>
      <c r="D32" s="10">
        <v>33031</v>
      </c>
      <c r="E32" s="10">
        <v>139520</v>
      </c>
      <c r="F32" s="10">
        <v>23457</v>
      </c>
      <c r="G32" s="10">
        <v>58746</v>
      </c>
      <c r="H32" s="10">
        <v>45059</v>
      </c>
      <c r="I32" s="10">
        <v>12258</v>
      </c>
      <c r="J32" s="10">
        <v>139520</v>
      </c>
    </row>
    <row r="33" spans="1:10" s="3" customFormat="1" ht="12" customHeight="1">
      <c r="A33" s="3" t="s">
        <v>236</v>
      </c>
      <c r="B33" s="10">
        <v>84133</v>
      </c>
      <c r="C33" s="10">
        <v>1887</v>
      </c>
      <c r="D33" s="10">
        <v>14119</v>
      </c>
      <c r="E33" s="10">
        <v>100139</v>
      </c>
      <c r="F33" s="10">
        <v>21662</v>
      </c>
      <c r="G33" s="10">
        <v>40179</v>
      </c>
      <c r="H33" s="10">
        <v>25993</v>
      </c>
      <c r="I33" s="10">
        <v>12305</v>
      </c>
      <c r="J33" s="10">
        <v>100139</v>
      </c>
    </row>
    <row r="34" spans="1:10" s="3" customFormat="1" ht="12" customHeight="1">
      <c r="A34" s="3" t="s">
        <v>231</v>
      </c>
      <c r="B34" s="10">
        <v>80972</v>
      </c>
      <c r="C34" s="10">
        <v>78</v>
      </c>
      <c r="D34" s="10">
        <v>12675</v>
      </c>
      <c r="E34" s="10">
        <v>93725</v>
      </c>
      <c r="F34" s="10">
        <v>23267</v>
      </c>
      <c r="G34" s="10">
        <v>36534</v>
      </c>
      <c r="H34" s="10">
        <v>19807</v>
      </c>
      <c r="I34" s="10">
        <v>14117</v>
      </c>
      <c r="J34" s="10">
        <v>93725</v>
      </c>
    </row>
    <row r="35" spans="1:10" s="3" customFormat="1" ht="12" customHeight="1">
      <c r="A35" s="3" t="s">
        <v>228</v>
      </c>
      <c r="B35" s="10">
        <v>72462</v>
      </c>
      <c r="C35" s="10">
        <v>3592</v>
      </c>
      <c r="D35" s="10">
        <v>14016</v>
      </c>
      <c r="E35" s="10">
        <v>90070</v>
      </c>
      <c r="F35" s="10">
        <v>15500</v>
      </c>
      <c r="G35" s="10">
        <v>34628</v>
      </c>
      <c r="H35" s="10">
        <v>31623</v>
      </c>
      <c r="I35" s="10">
        <v>8319</v>
      </c>
      <c r="J35" s="10">
        <v>90070</v>
      </c>
    </row>
    <row r="36" spans="1:10" s="3" customFormat="1" ht="12" customHeight="1">
      <c r="A36" s="3" t="s">
        <v>230</v>
      </c>
      <c r="B36" s="10">
        <v>73296</v>
      </c>
      <c r="C36" s="10">
        <v>73</v>
      </c>
      <c r="D36" s="10">
        <v>12653</v>
      </c>
      <c r="E36" s="10">
        <v>86022</v>
      </c>
      <c r="F36" s="10">
        <v>18039</v>
      </c>
      <c r="G36" s="10">
        <v>36955</v>
      </c>
      <c r="H36" s="10">
        <v>20079</v>
      </c>
      <c r="I36" s="10">
        <v>10949</v>
      </c>
      <c r="J36" s="10">
        <v>86022</v>
      </c>
    </row>
    <row r="37" spans="1:10" s="3" customFormat="1" ht="12" customHeight="1">
      <c r="A37" s="3" t="s">
        <v>234</v>
      </c>
      <c r="B37" s="10">
        <v>53292</v>
      </c>
      <c r="C37" s="10">
        <v>4192</v>
      </c>
      <c r="D37" s="10">
        <v>16189</v>
      </c>
      <c r="E37" s="10">
        <v>73673</v>
      </c>
      <c r="F37" s="10">
        <v>8951</v>
      </c>
      <c r="G37" s="10">
        <v>27778</v>
      </c>
      <c r="H37" s="10">
        <v>27275</v>
      </c>
      <c r="I37" s="10">
        <v>9669</v>
      </c>
      <c r="J37" s="10">
        <v>73673</v>
      </c>
    </row>
    <row r="38" spans="1:10" s="3" customFormat="1" ht="12" customHeight="1">
      <c r="A38" s="3" t="s">
        <v>237</v>
      </c>
      <c r="B38" s="10">
        <v>58481</v>
      </c>
      <c r="C38" s="10">
        <v>383</v>
      </c>
      <c r="D38" s="10">
        <v>14624</v>
      </c>
      <c r="E38" s="10">
        <v>73488</v>
      </c>
      <c r="F38" s="10">
        <v>7592</v>
      </c>
      <c r="G38" s="10">
        <v>20243</v>
      </c>
      <c r="H38" s="10">
        <v>38600</v>
      </c>
      <c r="I38" s="10">
        <v>7053</v>
      </c>
      <c r="J38" s="10">
        <v>73488</v>
      </c>
    </row>
    <row r="39" spans="1:10" s="3" customFormat="1" ht="12" customHeight="1">
      <c r="A39" s="3" t="s">
        <v>227</v>
      </c>
      <c r="B39" s="10">
        <v>51577</v>
      </c>
      <c r="C39" s="10">
        <v>3487</v>
      </c>
      <c r="D39" s="10">
        <v>17856</v>
      </c>
      <c r="E39" s="10">
        <v>72920</v>
      </c>
      <c r="F39" s="10">
        <v>14878</v>
      </c>
      <c r="G39" s="10">
        <v>13835</v>
      </c>
      <c r="H39" s="10">
        <v>30273</v>
      </c>
      <c r="I39" s="10">
        <v>13934</v>
      </c>
      <c r="J39" s="10">
        <v>72920</v>
      </c>
    </row>
    <row r="40" spans="1:10" s="3" customFormat="1" ht="12" customHeight="1">
      <c r="A40" s="3" t="s">
        <v>241</v>
      </c>
      <c r="B40" s="10">
        <v>26982</v>
      </c>
      <c r="C40" s="10">
        <v>4476</v>
      </c>
      <c r="D40" s="10">
        <v>38284</v>
      </c>
      <c r="E40" s="10">
        <v>69742</v>
      </c>
      <c r="F40" s="10">
        <v>36118</v>
      </c>
      <c r="G40" s="10">
        <v>12956</v>
      </c>
      <c r="H40" s="10">
        <v>5968</v>
      </c>
      <c r="I40" s="10">
        <v>14700</v>
      </c>
      <c r="J40" s="10">
        <v>69742</v>
      </c>
    </row>
    <row r="41" spans="1:10" s="3" customFormat="1" ht="12" customHeight="1">
      <c r="A41" s="3" t="s">
        <v>240</v>
      </c>
      <c r="B41" s="10">
        <v>24619</v>
      </c>
      <c r="C41" s="10">
        <v>632</v>
      </c>
      <c r="D41" s="10">
        <v>43537</v>
      </c>
      <c r="E41" s="10">
        <v>68788</v>
      </c>
      <c r="F41" s="10">
        <v>40759</v>
      </c>
      <c r="G41" s="10">
        <v>17222</v>
      </c>
      <c r="H41" s="10">
        <v>2510</v>
      </c>
      <c r="I41" s="10">
        <v>8297</v>
      </c>
      <c r="J41" s="10">
        <v>68788</v>
      </c>
    </row>
    <row r="42" spans="1:10" s="3" customFormat="1" ht="12" customHeight="1">
      <c r="A42" s="3" t="s">
        <v>229</v>
      </c>
      <c r="B42" s="10">
        <v>41494</v>
      </c>
      <c r="C42" s="10">
        <v>2526</v>
      </c>
      <c r="D42" s="10">
        <v>24275</v>
      </c>
      <c r="E42" s="10">
        <v>68295</v>
      </c>
      <c r="F42" s="10">
        <v>9655</v>
      </c>
      <c r="G42" s="10">
        <v>20401</v>
      </c>
      <c r="H42" s="10">
        <v>31671</v>
      </c>
      <c r="I42" s="10">
        <v>6568</v>
      </c>
      <c r="J42" s="10">
        <v>68295</v>
      </c>
    </row>
    <row r="43" spans="1:10" s="3" customFormat="1" ht="12" customHeight="1">
      <c r="A43" s="3" t="s">
        <v>233</v>
      </c>
      <c r="B43" s="10">
        <v>42578</v>
      </c>
      <c r="C43" s="10">
        <v>2470</v>
      </c>
      <c r="D43" s="10">
        <v>18228</v>
      </c>
      <c r="E43" s="10">
        <v>63276</v>
      </c>
      <c r="F43" s="10">
        <v>9065</v>
      </c>
      <c r="G43" s="10">
        <v>21079</v>
      </c>
      <c r="H43" s="10">
        <v>22518</v>
      </c>
      <c r="I43" s="10">
        <v>10614</v>
      </c>
      <c r="J43" s="10">
        <v>63276</v>
      </c>
    </row>
    <row r="44" spans="1:10" s="3" customFormat="1" ht="12" customHeight="1">
      <c r="A44" s="3" t="s">
        <v>242</v>
      </c>
      <c r="B44" s="10">
        <v>42462</v>
      </c>
      <c r="C44" s="10">
        <v>0</v>
      </c>
      <c r="D44" s="10">
        <v>14794</v>
      </c>
      <c r="E44" s="10">
        <v>57256</v>
      </c>
      <c r="F44" s="10">
        <v>28950</v>
      </c>
      <c r="G44" s="10">
        <v>16622</v>
      </c>
      <c r="H44" s="10">
        <v>5401</v>
      </c>
      <c r="I44" s="10">
        <v>6283</v>
      </c>
      <c r="J44" s="10">
        <v>57256</v>
      </c>
    </row>
    <row r="45" spans="1:10" s="3" customFormat="1" ht="12" customHeight="1">
      <c r="A45" s="3" t="s">
        <v>232</v>
      </c>
      <c r="B45" s="10">
        <v>39347</v>
      </c>
      <c r="C45" s="10">
        <v>3089</v>
      </c>
      <c r="D45" s="10">
        <v>13004</v>
      </c>
      <c r="E45" s="10">
        <v>55440</v>
      </c>
      <c r="F45" s="10">
        <v>12215</v>
      </c>
      <c r="G45" s="10">
        <v>20484</v>
      </c>
      <c r="H45" s="10">
        <v>14310</v>
      </c>
      <c r="I45" s="10">
        <v>8431</v>
      </c>
      <c r="J45" s="10">
        <v>55440</v>
      </c>
    </row>
    <row r="46" spans="1:10" s="3" customFormat="1" ht="12" customHeight="1">
      <c r="A46" s="3" t="s">
        <v>238</v>
      </c>
      <c r="B46" s="10">
        <v>41799</v>
      </c>
      <c r="C46" s="10">
        <v>2279</v>
      </c>
      <c r="D46" s="10">
        <v>7273</v>
      </c>
      <c r="E46" s="10">
        <v>51351</v>
      </c>
      <c r="F46" s="10">
        <v>13626</v>
      </c>
      <c r="G46" s="10">
        <v>19928</v>
      </c>
      <c r="H46" s="10">
        <v>11606</v>
      </c>
      <c r="I46" s="10">
        <v>6191</v>
      </c>
      <c r="J46" s="10">
        <v>51351</v>
      </c>
    </row>
    <row r="47" spans="1:5" s="3" customFormat="1" ht="12.75">
      <c r="A47" s="2"/>
      <c r="B47" s="10"/>
      <c r="C47" s="10"/>
      <c r="D47" s="10"/>
      <c r="E47" s="10"/>
    </row>
    <row r="48" spans="1:10" ht="12.75">
      <c r="A48" s="3" t="s">
        <v>196</v>
      </c>
      <c r="B48" s="10">
        <f>SUM(B4:B47)</f>
        <v>49429031</v>
      </c>
      <c r="C48" s="10">
        <f>SUM(C4:C47)</f>
        <v>4322936</v>
      </c>
      <c r="D48" s="10">
        <f>SUM(D4:D47)</f>
        <v>9736411</v>
      </c>
      <c r="E48" s="10">
        <f>SUM(E4:E47)</f>
        <v>63488378</v>
      </c>
      <c r="F48" s="10">
        <f>SUM(F4:F47)</f>
        <v>15722164</v>
      </c>
      <c r="G48" s="10">
        <f>SUM(G4:G47)</f>
        <v>14167252</v>
      </c>
      <c r="H48" s="10">
        <f>SUM(H4:H47)</f>
        <v>25540803</v>
      </c>
      <c r="I48" s="10">
        <f>SUM(I4:I47)</f>
        <v>8058159</v>
      </c>
      <c r="J48" s="10">
        <f>SUM(J4:J47)</f>
        <v>63488378</v>
      </c>
    </row>
    <row r="49" spans="1:10" ht="12.75">
      <c r="A49" s="1" t="s">
        <v>197</v>
      </c>
      <c r="B49" s="11">
        <v>46462307</v>
      </c>
      <c r="C49" s="11">
        <v>3220984</v>
      </c>
      <c r="D49" s="11">
        <v>7852131</v>
      </c>
      <c r="E49" s="11">
        <v>57535422</v>
      </c>
      <c r="F49" s="11">
        <v>14337541</v>
      </c>
      <c r="G49" s="11">
        <v>12669745</v>
      </c>
      <c r="H49" s="11">
        <v>22720149</v>
      </c>
      <c r="I49" s="11">
        <v>7807987</v>
      </c>
      <c r="J49" s="11">
        <v>57535422</v>
      </c>
    </row>
    <row r="51" spans="1:10" ht="12.75">
      <c r="A51" s="1" t="s">
        <v>198</v>
      </c>
      <c r="B51" s="8">
        <f>B48/($E48/100)</f>
        <v>77.85524304936567</v>
      </c>
      <c r="C51" s="8">
        <f>C48/($E48/100)</f>
        <v>6.809019439746909</v>
      </c>
      <c r="D51" s="8">
        <f>D48/($E48/100)</f>
        <v>15.335737510887425</v>
      </c>
      <c r="E51" s="8">
        <f>E48/($E48/100)</f>
        <v>100</v>
      </c>
      <c r="F51" s="8">
        <f>F48/($J48/100)</f>
        <v>24.763845754572593</v>
      </c>
      <c r="G51" s="8">
        <f>G48/($J48/100)</f>
        <v>22.31471719123144</v>
      </c>
      <c r="H51" s="8">
        <f>H48/($J48/100)</f>
        <v>40.22909988344638</v>
      </c>
      <c r="I51" s="8">
        <f>I48/($J48/100)</f>
        <v>12.692337170749582</v>
      </c>
      <c r="J51" s="8">
        <f>J48/($J48/100)</f>
        <v>100</v>
      </c>
    </row>
    <row r="52" spans="1:10" ht="12.75">
      <c r="A52" s="1" t="s">
        <v>199</v>
      </c>
      <c r="B52" s="8">
        <f>B49/($E49/100)</f>
        <v>80.75426473799045</v>
      </c>
      <c r="C52" s="8">
        <f>C49/($E49/100)</f>
        <v>5.598262579876446</v>
      </c>
      <c r="D52" s="8">
        <f>D49/($E49/100)</f>
        <v>13.647472682133104</v>
      </c>
      <c r="E52" s="8">
        <f>E49/($E49/100)</f>
        <v>100</v>
      </c>
      <c r="F52" s="8">
        <f>F49/($J49/100)</f>
        <v>24.919502632656453</v>
      </c>
      <c r="G52" s="8">
        <f>G49/($J49/100)</f>
        <v>22.02077356797696</v>
      </c>
      <c r="H52" s="8">
        <f>H49/($J49/100)</f>
        <v>39.48897602593408</v>
      </c>
      <c r="I52" s="8">
        <f>I49/($J49/100)</f>
        <v>13.570747773432513</v>
      </c>
      <c r="J52" s="8">
        <f>J49/($J49/100)</f>
        <v>100</v>
      </c>
    </row>
  </sheetData>
  <mergeCells count="2">
    <mergeCell ref="A1:E1"/>
    <mergeCell ref="A2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48">
    <pageSetUpPr fitToPage="1"/>
  </sheetPr>
  <dimension ref="A1:K72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41" t="s">
        <v>477</v>
      </c>
      <c r="B1" s="32"/>
      <c r="C1" s="32"/>
      <c r="D1" s="32"/>
      <c r="E1" s="32"/>
      <c r="F1" s="7"/>
      <c r="G1" s="9"/>
      <c r="H1" s="9"/>
      <c r="I1" s="9"/>
      <c r="J1" s="9"/>
      <c r="K1" s="9"/>
    </row>
    <row r="2" spans="1:11" s="20" customFormat="1" ht="17.25" customHeight="1" thickBot="1">
      <c r="A2" s="36" t="s">
        <v>137</v>
      </c>
      <c r="B2" s="37"/>
      <c r="C2" s="37"/>
      <c r="D2" s="37"/>
      <c r="E2" s="37"/>
      <c r="F2" s="21"/>
      <c r="G2" s="19"/>
      <c r="H2" s="19"/>
      <c r="I2" s="19"/>
      <c r="J2" s="19"/>
      <c r="K2" s="19"/>
    </row>
    <row r="3" spans="1:10" ht="80.25" customHeight="1" thickTop="1">
      <c r="A3" s="5" t="s">
        <v>24</v>
      </c>
      <c r="B3" s="4" t="s">
        <v>22</v>
      </c>
      <c r="C3" s="4" t="s">
        <v>50</v>
      </c>
      <c r="D3" s="4" t="s">
        <v>30</v>
      </c>
      <c r="E3" s="4" t="s">
        <v>26</v>
      </c>
      <c r="F3" s="4" t="s">
        <v>51</v>
      </c>
      <c r="G3" s="4" t="s">
        <v>52</v>
      </c>
      <c r="H3" s="4" t="s">
        <v>53</v>
      </c>
      <c r="I3" s="4" t="s">
        <v>54</v>
      </c>
      <c r="J3" s="4" t="s">
        <v>55</v>
      </c>
    </row>
    <row r="4" spans="1:10" s="3" customFormat="1" ht="12" customHeight="1">
      <c r="A4" s="3" t="s">
        <v>265</v>
      </c>
      <c r="B4" s="10">
        <v>36631</v>
      </c>
      <c r="C4" s="10">
        <v>5374</v>
      </c>
      <c r="D4" s="10">
        <v>10238</v>
      </c>
      <c r="E4" s="10">
        <v>52243</v>
      </c>
      <c r="F4" s="10">
        <v>9318</v>
      </c>
      <c r="G4" s="10">
        <v>10707</v>
      </c>
      <c r="H4" s="10">
        <v>25150</v>
      </c>
      <c r="I4" s="10">
        <v>7068</v>
      </c>
      <c r="J4" s="10">
        <v>52243</v>
      </c>
    </row>
    <row r="5" spans="1:10" s="3" customFormat="1" ht="12" customHeight="1">
      <c r="A5" s="3" t="s">
        <v>250</v>
      </c>
      <c r="B5" s="10">
        <v>39447</v>
      </c>
      <c r="C5" s="10">
        <v>3608</v>
      </c>
      <c r="D5" s="10">
        <v>7142</v>
      </c>
      <c r="E5" s="10">
        <v>50197</v>
      </c>
      <c r="F5" s="10">
        <v>8278</v>
      </c>
      <c r="G5" s="10">
        <v>15128</v>
      </c>
      <c r="H5" s="10">
        <v>20814</v>
      </c>
      <c r="I5" s="10">
        <v>5977</v>
      </c>
      <c r="J5" s="10">
        <v>50197</v>
      </c>
    </row>
    <row r="6" spans="1:10" s="3" customFormat="1" ht="12" customHeight="1">
      <c r="A6" s="3" t="s">
        <v>249</v>
      </c>
      <c r="B6" s="10">
        <v>38237</v>
      </c>
      <c r="C6" s="10">
        <v>388</v>
      </c>
      <c r="D6" s="10">
        <v>11397</v>
      </c>
      <c r="E6" s="10">
        <v>50022</v>
      </c>
      <c r="F6" s="10">
        <v>7384</v>
      </c>
      <c r="G6" s="10">
        <v>12265</v>
      </c>
      <c r="H6" s="10">
        <v>26111</v>
      </c>
      <c r="I6" s="10">
        <v>4262</v>
      </c>
      <c r="J6" s="10">
        <v>50022</v>
      </c>
    </row>
    <row r="7" spans="1:10" s="3" customFormat="1" ht="12" customHeight="1">
      <c r="A7" s="3" t="s">
        <v>255</v>
      </c>
      <c r="B7" s="10">
        <v>33666</v>
      </c>
      <c r="C7" s="10">
        <v>435</v>
      </c>
      <c r="D7" s="10">
        <v>14497</v>
      </c>
      <c r="E7" s="10">
        <v>48598</v>
      </c>
      <c r="F7" s="10">
        <v>9409</v>
      </c>
      <c r="G7" s="10">
        <v>21047</v>
      </c>
      <c r="H7" s="10">
        <v>10553</v>
      </c>
      <c r="I7" s="10">
        <v>7589</v>
      </c>
      <c r="J7" s="10">
        <v>48598</v>
      </c>
    </row>
    <row r="8" spans="1:10" s="3" customFormat="1" ht="12" customHeight="1">
      <c r="A8" s="3" t="s">
        <v>245</v>
      </c>
      <c r="B8" s="10">
        <v>26588</v>
      </c>
      <c r="C8" s="10">
        <v>2958</v>
      </c>
      <c r="D8" s="10">
        <v>17809</v>
      </c>
      <c r="E8" s="10">
        <v>47355</v>
      </c>
      <c r="F8" s="10">
        <v>6376</v>
      </c>
      <c r="G8" s="10">
        <v>19131</v>
      </c>
      <c r="H8" s="10">
        <v>15122</v>
      </c>
      <c r="I8" s="10">
        <v>6726</v>
      </c>
      <c r="J8" s="10">
        <v>47355</v>
      </c>
    </row>
    <row r="9" spans="1:10" s="3" customFormat="1" ht="12" customHeight="1">
      <c r="A9" s="3" t="s">
        <v>258</v>
      </c>
      <c r="B9" s="10">
        <v>26519</v>
      </c>
      <c r="C9" s="10">
        <v>1681</v>
      </c>
      <c r="D9" s="10">
        <v>17964</v>
      </c>
      <c r="E9" s="10">
        <v>46164</v>
      </c>
      <c r="F9" s="10">
        <v>4784</v>
      </c>
      <c r="G9" s="10">
        <v>14228</v>
      </c>
      <c r="H9" s="10">
        <v>21789</v>
      </c>
      <c r="I9" s="10">
        <v>5363</v>
      </c>
      <c r="J9" s="10">
        <v>46164</v>
      </c>
    </row>
    <row r="10" spans="1:10" s="3" customFormat="1" ht="12" customHeight="1">
      <c r="A10" s="3" t="s">
        <v>252</v>
      </c>
      <c r="B10" s="10">
        <v>29425</v>
      </c>
      <c r="C10" s="10">
        <v>24</v>
      </c>
      <c r="D10" s="10">
        <v>15825</v>
      </c>
      <c r="E10" s="10">
        <v>45274</v>
      </c>
      <c r="F10" s="10">
        <v>9285</v>
      </c>
      <c r="G10" s="10">
        <v>13399</v>
      </c>
      <c r="H10" s="10">
        <v>15845</v>
      </c>
      <c r="I10" s="10">
        <v>6745</v>
      </c>
      <c r="J10" s="10">
        <v>45274</v>
      </c>
    </row>
    <row r="11" spans="1:10" s="3" customFormat="1" ht="12" customHeight="1">
      <c r="A11" s="3" t="s">
        <v>246</v>
      </c>
      <c r="B11" s="10">
        <v>29164</v>
      </c>
      <c r="C11" s="10">
        <v>1707</v>
      </c>
      <c r="D11" s="10">
        <v>12015</v>
      </c>
      <c r="E11" s="10">
        <v>42886</v>
      </c>
      <c r="F11" s="10">
        <v>3895</v>
      </c>
      <c r="G11" s="10">
        <v>15949</v>
      </c>
      <c r="H11" s="10">
        <v>16244</v>
      </c>
      <c r="I11" s="10">
        <v>6798</v>
      </c>
      <c r="J11" s="10">
        <v>42886</v>
      </c>
    </row>
    <row r="12" spans="1:10" s="3" customFormat="1" ht="12" customHeight="1">
      <c r="A12" s="3" t="s">
        <v>279</v>
      </c>
      <c r="B12" s="10">
        <v>33513</v>
      </c>
      <c r="C12" s="10">
        <v>1098</v>
      </c>
      <c r="D12" s="10">
        <v>7605</v>
      </c>
      <c r="E12" s="10">
        <v>42216</v>
      </c>
      <c r="F12" s="10">
        <v>25810</v>
      </c>
      <c r="G12" s="10">
        <v>8616</v>
      </c>
      <c r="H12" s="10">
        <v>3251</v>
      </c>
      <c r="I12" s="10">
        <v>4539</v>
      </c>
      <c r="J12" s="10">
        <v>42216</v>
      </c>
    </row>
    <row r="13" spans="1:10" s="3" customFormat="1" ht="12" customHeight="1">
      <c r="A13" s="3" t="s">
        <v>247</v>
      </c>
      <c r="B13" s="10">
        <v>26497</v>
      </c>
      <c r="C13" s="10">
        <v>1253</v>
      </c>
      <c r="D13" s="10">
        <v>10699</v>
      </c>
      <c r="E13" s="10">
        <v>38449</v>
      </c>
      <c r="F13" s="10">
        <v>7499</v>
      </c>
      <c r="G13" s="10">
        <v>9988</v>
      </c>
      <c r="H13" s="10">
        <v>14075</v>
      </c>
      <c r="I13" s="10">
        <v>6887</v>
      </c>
      <c r="J13" s="10">
        <v>38449</v>
      </c>
    </row>
    <row r="14" spans="1:10" s="3" customFormat="1" ht="12" customHeight="1">
      <c r="A14" s="3" t="s">
        <v>261</v>
      </c>
      <c r="B14" s="10">
        <v>31711</v>
      </c>
      <c r="C14" s="10">
        <v>10</v>
      </c>
      <c r="D14" s="10">
        <v>6283</v>
      </c>
      <c r="E14" s="10">
        <v>38004</v>
      </c>
      <c r="F14" s="10">
        <v>13221</v>
      </c>
      <c r="G14" s="10">
        <v>11229</v>
      </c>
      <c r="H14" s="10">
        <v>6811</v>
      </c>
      <c r="I14" s="10">
        <v>6743</v>
      </c>
      <c r="J14" s="10">
        <v>38004</v>
      </c>
    </row>
    <row r="15" spans="1:10" s="3" customFormat="1" ht="12" customHeight="1">
      <c r="A15" s="3" t="s">
        <v>268</v>
      </c>
      <c r="B15" s="10">
        <v>32797</v>
      </c>
      <c r="C15" s="10">
        <v>0</v>
      </c>
      <c r="D15" s="10">
        <v>4890</v>
      </c>
      <c r="E15" s="10">
        <v>37687</v>
      </c>
      <c r="F15" s="10">
        <v>12967</v>
      </c>
      <c r="G15" s="10">
        <v>11100</v>
      </c>
      <c r="H15" s="10">
        <v>7248</v>
      </c>
      <c r="I15" s="10">
        <v>6372</v>
      </c>
      <c r="J15" s="10">
        <v>37687</v>
      </c>
    </row>
    <row r="16" spans="1:10" s="3" customFormat="1" ht="12" customHeight="1">
      <c r="A16" s="3" t="s">
        <v>257</v>
      </c>
      <c r="B16" s="10">
        <v>29174</v>
      </c>
      <c r="C16" s="10">
        <v>0</v>
      </c>
      <c r="D16" s="10">
        <v>8191</v>
      </c>
      <c r="E16" s="10">
        <v>37365</v>
      </c>
      <c r="F16" s="10">
        <v>7116</v>
      </c>
      <c r="G16" s="10">
        <v>8975</v>
      </c>
      <c r="H16" s="10">
        <v>16307</v>
      </c>
      <c r="I16" s="10">
        <v>4967</v>
      </c>
      <c r="J16" s="10">
        <v>37365</v>
      </c>
    </row>
    <row r="17" spans="1:10" s="3" customFormat="1" ht="12" customHeight="1">
      <c r="A17" s="3" t="s">
        <v>262</v>
      </c>
      <c r="B17" s="10">
        <v>30694</v>
      </c>
      <c r="C17" s="10">
        <v>307</v>
      </c>
      <c r="D17" s="10">
        <v>5973</v>
      </c>
      <c r="E17" s="10">
        <v>36974</v>
      </c>
      <c r="F17" s="10">
        <v>9021</v>
      </c>
      <c r="G17" s="10">
        <v>13657</v>
      </c>
      <c r="H17" s="10">
        <v>8584</v>
      </c>
      <c r="I17" s="10">
        <v>5712</v>
      </c>
      <c r="J17" s="10">
        <v>36974</v>
      </c>
    </row>
    <row r="18" spans="1:10" s="3" customFormat="1" ht="12" customHeight="1">
      <c r="A18" s="3" t="s">
        <v>251</v>
      </c>
      <c r="B18" s="10">
        <v>23409</v>
      </c>
      <c r="C18" s="10">
        <v>2040</v>
      </c>
      <c r="D18" s="10">
        <v>10873</v>
      </c>
      <c r="E18" s="10">
        <v>36322</v>
      </c>
      <c r="F18" s="10">
        <v>3980</v>
      </c>
      <c r="G18" s="10">
        <v>13524</v>
      </c>
      <c r="H18" s="10">
        <v>13821</v>
      </c>
      <c r="I18" s="10">
        <v>4997</v>
      </c>
      <c r="J18" s="10">
        <v>36322</v>
      </c>
    </row>
    <row r="19" spans="1:10" s="3" customFormat="1" ht="12" customHeight="1">
      <c r="A19" s="3" t="s">
        <v>263</v>
      </c>
      <c r="B19" s="10">
        <v>23841</v>
      </c>
      <c r="C19" s="10">
        <v>1994</v>
      </c>
      <c r="D19" s="10">
        <v>8680</v>
      </c>
      <c r="E19" s="10">
        <v>34515</v>
      </c>
      <c r="F19" s="10">
        <v>6228</v>
      </c>
      <c r="G19" s="10">
        <v>10922</v>
      </c>
      <c r="H19" s="10">
        <v>10599</v>
      </c>
      <c r="I19" s="10">
        <v>6766</v>
      </c>
      <c r="J19" s="10">
        <v>34515</v>
      </c>
    </row>
    <row r="20" spans="1:10" s="3" customFormat="1" ht="12" customHeight="1">
      <c r="A20" s="3" t="s">
        <v>277</v>
      </c>
      <c r="B20" s="10">
        <v>27742</v>
      </c>
      <c r="C20" s="10">
        <v>999</v>
      </c>
      <c r="D20" s="10">
        <v>5595</v>
      </c>
      <c r="E20" s="10">
        <v>34336</v>
      </c>
      <c r="F20" s="10">
        <v>20542</v>
      </c>
      <c r="G20" s="10">
        <v>3922</v>
      </c>
      <c r="H20" s="10">
        <v>4746</v>
      </c>
      <c r="I20" s="10">
        <v>5126</v>
      </c>
      <c r="J20" s="10">
        <v>34336</v>
      </c>
    </row>
    <row r="21" spans="1:10" s="3" customFormat="1" ht="12" customHeight="1">
      <c r="A21" s="3" t="s">
        <v>256</v>
      </c>
      <c r="B21" s="10">
        <v>22346</v>
      </c>
      <c r="C21" s="10">
        <v>3163</v>
      </c>
      <c r="D21" s="10">
        <v>8571</v>
      </c>
      <c r="E21" s="10">
        <v>34080</v>
      </c>
      <c r="F21" s="10">
        <v>6525</v>
      </c>
      <c r="G21" s="10">
        <v>9251</v>
      </c>
      <c r="H21" s="10">
        <v>12833</v>
      </c>
      <c r="I21" s="10">
        <v>5471</v>
      </c>
      <c r="J21" s="10">
        <v>34080</v>
      </c>
    </row>
    <row r="22" spans="1:10" s="3" customFormat="1" ht="12" customHeight="1">
      <c r="A22" s="3" t="s">
        <v>254</v>
      </c>
      <c r="B22" s="10">
        <v>22704</v>
      </c>
      <c r="C22" s="10">
        <v>615</v>
      </c>
      <c r="D22" s="10">
        <v>10230</v>
      </c>
      <c r="E22" s="10">
        <v>33549</v>
      </c>
      <c r="F22" s="10">
        <v>6351</v>
      </c>
      <c r="G22" s="10">
        <v>7958</v>
      </c>
      <c r="H22" s="10">
        <v>11533</v>
      </c>
      <c r="I22" s="10">
        <v>7707</v>
      </c>
      <c r="J22" s="10">
        <v>33549</v>
      </c>
    </row>
    <row r="23" spans="1:10" s="3" customFormat="1" ht="12" customHeight="1">
      <c r="A23" s="3" t="s">
        <v>290</v>
      </c>
      <c r="B23" s="10">
        <v>27028</v>
      </c>
      <c r="C23" s="10">
        <v>398</v>
      </c>
      <c r="D23" s="10">
        <v>5080</v>
      </c>
      <c r="E23" s="10">
        <v>32506</v>
      </c>
      <c r="F23" s="10">
        <v>15950</v>
      </c>
      <c r="G23" s="10">
        <v>8504</v>
      </c>
      <c r="H23" s="10">
        <v>2585</v>
      </c>
      <c r="I23" s="10">
        <v>5467</v>
      </c>
      <c r="J23" s="10">
        <v>32506</v>
      </c>
    </row>
    <row r="24" spans="1:10" s="3" customFormat="1" ht="12" customHeight="1">
      <c r="A24" s="3" t="s">
        <v>260</v>
      </c>
      <c r="B24" s="10">
        <v>23323</v>
      </c>
      <c r="C24" s="10">
        <v>264</v>
      </c>
      <c r="D24" s="10">
        <v>7580</v>
      </c>
      <c r="E24" s="10">
        <v>31167</v>
      </c>
      <c r="F24" s="10">
        <v>4146</v>
      </c>
      <c r="G24" s="10">
        <v>13458</v>
      </c>
      <c r="H24" s="10">
        <v>10130</v>
      </c>
      <c r="I24" s="10">
        <v>3433</v>
      </c>
      <c r="J24" s="10">
        <v>31167</v>
      </c>
    </row>
    <row r="25" spans="1:10" s="3" customFormat="1" ht="12" customHeight="1">
      <c r="A25" s="3" t="s">
        <v>248</v>
      </c>
      <c r="B25" s="10">
        <v>21109</v>
      </c>
      <c r="C25" s="10">
        <v>552</v>
      </c>
      <c r="D25" s="10">
        <v>7395</v>
      </c>
      <c r="E25" s="10">
        <v>29056</v>
      </c>
      <c r="F25" s="10">
        <v>5816</v>
      </c>
      <c r="G25" s="10">
        <v>2565</v>
      </c>
      <c r="H25" s="10">
        <v>17215</v>
      </c>
      <c r="I25" s="10">
        <v>3460</v>
      </c>
      <c r="J25" s="10">
        <v>29056</v>
      </c>
    </row>
    <row r="26" spans="1:10" s="3" customFormat="1" ht="12" customHeight="1">
      <c r="A26" s="3" t="s">
        <v>264</v>
      </c>
      <c r="B26" s="10">
        <v>19698</v>
      </c>
      <c r="C26" s="10">
        <v>22</v>
      </c>
      <c r="D26" s="10">
        <v>9102</v>
      </c>
      <c r="E26" s="10">
        <v>28822</v>
      </c>
      <c r="F26" s="10">
        <v>5657</v>
      </c>
      <c r="G26" s="10">
        <v>6466</v>
      </c>
      <c r="H26" s="10">
        <v>11588</v>
      </c>
      <c r="I26" s="10">
        <v>5111</v>
      </c>
      <c r="J26" s="10">
        <v>28822</v>
      </c>
    </row>
    <row r="27" spans="1:10" s="3" customFormat="1" ht="12" customHeight="1">
      <c r="A27" s="3" t="s">
        <v>244</v>
      </c>
      <c r="B27" s="10">
        <v>19329</v>
      </c>
      <c r="C27" s="10">
        <v>477</v>
      </c>
      <c r="D27" s="10">
        <v>8952</v>
      </c>
      <c r="E27" s="10">
        <v>28758</v>
      </c>
      <c r="F27" s="10">
        <v>4774</v>
      </c>
      <c r="G27" s="10">
        <v>8397</v>
      </c>
      <c r="H27" s="10">
        <v>13728</v>
      </c>
      <c r="I27" s="10">
        <v>1859</v>
      </c>
      <c r="J27" s="10">
        <v>28758</v>
      </c>
    </row>
    <row r="28" spans="1:10" s="3" customFormat="1" ht="12" customHeight="1">
      <c r="A28" s="3" t="s">
        <v>253</v>
      </c>
      <c r="B28" s="10">
        <v>24077</v>
      </c>
      <c r="C28" s="10">
        <v>553</v>
      </c>
      <c r="D28" s="10">
        <v>3074</v>
      </c>
      <c r="E28" s="10">
        <v>27704</v>
      </c>
      <c r="F28" s="10">
        <v>7710</v>
      </c>
      <c r="G28" s="10">
        <v>5998</v>
      </c>
      <c r="H28" s="10">
        <v>11265</v>
      </c>
      <c r="I28" s="10">
        <v>2731</v>
      </c>
      <c r="J28" s="10">
        <v>27704</v>
      </c>
    </row>
    <row r="29" spans="1:10" s="3" customFormat="1" ht="12" customHeight="1">
      <c r="A29" s="3" t="s">
        <v>259</v>
      </c>
      <c r="B29" s="10">
        <v>19293</v>
      </c>
      <c r="C29" s="10">
        <v>593</v>
      </c>
      <c r="D29" s="10">
        <v>7199</v>
      </c>
      <c r="E29" s="10">
        <v>27085</v>
      </c>
      <c r="F29" s="10">
        <v>2356</v>
      </c>
      <c r="G29" s="10">
        <v>8517</v>
      </c>
      <c r="H29" s="10">
        <v>11966</v>
      </c>
      <c r="I29" s="10">
        <v>4246</v>
      </c>
      <c r="J29" s="10">
        <v>27085</v>
      </c>
    </row>
    <row r="30" spans="1:10" s="3" customFormat="1" ht="12" customHeight="1">
      <c r="A30" s="3" t="s">
        <v>267</v>
      </c>
      <c r="B30" s="10">
        <v>19506</v>
      </c>
      <c r="C30" s="10">
        <v>31</v>
      </c>
      <c r="D30" s="10">
        <v>6342</v>
      </c>
      <c r="E30" s="10">
        <v>25879</v>
      </c>
      <c r="F30" s="10">
        <v>4607</v>
      </c>
      <c r="G30" s="10">
        <v>10164</v>
      </c>
      <c r="H30" s="10">
        <v>7438</v>
      </c>
      <c r="I30" s="10">
        <v>3670</v>
      </c>
      <c r="J30" s="10">
        <v>25879</v>
      </c>
    </row>
    <row r="31" spans="1:10" s="3" customFormat="1" ht="12" customHeight="1">
      <c r="A31" s="3" t="s">
        <v>274</v>
      </c>
      <c r="B31" s="10">
        <v>23357</v>
      </c>
      <c r="C31" s="10">
        <v>0</v>
      </c>
      <c r="D31" s="10">
        <v>2355</v>
      </c>
      <c r="E31" s="10">
        <v>25712</v>
      </c>
      <c r="F31" s="10">
        <v>4960</v>
      </c>
      <c r="G31" s="10">
        <v>10347</v>
      </c>
      <c r="H31" s="10">
        <v>6770</v>
      </c>
      <c r="I31" s="10">
        <v>3635</v>
      </c>
      <c r="J31" s="10">
        <v>25712</v>
      </c>
    </row>
    <row r="32" spans="1:10" s="3" customFormat="1" ht="12" customHeight="1">
      <c r="A32" s="3" t="s">
        <v>270</v>
      </c>
      <c r="B32" s="10">
        <v>15729</v>
      </c>
      <c r="C32" s="10">
        <v>153</v>
      </c>
      <c r="D32" s="10">
        <v>9173</v>
      </c>
      <c r="E32" s="10">
        <v>25055</v>
      </c>
      <c r="F32" s="10">
        <v>6504</v>
      </c>
      <c r="G32" s="10">
        <v>7642</v>
      </c>
      <c r="H32" s="10">
        <v>5896</v>
      </c>
      <c r="I32" s="10">
        <v>5013</v>
      </c>
      <c r="J32" s="10">
        <v>25055</v>
      </c>
    </row>
    <row r="33" spans="1:10" s="3" customFormat="1" ht="12" customHeight="1">
      <c r="A33" s="3" t="s">
        <v>269</v>
      </c>
      <c r="B33" s="10">
        <v>9234</v>
      </c>
      <c r="C33" s="10">
        <v>891</v>
      </c>
      <c r="D33" s="10">
        <v>14854</v>
      </c>
      <c r="E33" s="10">
        <v>24979</v>
      </c>
      <c r="F33" s="10">
        <v>10251</v>
      </c>
      <c r="G33" s="10">
        <v>6412</v>
      </c>
      <c r="H33" s="10">
        <v>2664</v>
      </c>
      <c r="I33" s="10">
        <v>5652</v>
      </c>
      <c r="J33" s="10">
        <v>24979</v>
      </c>
    </row>
    <row r="34" spans="1:10" s="3" customFormat="1" ht="12" customHeight="1">
      <c r="A34" s="3" t="s">
        <v>271</v>
      </c>
      <c r="B34" s="10">
        <v>8049</v>
      </c>
      <c r="C34" s="10">
        <v>341</v>
      </c>
      <c r="D34" s="10">
        <v>13550</v>
      </c>
      <c r="E34" s="10">
        <v>21940</v>
      </c>
      <c r="F34" s="10">
        <v>13787</v>
      </c>
      <c r="G34" s="10">
        <v>3788</v>
      </c>
      <c r="H34" s="10">
        <v>1500</v>
      </c>
      <c r="I34" s="10">
        <v>2865</v>
      </c>
      <c r="J34" s="10">
        <v>21940</v>
      </c>
    </row>
    <row r="35" spans="1:10" s="3" customFormat="1" ht="12" customHeight="1">
      <c r="A35" s="3" t="s">
        <v>273</v>
      </c>
      <c r="B35" s="10">
        <v>7469</v>
      </c>
      <c r="C35" s="10">
        <v>0</v>
      </c>
      <c r="D35" s="10">
        <v>13113</v>
      </c>
      <c r="E35" s="10">
        <v>20582</v>
      </c>
      <c r="F35" s="10">
        <v>4098</v>
      </c>
      <c r="G35" s="10">
        <v>5997</v>
      </c>
      <c r="H35" s="10">
        <v>7620</v>
      </c>
      <c r="I35" s="10">
        <v>2867</v>
      </c>
      <c r="J35" s="10">
        <v>20582</v>
      </c>
    </row>
    <row r="36" spans="1:10" s="3" customFormat="1" ht="12" customHeight="1">
      <c r="A36" s="3" t="s">
        <v>275</v>
      </c>
      <c r="B36" s="10">
        <v>10803</v>
      </c>
      <c r="C36" s="10">
        <v>0</v>
      </c>
      <c r="D36" s="10">
        <v>7786</v>
      </c>
      <c r="E36" s="10">
        <v>18589</v>
      </c>
      <c r="F36" s="10">
        <v>3929</v>
      </c>
      <c r="G36" s="10">
        <v>7036</v>
      </c>
      <c r="H36" s="10">
        <v>2932</v>
      </c>
      <c r="I36" s="10">
        <v>4692</v>
      </c>
      <c r="J36" s="10">
        <v>18589</v>
      </c>
    </row>
    <row r="37" spans="1:10" s="3" customFormat="1" ht="12" customHeight="1">
      <c r="A37" s="3" t="s">
        <v>272</v>
      </c>
      <c r="B37" s="10">
        <v>14735</v>
      </c>
      <c r="C37" s="10">
        <v>0</v>
      </c>
      <c r="D37" s="10">
        <v>3032</v>
      </c>
      <c r="E37" s="10">
        <v>17767</v>
      </c>
      <c r="F37" s="10">
        <v>3858</v>
      </c>
      <c r="G37" s="10">
        <v>6536</v>
      </c>
      <c r="H37" s="10">
        <v>4466</v>
      </c>
      <c r="I37" s="10">
        <v>2907</v>
      </c>
      <c r="J37" s="10">
        <v>17767</v>
      </c>
    </row>
    <row r="38" spans="1:10" s="3" customFormat="1" ht="12" customHeight="1">
      <c r="A38" s="3" t="s">
        <v>282</v>
      </c>
      <c r="B38" s="10">
        <v>10609</v>
      </c>
      <c r="C38" s="10">
        <v>22</v>
      </c>
      <c r="D38" s="10">
        <v>6777</v>
      </c>
      <c r="E38" s="10">
        <v>17408</v>
      </c>
      <c r="F38" s="10">
        <v>6807</v>
      </c>
      <c r="G38" s="10">
        <v>7054</v>
      </c>
      <c r="H38" s="10">
        <v>2040</v>
      </c>
      <c r="I38" s="10">
        <v>1507</v>
      </c>
      <c r="J38" s="10">
        <v>17408</v>
      </c>
    </row>
    <row r="39" spans="1:10" s="3" customFormat="1" ht="12" customHeight="1">
      <c r="A39" s="3" t="s">
        <v>278</v>
      </c>
      <c r="B39" s="10">
        <v>12886</v>
      </c>
      <c r="C39" s="10">
        <v>0</v>
      </c>
      <c r="D39" s="10">
        <v>4009</v>
      </c>
      <c r="E39" s="10">
        <v>16895</v>
      </c>
      <c r="F39" s="10">
        <v>4317</v>
      </c>
      <c r="G39" s="10">
        <v>5928</v>
      </c>
      <c r="H39" s="10">
        <v>4196</v>
      </c>
      <c r="I39" s="10">
        <v>2454</v>
      </c>
      <c r="J39" s="10">
        <v>16895</v>
      </c>
    </row>
    <row r="40" spans="1:10" s="3" customFormat="1" ht="12" customHeight="1">
      <c r="A40" s="3" t="s">
        <v>296</v>
      </c>
      <c r="B40" s="10">
        <v>10826</v>
      </c>
      <c r="C40" s="10">
        <v>650</v>
      </c>
      <c r="D40" s="10">
        <v>4513</v>
      </c>
      <c r="E40" s="10">
        <v>15989</v>
      </c>
      <c r="F40" s="10">
        <v>3059</v>
      </c>
      <c r="G40" s="10">
        <v>7627</v>
      </c>
      <c r="H40" s="10">
        <v>3418</v>
      </c>
      <c r="I40" s="10">
        <v>1885</v>
      </c>
      <c r="J40" s="10">
        <v>15989</v>
      </c>
    </row>
    <row r="41" spans="1:10" s="3" customFormat="1" ht="12" customHeight="1">
      <c r="A41" s="3" t="s">
        <v>276</v>
      </c>
      <c r="B41" s="10">
        <v>11713</v>
      </c>
      <c r="C41" s="10">
        <v>63</v>
      </c>
      <c r="D41" s="10">
        <v>2850</v>
      </c>
      <c r="E41" s="10">
        <v>14626</v>
      </c>
      <c r="F41" s="10">
        <v>6441</v>
      </c>
      <c r="G41" s="10">
        <v>4891</v>
      </c>
      <c r="H41" s="10">
        <v>162</v>
      </c>
      <c r="I41" s="10">
        <v>3132</v>
      </c>
      <c r="J41" s="10">
        <v>14626</v>
      </c>
    </row>
    <row r="42" spans="1:10" s="3" customFormat="1" ht="12" customHeight="1">
      <c r="A42" s="3" t="s">
        <v>280</v>
      </c>
      <c r="B42" s="10">
        <v>10375</v>
      </c>
      <c r="C42" s="10">
        <v>0</v>
      </c>
      <c r="D42" s="10">
        <v>4167</v>
      </c>
      <c r="E42" s="10">
        <v>14542</v>
      </c>
      <c r="F42" s="10">
        <v>3946</v>
      </c>
      <c r="G42" s="10">
        <v>5729</v>
      </c>
      <c r="H42" s="10">
        <v>2640</v>
      </c>
      <c r="I42" s="10">
        <v>2227</v>
      </c>
      <c r="J42" s="10">
        <v>14542</v>
      </c>
    </row>
    <row r="43" spans="1:10" s="3" customFormat="1" ht="12" customHeight="1">
      <c r="A43" s="3" t="s">
        <v>286</v>
      </c>
      <c r="B43" s="10">
        <v>8618</v>
      </c>
      <c r="C43" s="10">
        <v>0</v>
      </c>
      <c r="D43" s="10">
        <v>2646</v>
      </c>
      <c r="E43" s="10">
        <v>11264</v>
      </c>
      <c r="F43" s="10">
        <v>2835</v>
      </c>
      <c r="G43" s="10">
        <v>3711</v>
      </c>
      <c r="H43" s="10">
        <v>3383</v>
      </c>
      <c r="I43" s="10">
        <v>1335</v>
      </c>
      <c r="J43" s="10">
        <v>11264</v>
      </c>
    </row>
    <row r="44" spans="1:10" s="3" customFormat="1" ht="12" customHeight="1">
      <c r="A44" s="3" t="s">
        <v>292</v>
      </c>
      <c r="B44" s="10">
        <v>9368</v>
      </c>
      <c r="C44" s="10">
        <v>0</v>
      </c>
      <c r="D44" s="10">
        <v>960</v>
      </c>
      <c r="E44" s="10">
        <v>10328</v>
      </c>
      <c r="F44" s="10">
        <v>5744</v>
      </c>
      <c r="G44" s="10">
        <v>3549</v>
      </c>
      <c r="H44" s="10">
        <v>67</v>
      </c>
      <c r="I44" s="10">
        <v>968</v>
      </c>
      <c r="J44" s="10">
        <v>10328</v>
      </c>
    </row>
    <row r="45" spans="1:10" s="3" customFormat="1" ht="12" customHeight="1">
      <c r="A45" s="3" t="s">
        <v>294</v>
      </c>
      <c r="B45" s="10">
        <v>9576</v>
      </c>
      <c r="C45" s="10">
        <v>0</v>
      </c>
      <c r="D45" s="10">
        <v>9</v>
      </c>
      <c r="E45" s="10">
        <v>9585</v>
      </c>
      <c r="F45" s="10">
        <v>5141</v>
      </c>
      <c r="G45" s="10">
        <v>3210</v>
      </c>
      <c r="H45" s="10">
        <v>227</v>
      </c>
      <c r="I45" s="10">
        <v>1007</v>
      </c>
      <c r="J45" s="10">
        <v>9585</v>
      </c>
    </row>
    <row r="46" spans="1:10" s="3" customFormat="1" ht="12" customHeight="1">
      <c r="A46" s="3" t="s">
        <v>287</v>
      </c>
      <c r="B46" s="10">
        <v>5731</v>
      </c>
      <c r="C46" s="10">
        <v>0</v>
      </c>
      <c r="D46" s="10">
        <v>3502</v>
      </c>
      <c r="E46" s="10">
        <v>9233</v>
      </c>
      <c r="F46" s="10">
        <v>4233</v>
      </c>
      <c r="G46" s="10">
        <v>2826</v>
      </c>
      <c r="H46" s="10">
        <v>1553</v>
      </c>
      <c r="I46" s="10">
        <v>621</v>
      </c>
      <c r="J46" s="10">
        <v>9233</v>
      </c>
    </row>
    <row r="47" spans="1:10" s="3" customFormat="1" ht="12" customHeight="1">
      <c r="A47" s="3" t="s">
        <v>281</v>
      </c>
      <c r="B47" s="10">
        <v>6645</v>
      </c>
      <c r="C47" s="10">
        <v>0</v>
      </c>
      <c r="D47" s="10">
        <v>2247</v>
      </c>
      <c r="E47" s="10">
        <v>8892</v>
      </c>
      <c r="F47" s="10">
        <v>952</v>
      </c>
      <c r="G47" s="10">
        <v>3953</v>
      </c>
      <c r="H47" s="10">
        <v>2099</v>
      </c>
      <c r="I47" s="10">
        <v>1888</v>
      </c>
      <c r="J47" s="10">
        <v>8892</v>
      </c>
    </row>
    <row r="48" spans="1:10" s="3" customFormat="1" ht="12" customHeight="1">
      <c r="A48" s="3" t="s">
        <v>283</v>
      </c>
      <c r="B48" s="10">
        <v>6573</v>
      </c>
      <c r="C48" s="10">
        <v>396</v>
      </c>
      <c r="D48" s="10">
        <v>1778</v>
      </c>
      <c r="E48" s="10">
        <v>8747</v>
      </c>
      <c r="F48" s="10">
        <v>2275</v>
      </c>
      <c r="G48" s="10">
        <v>3069</v>
      </c>
      <c r="H48" s="10">
        <v>2589</v>
      </c>
      <c r="I48" s="10">
        <v>814</v>
      </c>
      <c r="J48" s="10">
        <v>8747</v>
      </c>
    </row>
    <row r="49" spans="1:10" s="3" customFormat="1" ht="12" customHeight="1">
      <c r="A49" s="3" t="s">
        <v>284</v>
      </c>
      <c r="B49" s="10">
        <v>6559</v>
      </c>
      <c r="C49" s="10">
        <v>32</v>
      </c>
      <c r="D49" s="10">
        <v>1376</v>
      </c>
      <c r="E49" s="10">
        <v>7967</v>
      </c>
      <c r="F49" s="10">
        <v>2552</v>
      </c>
      <c r="G49" s="10">
        <v>2824</v>
      </c>
      <c r="H49" s="10">
        <v>2166</v>
      </c>
      <c r="I49" s="10">
        <v>425</v>
      </c>
      <c r="J49" s="10">
        <v>7967</v>
      </c>
    </row>
    <row r="50" spans="1:10" s="3" customFormat="1" ht="12" customHeight="1">
      <c r="A50" s="3" t="s">
        <v>298</v>
      </c>
      <c r="B50" s="10">
        <v>6069</v>
      </c>
      <c r="C50" s="10">
        <v>0</v>
      </c>
      <c r="D50" s="10">
        <v>1681</v>
      </c>
      <c r="E50" s="10">
        <v>7750</v>
      </c>
      <c r="F50" s="10">
        <v>4025</v>
      </c>
      <c r="G50" s="10">
        <v>2500</v>
      </c>
      <c r="H50" s="10">
        <v>388</v>
      </c>
      <c r="I50" s="10">
        <v>837</v>
      </c>
      <c r="J50" s="10">
        <v>7750</v>
      </c>
    </row>
    <row r="51" spans="1:10" s="3" customFormat="1" ht="12" customHeight="1">
      <c r="A51" s="3" t="s">
        <v>297</v>
      </c>
      <c r="B51" s="10">
        <v>3825</v>
      </c>
      <c r="C51" s="10">
        <v>79</v>
      </c>
      <c r="D51" s="10">
        <v>3727</v>
      </c>
      <c r="E51" s="10">
        <v>7631</v>
      </c>
      <c r="F51" s="10">
        <v>2082</v>
      </c>
      <c r="G51" s="10">
        <v>2644</v>
      </c>
      <c r="H51" s="10">
        <v>528</v>
      </c>
      <c r="I51" s="10">
        <v>2377</v>
      </c>
      <c r="J51" s="10">
        <v>7631</v>
      </c>
    </row>
    <row r="52" spans="1:10" s="3" customFormat="1" ht="12" customHeight="1">
      <c r="A52" s="3" t="s">
        <v>266</v>
      </c>
      <c r="B52" s="10">
        <v>6305</v>
      </c>
      <c r="C52" s="10">
        <v>0</v>
      </c>
      <c r="D52" s="10">
        <v>914</v>
      </c>
      <c r="E52" s="10">
        <v>7219</v>
      </c>
      <c r="F52" s="10">
        <v>3034</v>
      </c>
      <c r="G52" s="10">
        <v>2781</v>
      </c>
      <c r="H52" s="10">
        <v>685</v>
      </c>
      <c r="I52" s="10">
        <v>719</v>
      </c>
      <c r="J52" s="10">
        <v>7219</v>
      </c>
    </row>
    <row r="53" spans="1:10" s="3" customFormat="1" ht="12" customHeight="1">
      <c r="A53" s="3" t="s">
        <v>299</v>
      </c>
      <c r="B53" s="10">
        <v>4031</v>
      </c>
      <c r="C53" s="10">
        <v>0</v>
      </c>
      <c r="D53" s="10">
        <v>1985</v>
      </c>
      <c r="E53" s="10">
        <v>6016</v>
      </c>
      <c r="F53" s="10">
        <v>1980</v>
      </c>
      <c r="G53" s="10">
        <v>3472</v>
      </c>
      <c r="H53" s="10">
        <v>376</v>
      </c>
      <c r="I53" s="10">
        <v>188</v>
      </c>
      <c r="J53" s="10">
        <v>6016</v>
      </c>
    </row>
    <row r="54" spans="1:10" s="3" customFormat="1" ht="12" customHeight="1">
      <c r="A54" s="3" t="s">
        <v>288</v>
      </c>
      <c r="B54" s="10">
        <v>5373</v>
      </c>
      <c r="C54" s="10">
        <v>0</v>
      </c>
      <c r="D54" s="10">
        <v>381</v>
      </c>
      <c r="E54" s="10">
        <v>5754</v>
      </c>
      <c r="F54" s="10">
        <v>2029</v>
      </c>
      <c r="G54" s="10">
        <v>2327</v>
      </c>
      <c r="H54" s="10">
        <v>958</v>
      </c>
      <c r="I54" s="10">
        <v>440</v>
      </c>
      <c r="J54" s="10">
        <v>5754</v>
      </c>
    </row>
    <row r="55" spans="1:10" s="3" customFormat="1" ht="12" customHeight="1">
      <c r="A55" s="3" t="s">
        <v>289</v>
      </c>
      <c r="B55" s="10">
        <v>4194</v>
      </c>
      <c r="C55" s="10">
        <v>847</v>
      </c>
      <c r="D55" s="10">
        <v>166</v>
      </c>
      <c r="E55" s="10">
        <v>5207</v>
      </c>
      <c r="F55" s="10">
        <v>1843</v>
      </c>
      <c r="G55" s="10">
        <v>2568</v>
      </c>
      <c r="H55" s="10">
        <v>137</v>
      </c>
      <c r="I55" s="10">
        <v>659</v>
      </c>
      <c r="J55" s="10">
        <v>5207</v>
      </c>
    </row>
    <row r="56" spans="1:10" s="3" customFormat="1" ht="12" customHeight="1">
      <c r="A56" s="3" t="s">
        <v>285</v>
      </c>
      <c r="B56" s="10">
        <v>929</v>
      </c>
      <c r="C56" s="10">
        <v>546</v>
      </c>
      <c r="D56" s="10">
        <v>3361</v>
      </c>
      <c r="E56" s="10">
        <v>4836</v>
      </c>
      <c r="F56" s="10">
        <v>715</v>
      </c>
      <c r="G56" s="10">
        <v>2454</v>
      </c>
      <c r="H56" s="10">
        <v>712</v>
      </c>
      <c r="I56" s="10">
        <v>955</v>
      </c>
      <c r="J56" s="10">
        <v>4836</v>
      </c>
    </row>
    <row r="57" spans="1:10" s="3" customFormat="1" ht="12" customHeight="1">
      <c r="A57" s="3" t="s">
        <v>300</v>
      </c>
      <c r="B57" s="10">
        <v>3396</v>
      </c>
      <c r="C57" s="10">
        <v>0</v>
      </c>
      <c r="D57" s="10">
        <v>585</v>
      </c>
      <c r="E57" s="10">
        <v>3981</v>
      </c>
      <c r="F57" s="10">
        <v>603</v>
      </c>
      <c r="G57" s="10">
        <v>2601</v>
      </c>
      <c r="H57" s="10">
        <v>121</v>
      </c>
      <c r="I57" s="10">
        <v>656</v>
      </c>
      <c r="J57" s="10">
        <v>3981</v>
      </c>
    </row>
    <row r="58" spans="1:10" s="3" customFormat="1" ht="12" customHeight="1">
      <c r="A58" s="3" t="s">
        <v>291</v>
      </c>
      <c r="B58" s="10">
        <v>2263</v>
      </c>
      <c r="C58" s="10">
        <v>324</v>
      </c>
      <c r="D58" s="10">
        <v>800</v>
      </c>
      <c r="E58" s="10">
        <v>3387</v>
      </c>
      <c r="F58" s="10">
        <v>196</v>
      </c>
      <c r="G58" s="10">
        <v>1695</v>
      </c>
      <c r="H58" s="10">
        <v>1286</v>
      </c>
      <c r="I58" s="10">
        <v>210</v>
      </c>
      <c r="J58" s="10">
        <v>3387</v>
      </c>
    </row>
    <row r="59" spans="1:10" s="3" customFormat="1" ht="12" customHeight="1">
      <c r="A59" s="3" t="s">
        <v>301</v>
      </c>
      <c r="B59" s="10">
        <v>3044</v>
      </c>
      <c r="C59" s="10">
        <v>0</v>
      </c>
      <c r="D59" s="10">
        <v>131</v>
      </c>
      <c r="E59" s="10">
        <v>3175</v>
      </c>
      <c r="F59" s="10">
        <v>284</v>
      </c>
      <c r="G59" s="10">
        <v>2500</v>
      </c>
      <c r="H59" s="10">
        <v>5</v>
      </c>
      <c r="I59" s="10">
        <v>386</v>
      </c>
      <c r="J59" s="10">
        <v>3175</v>
      </c>
    </row>
    <row r="60" spans="1:10" s="3" customFormat="1" ht="12" customHeight="1">
      <c r="A60" s="3" t="s">
        <v>303</v>
      </c>
      <c r="B60" s="10">
        <v>1456</v>
      </c>
      <c r="C60" s="10">
        <v>0</v>
      </c>
      <c r="D60" s="10">
        <v>427</v>
      </c>
      <c r="E60" s="10">
        <v>1883</v>
      </c>
      <c r="F60" s="10">
        <v>177</v>
      </c>
      <c r="G60" s="10">
        <v>1685</v>
      </c>
      <c r="H60" s="10">
        <v>0</v>
      </c>
      <c r="I60" s="10">
        <v>21</v>
      </c>
      <c r="J60" s="10">
        <v>1883</v>
      </c>
    </row>
    <row r="61" spans="1:10" s="3" customFormat="1" ht="12" customHeight="1">
      <c r="A61" s="3" t="s">
        <v>306</v>
      </c>
      <c r="B61" s="10">
        <v>784</v>
      </c>
      <c r="C61" s="10">
        <v>0</v>
      </c>
      <c r="D61" s="10">
        <v>1028</v>
      </c>
      <c r="E61" s="10">
        <v>1812</v>
      </c>
      <c r="F61" s="10">
        <v>190</v>
      </c>
      <c r="G61" s="10">
        <v>694</v>
      </c>
      <c r="H61" s="10">
        <v>893</v>
      </c>
      <c r="I61" s="10">
        <v>35</v>
      </c>
      <c r="J61" s="10">
        <v>1812</v>
      </c>
    </row>
    <row r="62" spans="1:10" s="3" customFormat="1" ht="12" customHeight="1">
      <c r="A62" s="3" t="s">
        <v>302</v>
      </c>
      <c r="B62" s="10">
        <v>0</v>
      </c>
      <c r="C62" s="10">
        <v>0</v>
      </c>
      <c r="D62" s="10">
        <v>1417</v>
      </c>
      <c r="E62" s="10">
        <v>1417</v>
      </c>
      <c r="F62" s="10">
        <v>362</v>
      </c>
      <c r="G62" s="10">
        <v>1033</v>
      </c>
      <c r="H62" s="10">
        <v>0</v>
      </c>
      <c r="I62" s="10">
        <v>22</v>
      </c>
      <c r="J62" s="10">
        <v>1417</v>
      </c>
    </row>
    <row r="63" spans="1:10" s="3" customFormat="1" ht="12" customHeight="1">
      <c r="A63" s="3" t="s">
        <v>304</v>
      </c>
      <c r="B63" s="10">
        <v>663</v>
      </c>
      <c r="C63" s="10">
        <v>0</v>
      </c>
      <c r="D63" s="10">
        <v>443</v>
      </c>
      <c r="E63" s="10">
        <v>1106</v>
      </c>
      <c r="F63" s="10">
        <v>180</v>
      </c>
      <c r="G63" s="10">
        <v>883</v>
      </c>
      <c r="H63" s="10">
        <v>20</v>
      </c>
      <c r="I63" s="10">
        <v>23</v>
      </c>
      <c r="J63" s="10">
        <v>1106</v>
      </c>
    </row>
    <row r="64" spans="1:10" s="3" customFormat="1" ht="12" customHeight="1">
      <c r="A64" s="3" t="s">
        <v>307</v>
      </c>
      <c r="B64" s="10">
        <v>0</v>
      </c>
      <c r="C64" s="10">
        <v>0</v>
      </c>
      <c r="D64" s="10">
        <v>777</v>
      </c>
      <c r="E64" s="10">
        <v>777</v>
      </c>
      <c r="F64" s="10">
        <v>80</v>
      </c>
      <c r="G64" s="10">
        <v>562</v>
      </c>
      <c r="H64" s="10">
        <v>0</v>
      </c>
      <c r="I64" s="10">
        <v>135</v>
      </c>
      <c r="J64" s="10">
        <v>777</v>
      </c>
    </row>
    <row r="65" spans="1:10" s="3" customFormat="1" ht="12" customHeight="1">
      <c r="A65" s="3" t="s">
        <v>308</v>
      </c>
      <c r="B65" s="10">
        <v>0</v>
      </c>
      <c r="C65" s="10">
        <v>0</v>
      </c>
      <c r="D65" s="10">
        <v>642</v>
      </c>
      <c r="E65" s="10">
        <v>642</v>
      </c>
      <c r="F65" s="10">
        <v>0</v>
      </c>
      <c r="G65" s="10">
        <v>631</v>
      </c>
      <c r="H65" s="10">
        <v>0</v>
      </c>
      <c r="I65" s="10">
        <v>11</v>
      </c>
      <c r="J65" s="10">
        <v>642</v>
      </c>
    </row>
    <row r="66" spans="1:10" s="3" customFormat="1" ht="12" customHeight="1">
      <c r="A66" s="3" t="s">
        <v>309</v>
      </c>
      <c r="B66" s="10">
        <v>0</v>
      </c>
      <c r="C66" s="10">
        <v>0</v>
      </c>
      <c r="D66" s="10">
        <v>105</v>
      </c>
      <c r="E66" s="10">
        <v>105</v>
      </c>
      <c r="F66" s="10">
        <v>40</v>
      </c>
      <c r="G66" s="10">
        <v>54</v>
      </c>
      <c r="H66" s="10">
        <v>0</v>
      </c>
      <c r="I66" s="10">
        <v>11</v>
      </c>
      <c r="J66" s="10">
        <v>105</v>
      </c>
    </row>
    <row r="67" spans="1:5" s="3" customFormat="1" ht="12.75">
      <c r="A67" s="2"/>
      <c r="B67" s="10"/>
      <c r="C67" s="10"/>
      <c r="D67" s="10"/>
      <c r="E67" s="10"/>
    </row>
    <row r="68" spans="1:10" ht="12.75">
      <c r="A68" s="3" t="s">
        <v>196</v>
      </c>
      <c r="B68" s="10">
        <f>SUM(B4:B67)</f>
        <v>978655</v>
      </c>
      <c r="C68" s="10">
        <f>SUM(C4:C67)</f>
        <v>34888</v>
      </c>
      <c r="D68" s="10">
        <f>SUM(D4:D67)</f>
        <v>366468</v>
      </c>
      <c r="E68" s="10">
        <f>SUM(E4:E67)</f>
        <v>1380011</v>
      </c>
      <c r="F68" s="10">
        <f>SUM(F4:F67)</f>
        <v>342514</v>
      </c>
      <c r="G68" s="10">
        <f>SUM(G4:G67)</f>
        <v>428278</v>
      </c>
      <c r="H68" s="10">
        <f>SUM(H4:H67)</f>
        <v>409848</v>
      </c>
      <c r="I68" s="10">
        <f>SUM(I4:I67)</f>
        <v>199371</v>
      </c>
      <c r="J68" s="10">
        <f>SUM(J4:J67)</f>
        <v>1380011</v>
      </c>
    </row>
    <row r="69" spans="1:10" ht="12.75">
      <c r="A69" s="1" t="s">
        <v>197</v>
      </c>
      <c r="B69" s="11">
        <v>1033513</v>
      </c>
      <c r="C69" s="11">
        <v>55537</v>
      </c>
      <c r="D69" s="11">
        <v>380607</v>
      </c>
      <c r="E69" s="11">
        <v>1469657</v>
      </c>
      <c r="F69" s="11">
        <v>344298</v>
      </c>
      <c r="G69" s="11">
        <v>434675</v>
      </c>
      <c r="H69" s="11">
        <v>454478</v>
      </c>
      <c r="I69" s="11">
        <v>236206</v>
      </c>
      <c r="J69" s="11">
        <v>1469657</v>
      </c>
    </row>
    <row r="71" spans="1:10" ht="12.75">
      <c r="A71" s="1" t="s">
        <v>198</v>
      </c>
      <c r="B71" s="8">
        <f>B68/($E68/100)</f>
        <v>70.91646370934724</v>
      </c>
      <c r="C71" s="8">
        <f>C68/($E68/100)</f>
        <v>2.5280957905408</v>
      </c>
      <c r="D71" s="8">
        <f>D68/($E68/100)</f>
        <v>26.555440500111956</v>
      </c>
      <c r="E71" s="8">
        <f>E68/($E68/100)</f>
        <v>100</v>
      </c>
      <c r="F71" s="8">
        <f>F68/($J68/100)</f>
        <v>24.819657234616244</v>
      </c>
      <c r="G71" s="8">
        <f>G68/($J68/100)</f>
        <v>31.03439030558452</v>
      </c>
      <c r="H71" s="8">
        <f>H68/($J68/100)</f>
        <v>29.69889370447047</v>
      </c>
      <c r="I71" s="8">
        <f>I68/($J68/100)</f>
        <v>14.447058755328761</v>
      </c>
      <c r="J71" s="8">
        <f>J68/($J68/100)</f>
        <v>100</v>
      </c>
    </row>
    <row r="72" spans="1:10" ht="12.75">
      <c r="A72" s="1" t="s">
        <v>199</v>
      </c>
      <c r="B72" s="8">
        <f>B69/($E69/100)</f>
        <v>70.32341559969436</v>
      </c>
      <c r="C72" s="8">
        <f>C69/($E69/100)</f>
        <v>3.7789089563074922</v>
      </c>
      <c r="D72" s="8">
        <f>D69/($E69/100)</f>
        <v>25.897675443998157</v>
      </c>
      <c r="E72" s="8">
        <f>E69/($E69/100)</f>
        <v>100</v>
      </c>
      <c r="F72" s="8">
        <f>F69/($J69/100)</f>
        <v>23.427098976155662</v>
      </c>
      <c r="G72" s="8">
        <f>G69/($J69/100)</f>
        <v>29.576629104614206</v>
      </c>
      <c r="H72" s="8">
        <f>H69/($J69/100)</f>
        <v>30.92408636845196</v>
      </c>
      <c r="I72" s="8">
        <f>I69/($J69/100)</f>
        <v>16.072185550778176</v>
      </c>
      <c r="J72" s="8">
        <f>J69/($J69/100)</f>
        <v>100</v>
      </c>
    </row>
  </sheetData>
  <mergeCells count="2">
    <mergeCell ref="A1:E1"/>
    <mergeCell ref="A2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N53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4" width="13.7109375" style="1" customWidth="1"/>
    <col min="15" max="16384" width="9.140625" style="1" customWidth="1"/>
  </cols>
  <sheetData>
    <row r="1" spans="1:14" ht="27" customHeight="1">
      <c r="A1" s="41" t="s">
        <v>482</v>
      </c>
      <c r="B1" s="32"/>
      <c r="C1" s="32"/>
      <c r="D1" s="32"/>
      <c r="E1" s="32"/>
      <c r="F1" s="32"/>
      <c r="G1" s="7"/>
      <c r="H1" s="9"/>
      <c r="I1" s="9"/>
      <c r="J1" s="9"/>
      <c r="K1" s="9"/>
      <c r="L1" s="9"/>
      <c r="M1" s="9"/>
      <c r="N1" s="9"/>
    </row>
    <row r="2" spans="1:12" s="20" customFormat="1" ht="17.25" customHeight="1">
      <c r="A2" s="38" t="s">
        <v>93</v>
      </c>
      <c r="B2" s="39"/>
      <c r="C2" s="39"/>
      <c r="D2" s="39"/>
      <c r="E2" s="39"/>
      <c r="F2" s="39"/>
      <c r="G2" s="40"/>
      <c r="H2" s="40"/>
      <c r="I2" s="40"/>
      <c r="J2" s="40"/>
      <c r="K2" s="19"/>
      <c r="L2" s="19"/>
    </row>
    <row r="3" spans="2:14" ht="14.25" customHeight="1" thickBot="1">
      <c r="B3" s="12" t="s">
        <v>483</v>
      </c>
      <c r="C3" s="9"/>
      <c r="D3" s="9"/>
      <c r="E3" s="9"/>
      <c r="F3" s="9"/>
      <c r="G3" s="7"/>
      <c r="H3" s="9"/>
      <c r="I3" s="9"/>
      <c r="J3" s="9"/>
      <c r="L3" s="12" t="s">
        <v>484</v>
      </c>
      <c r="M3" s="9"/>
      <c r="N3" s="9"/>
    </row>
    <row r="4" spans="1:14" ht="93.75" customHeight="1" thickTop="1">
      <c r="A4" s="5" t="s">
        <v>24</v>
      </c>
      <c r="B4" s="4" t="s">
        <v>31</v>
      </c>
      <c r="C4" s="4" t="s">
        <v>32</v>
      </c>
      <c r="D4" s="4" t="s">
        <v>33</v>
      </c>
      <c r="E4" s="4" t="s">
        <v>92</v>
      </c>
      <c r="F4" s="4" t="s">
        <v>34</v>
      </c>
      <c r="G4" s="4" t="s">
        <v>35</v>
      </c>
      <c r="H4" s="4" t="s">
        <v>36</v>
      </c>
      <c r="I4" s="4" t="s">
        <v>37</v>
      </c>
      <c r="J4" s="4" t="s">
        <v>38</v>
      </c>
      <c r="K4" s="4" t="s">
        <v>39</v>
      </c>
      <c r="L4" s="4" t="s">
        <v>40</v>
      </c>
      <c r="M4" s="4" t="s">
        <v>41</v>
      </c>
      <c r="N4" s="4" t="s">
        <v>42</v>
      </c>
    </row>
    <row r="5" spans="1:14" s="3" customFormat="1" ht="12" customHeight="1">
      <c r="A5" s="3" t="s">
        <v>415</v>
      </c>
      <c r="B5" s="10">
        <v>19209375</v>
      </c>
      <c r="C5" s="10">
        <v>35618599</v>
      </c>
      <c r="D5" s="10">
        <v>0</v>
      </c>
      <c r="E5" s="10">
        <v>-11973209</v>
      </c>
      <c r="F5" s="10">
        <v>-9773752</v>
      </c>
      <c r="G5" s="10">
        <v>5061990</v>
      </c>
      <c r="H5" s="10">
        <v>-704474</v>
      </c>
      <c r="I5" s="10">
        <v>0</v>
      </c>
      <c r="J5" s="10">
        <v>-4099746</v>
      </c>
      <c r="K5" s="10">
        <v>33338783</v>
      </c>
      <c r="L5" s="10">
        <v>0</v>
      </c>
      <c r="M5" s="10">
        <v>-2872690</v>
      </c>
      <c r="N5" s="10">
        <v>30466093</v>
      </c>
    </row>
    <row r="6" spans="1:14" s="3" customFormat="1" ht="12" customHeight="1">
      <c r="A6" s="3" t="s">
        <v>417</v>
      </c>
      <c r="B6" s="10">
        <v>14263470</v>
      </c>
      <c r="C6" s="10">
        <v>22411934</v>
      </c>
      <c r="D6" s="10">
        <v>0</v>
      </c>
      <c r="E6" s="10">
        <v>-8497091</v>
      </c>
      <c r="F6" s="10">
        <v>-9239112</v>
      </c>
      <c r="G6" s="10">
        <v>4829778</v>
      </c>
      <c r="H6" s="10">
        <v>-1810170</v>
      </c>
      <c r="I6" s="10">
        <v>2055002</v>
      </c>
      <c r="J6" s="10">
        <v>-3808340</v>
      </c>
      <c r="K6" s="10">
        <v>20205471</v>
      </c>
      <c r="L6" s="10">
        <v>0</v>
      </c>
      <c r="M6" s="10">
        <v>-2391020</v>
      </c>
      <c r="N6" s="10">
        <v>17814451</v>
      </c>
    </row>
    <row r="7" spans="1:14" s="3" customFormat="1" ht="12" customHeight="1">
      <c r="A7" s="3" t="s">
        <v>416</v>
      </c>
      <c r="B7" s="10">
        <v>13669554</v>
      </c>
      <c r="C7" s="10">
        <v>27979242</v>
      </c>
      <c r="D7" s="10">
        <v>-181793</v>
      </c>
      <c r="E7" s="10">
        <v>-12424243</v>
      </c>
      <c r="F7" s="10">
        <v>-5486157</v>
      </c>
      <c r="G7" s="10">
        <v>5255484</v>
      </c>
      <c r="H7" s="10">
        <v>-539691</v>
      </c>
      <c r="I7" s="10">
        <v>746</v>
      </c>
      <c r="J7" s="10">
        <v>-2724978</v>
      </c>
      <c r="K7" s="10">
        <v>25823074</v>
      </c>
      <c r="L7" s="10">
        <v>0</v>
      </c>
      <c r="M7" s="10">
        <v>-1517160</v>
      </c>
      <c r="N7" s="10">
        <v>24305914</v>
      </c>
    </row>
    <row r="8" spans="1:14" s="3" customFormat="1" ht="12" customHeight="1">
      <c r="A8" s="3" t="s">
        <v>454</v>
      </c>
      <c r="B8" s="10">
        <v>6838656</v>
      </c>
      <c r="C8" s="10">
        <v>0</v>
      </c>
      <c r="D8" s="10">
        <v>-151406</v>
      </c>
      <c r="E8" s="10">
        <v>-151406</v>
      </c>
      <c r="F8" s="10">
        <v>-2816735</v>
      </c>
      <c r="G8" s="10">
        <v>-3848956</v>
      </c>
      <c r="H8" s="10">
        <v>-45499</v>
      </c>
      <c r="I8" s="10">
        <v>68131</v>
      </c>
      <c r="J8" s="10">
        <v>0</v>
      </c>
      <c r="K8" s="10">
        <v>44191</v>
      </c>
      <c r="L8" s="10">
        <v>1950</v>
      </c>
      <c r="M8" s="10">
        <v>-22077</v>
      </c>
      <c r="N8" s="10">
        <v>24064</v>
      </c>
    </row>
    <row r="9" spans="1:14" s="3" customFormat="1" ht="12" customHeight="1">
      <c r="A9" s="3" t="s">
        <v>422</v>
      </c>
      <c r="B9" s="10">
        <v>5993284</v>
      </c>
      <c r="C9" s="10">
        <v>2900278</v>
      </c>
      <c r="D9" s="10">
        <v>0</v>
      </c>
      <c r="E9" s="10">
        <v>-3111279</v>
      </c>
      <c r="F9" s="10">
        <v>-693900</v>
      </c>
      <c r="G9" s="10">
        <v>-807238</v>
      </c>
      <c r="H9" s="10">
        <v>-235792</v>
      </c>
      <c r="I9" s="10">
        <v>0</v>
      </c>
      <c r="J9" s="10">
        <v>-1150038</v>
      </c>
      <c r="K9" s="10">
        <v>2895315</v>
      </c>
      <c r="L9" s="10">
        <v>0</v>
      </c>
      <c r="M9" s="10">
        <v>-202105</v>
      </c>
      <c r="N9" s="10">
        <v>2693210</v>
      </c>
    </row>
    <row r="10" spans="1:14" s="3" customFormat="1" ht="12" customHeight="1">
      <c r="A10" s="3" t="s">
        <v>419</v>
      </c>
      <c r="B10" s="10">
        <v>5780158</v>
      </c>
      <c r="C10" s="10">
        <v>13177624</v>
      </c>
      <c r="D10" s="10">
        <v>1178</v>
      </c>
      <c r="E10" s="10">
        <v>-3687546</v>
      </c>
      <c r="F10" s="10">
        <v>-3669370</v>
      </c>
      <c r="G10" s="10">
        <v>4133957</v>
      </c>
      <c r="H10" s="10">
        <v>-870138</v>
      </c>
      <c r="I10" s="10">
        <v>272014</v>
      </c>
      <c r="J10" s="10">
        <v>-3313990</v>
      </c>
      <c r="K10" s="10">
        <v>11822709</v>
      </c>
      <c r="L10" s="10">
        <v>0</v>
      </c>
      <c r="M10" s="10">
        <v>-820820</v>
      </c>
      <c r="N10" s="10">
        <v>11001889</v>
      </c>
    </row>
    <row r="11" spans="1:14" s="3" customFormat="1" ht="12" customHeight="1">
      <c r="A11" s="3" t="s">
        <v>421</v>
      </c>
      <c r="B11" s="10">
        <v>4658957</v>
      </c>
      <c r="C11" s="10">
        <v>4139778</v>
      </c>
      <c r="D11" s="10">
        <v>2905</v>
      </c>
      <c r="E11" s="10">
        <v>-2372518</v>
      </c>
      <c r="F11" s="10">
        <v>-3514847</v>
      </c>
      <c r="G11" s="10">
        <v>116668</v>
      </c>
      <c r="H11" s="10">
        <v>-503521</v>
      </c>
      <c r="I11" s="10">
        <v>-20186</v>
      </c>
      <c r="J11" s="10">
        <v>-876074</v>
      </c>
      <c r="K11" s="10">
        <v>1631162</v>
      </c>
      <c r="L11" s="10">
        <v>0</v>
      </c>
      <c r="M11" s="10">
        <v>-938844</v>
      </c>
      <c r="N11" s="10">
        <v>692318</v>
      </c>
    </row>
    <row r="12" spans="1:14" s="3" customFormat="1" ht="12" customHeight="1">
      <c r="A12" s="3" t="s">
        <v>420</v>
      </c>
      <c r="B12" s="10">
        <v>4264508</v>
      </c>
      <c r="C12" s="10">
        <v>7502308</v>
      </c>
      <c r="D12" s="10">
        <v>0</v>
      </c>
      <c r="E12" s="10">
        <v>-5435497</v>
      </c>
      <c r="F12" s="10">
        <v>-4118698</v>
      </c>
      <c r="G12" s="10">
        <v>-276502</v>
      </c>
      <c r="H12" s="10">
        <v>-433037</v>
      </c>
      <c r="I12" s="10">
        <v>623278</v>
      </c>
      <c r="J12" s="10">
        <v>-1605331</v>
      </c>
      <c r="K12" s="10">
        <v>499804</v>
      </c>
      <c r="L12" s="10">
        <v>-441089</v>
      </c>
      <c r="M12" s="10">
        <v>41762</v>
      </c>
      <c r="N12" s="10">
        <v>100477</v>
      </c>
    </row>
    <row r="13" spans="1:14" s="3" customFormat="1" ht="12" customHeight="1">
      <c r="A13" s="3" t="s">
        <v>418</v>
      </c>
      <c r="B13" s="10">
        <v>2121820</v>
      </c>
      <c r="C13" s="10">
        <v>17308223</v>
      </c>
      <c r="D13" s="10">
        <v>0</v>
      </c>
      <c r="E13" s="10">
        <v>-7978977</v>
      </c>
      <c r="F13" s="10">
        <v>-3522890</v>
      </c>
      <c r="G13" s="10">
        <v>6334879</v>
      </c>
      <c r="H13" s="10">
        <v>-252600</v>
      </c>
      <c r="I13" s="10">
        <v>411</v>
      </c>
      <c r="J13" s="10">
        <v>-4563491</v>
      </c>
      <c r="K13" s="10">
        <v>9447375</v>
      </c>
      <c r="L13" s="10">
        <v>0</v>
      </c>
      <c r="M13" s="10">
        <v>-1209290</v>
      </c>
      <c r="N13" s="10">
        <v>8238085</v>
      </c>
    </row>
    <row r="14" spans="1:14" s="3" customFormat="1" ht="12" customHeight="1">
      <c r="A14" s="3" t="s">
        <v>433</v>
      </c>
      <c r="B14" s="10">
        <v>1255720</v>
      </c>
      <c r="C14" s="10">
        <v>22150</v>
      </c>
      <c r="D14" s="10">
        <v>2630681</v>
      </c>
      <c r="E14" s="10">
        <v>-8995</v>
      </c>
      <c r="F14" s="10">
        <v>-109215</v>
      </c>
      <c r="G14" s="10">
        <v>-2647813</v>
      </c>
      <c r="H14" s="10">
        <v>-902864</v>
      </c>
      <c r="I14" s="10">
        <v>615968</v>
      </c>
      <c r="J14" s="10">
        <v>0</v>
      </c>
      <c r="K14" s="10">
        <v>350045</v>
      </c>
      <c r="L14" s="10">
        <v>548898</v>
      </c>
      <c r="M14" s="10">
        <v>-571842</v>
      </c>
      <c r="N14" s="10">
        <v>327101</v>
      </c>
    </row>
    <row r="15" spans="1:14" s="3" customFormat="1" ht="12" customHeight="1">
      <c r="A15" s="3" t="s">
        <v>429</v>
      </c>
      <c r="B15" s="10">
        <v>1181068</v>
      </c>
      <c r="C15" s="10">
        <v>92952</v>
      </c>
      <c r="D15" s="10">
        <v>0</v>
      </c>
      <c r="E15" s="10">
        <v>0</v>
      </c>
      <c r="F15" s="10">
        <v>-698593</v>
      </c>
      <c r="G15" s="10">
        <v>-553795</v>
      </c>
      <c r="H15" s="10">
        <v>107171</v>
      </c>
      <c r="I15" s="10">
        <v>0</v>
      </c>
      <c r="J15" s="10">
        <v>-16373</v>
      </c>
      <c r="K15" s="10">
        <v>112430</v>
      </c>
      <c r="L15" s="10">
        <v>0</v>
      </c>
      <c r="M15" s="10">
        <v>-15183</v>
      </c>
      <c r="N15" s="10">
        <v>97247</v>
      </c>
    </row>
    <row r="16" spans="1:14" s="3" customFormat="1" ht="12" customHeight="1">
      <c r="A16" s="3" t="s">
        <v>424</v>
      </c>
      <c r="B16" s="10">
        <v>914102</v>
      </c>
      <c r="C16" s="10">
        <v>2</v>
      </c>
      <c r="D16" s="10">
        <v>0</v>
      </c>
      <c r="E16" s="10">
        <v>0</v>
      </c>
      <c r="F16" s="10">
        <v>-125649</v>
      </c>
      <c r="G16" s="10">
        <v>-35094</v>
      </c>
      <c r="H16" s="10">
        <v>-1244425</v>
      </c>
      <c r="I16" s="10">
        <v>1446872</v>
      </c>
      <c r="J16" s="10">
        <v>-2033</v>
      </c>
      <c r="K16" s="10">
        <v>953775</v>
      </c>
      <c r="L16" s="10">
        <v>451929</v>
      </c>
      <c r="M16" s="10">
        <v>-437543</v>
      </c>
      <c r="N16" s="10">
        <v>968161</v>
      </c>
    </row>
    <row r="17" spans="1:14" s="3" customFormat="1" ht="12" customHeight="1">
      <c r="A17" s="3" t="s">
        <v>423</v>
      </c>
      <c r="B17" s="10">
        <v>820704</v>
      </c>
      <c r="C17" s="10">
        <v>2788960</v>
      </c>
      <c r="D17" s="10">
        <v>854932</v>
      </c>
      <c r="E17" s="10">
        <v>-1526370</v>
      </c>
      <c r="F17" s="10">
        <v>-518065</v>
      </c>
      <c r="G17" s="10">
        <v>-1744266</v>
      </c>
      <c r="H17" s="10">
        <v>-332610</v>
      </c>
      <c r="I17" s="10">
        <v>402885</v>
      </c>
      <c r="J17" s="10">
        <v>-441054</v>
      </c>
      <c r="K17" s="10">
        <v>296143</v>
      </c>
      <c r="L17" s="10">
        <v>143992</v>
      </c>
      <c r="M17" s="10">
        <v>-80617</v>
      </c>
      <c r="N17" s="10">
        <v>359518</v>
      </c>
    </row>
    <row r="18" spans="1:14" s="3" customFormat="1" ht="12" customHeight="1">
      <c r="A18" s="3" t="s">
        <v>446</v>
      </c>
      <c r="B18" s="10">
        <v>738511</v>
      </c>
      <c r="C18" s="10">
        <v>0</v>
      </c>
      <c r="D18" s="10">
        <v>199819</v>
      </c>
      <c r="E18" s="10">
        <v>0</v>
      </c>
      <c r="F18" s="10">
        <v>-97079</v>
      </c>
      <c r="G18" s="10">
        <v>-790251</v>
      </c>
      <c r="H18" s="10">
        <v>-110611</v>
      </c>
      <c r="I18" s="10">
        <v>110996</v>
      </c>
      <c r="J18" s="10">
        <v>0</v>
      </c>
      <c r="K18" s="10">
        <v>51385</v>
      </c>
      <c r="L18" s="10">
        <v>-1550</v>
      </c>
      <c r="M18" s="10">
        <v>-45908</v>
      </c>
      <c r="N18" s="10">
        <v>3927</v>
      </c>
    </row>
    <row r="19" spans="1:14" s="3" customFormat="1" ht="12" customHeight="1">
      <c r="A19" s="3" t="s">
        <v>435</v>
      </c>
      <c r="B19" s="10">
        <v>694946</v>
      </c>
      <c r="C19" s="10">
        <v>14752</v>
      </c>
      <c r="D19" s="10">
        <v>0</v>
      </c>
      <c r="E19" s="10">
        <v>-3303</v>
      </c>
      <c r="F19" s="10">
        <v>-53138</v>
      </c>
      <c r="G19" s="10">
        <v>-535047</v>
      </c>
      <c r="H19" s="10">
        <v>-7152</v>
      </c>
      <c r="I19" s="10">
        <v>0</v>
      </c>
      <c r="J19" s="10">
        <v>0</v>
      </c>
      <c r="K19" s="10">
        <v>111058</v>
      </c>
      <c r="L19" s="10">
        <v>3437</v>
      </c>
      <c r="M19" s="10">
        <v>-1617</v>
      </c>
      <c r="N19" s="10">
        <v>112878</v>
      </c>
    </row>
    <row r="20" spans="1:14" s="3" customFormat="1" ht="12" customHeight="1">
      <c r="A20" s="3" t="s">
        <v>425</v>
      </c>
      <c r="B20" s="10">
        <v>668883</v>
      </c>
      <c r="C20" s="10">
        <v>67973</v>
      </c>
      <c r="D20" s="10">
        <v>0</v>
      </c>
      <c r="E20" s="10">
        <v>-20696</v>
      </c>
      <c r="F20" s="10">
        <v>-510127</v>
      </c>
      <c r="G20" s="10">
        <v>183692</v>
      </c>
      <c r="H20" s="10">
        <v>-1063782</v>
      </c>
      <c r="I20" s="10">
        <v>2453136</v>
      </c>
      <c r="J20" s="10">
        <v>-90983</v>
      </c>
      <c r="K20" s="10">
        <v>1047093</v>
      </c>
      <c r="L20" s="10">
        <v>748834</v>
      </c>
      <c r="M20" s="10">
        <v>-730904</v>
      </c>
      <c r="N20" s="10">
        <v>1065023</v>
      </c>
    </row>
    <row r="21" spans="1:14" s="3" customFormat="1" ht="12" customHeight="1">
      <c r="A21" s="3" t="s">
        <v>431</v>
      </c>
      <c r="B21" s="10">
        <v>593319</v>
      </c>
      <c r="C21" s="10">
        <v>94510</v>
      </c>
      <c r="D21" s="10">
        <v>0</v>
      </c>
      <c r="E21" s="10">
        <v>-73801</v>
      </c>
      <c r="F21" s="10">
        <v>-508909</v>
      </c>
      <c r="G21" s="10">
        <v>12039</v>
      </c>
      <c r="H21" s="10">
        <v>-52596</v>
      </c>
      <c r="I21" s="10">
        <v>0</v>
      </c>
      <c r="J21" s="10">
        <v>-18285</v>
      </c>
      <c r="K21" s="10">
        <v>38197</v>
      </c>
      <c r="L21" s="10">
        <v>0</v>
      </c>
      <c r="M21" s="10">
        <v>-43737</v>
      </c>
      <c r="N21" s="10">
        <v>-5540</v>
      </c>
    </row>
    <row r="22" spans="1:14" s="3" customFormat="1" ht="12" customHeight="1">
      <c r="A22" s="3" t="s">
        <v>428</v>
      </c>
      <c r="B22" s="10">
        <v>566766</v>
      </c>
      <c r="C22" s="10">
        <v>243922</v>
      </c>
      <c r="D22" s="10">
        <v>0</v>
      </c>
      <c r="E22" s="10">
        <v>-95107</v>
      </c>
      <c r="F22" s="10">
        <v>-383834</v>
      </c>
      <c r="G22" s="10">
        <v>25018</v>
      </c>
      <c r="H22" s="10">
        <v>-26866</v>
      </c>
      <c r="I22" s="10">
        <v>0</v>
      </c>
      <c r="J22" s="10">
        <v>-107237</v>
      </c>
      <c r="K22" s="10">
        <v>222662</v>
      </c>
      <c r="L22" s="10">
        <v>0</v>
      </c>
      <c r="M22" s="10">
        <v>-115487</v>
      </c>
      <c r="N22" s="10">
        <v>107175</v>
      </c>
    </row>
    <row r="23" spans="1:14" s="3" customFormat="1" ht="12" customHeight="1">
      <c r="A23" s="3" t="s">
        <v>427</v>
      </c>
      <c r="B23" s="10">
        <v>478450</v>
      </c>
      <c r="C23" s="10">
        <v>759396</v>
      </c>
      <c r="D23" s="10">
        <v>0</v>
      </c>
      <c r="E23" s="10">
        <v>-552198</v>
      </c>
      <c r="F23" s="10">
        <v>-838651</v>
      </c>
      <c r="G23" s="10">
        <v>120093</v>
      </c>
      <c r="H23" s="10">
        <v>-73474</v>
      </c>
      <c r="I23" s="10">
        <v>-12298</v>
      </c>
      <c r="J23" s="10">
        <v>-53817</v>
      </c>
      <c r="K23" s="10">
        <v>-172499</v>
      </c>
      <c r="L23" s="10">
        <v>0</v>
      </c>
      <c r="M23" s="10">
        <v>-110744</v>
      </c>
      <c r="N23" s="10">
        <v>-283243</v>
      </c>
    </row>
    <row r="24" spans="1:14" s="3" customFormat="1" ht="12" customHeight="1">
      <c r="A24" s="3" t="s">
        <v>445</v>
      </c>
      <c r="B24" s="10">
        <v>369325</v>
      </c>
      <c r="C24" s="10">
        <v>608705</v>
      </c>
      <c r="D24" s="10">
        <v>909817</v>
      </c>
      <c r="E24" s="10">
        <v>0</v>
      </c>
      <c r="F24" s="10">
        <v>-28083</v>
      </c>
      <c r="G24" s="10">
        <v>-1300785</v>
      </c>
      <c r="H24" s="10">
        <v>-579968</v>
      </c>
      <c r="I24" s="10">
        <v>321281</v>
      </c>
      <c r="J24" s="10">
        <v>0</v>
      </c>
      <c r="K24" s="10">
        <v>300292</v>
      </c>
      <c r="L24" s="10">
        <v>-8191</v>
      </c>
      <c r="M24" s="10">
        <v>-218933</v>
      </c>
      <c r="N24" s="10">
        <v>73168</v>
      </c>
    </row>
    <row r="25" spans="1:14" s="3" customFormat="1" ht="12" customHeight="1">
      <c r="A25" s="3" t="s">
        <v>448</v>
      </c>
      <c r="B25" s="10">
        <v>203424</v>
      </c>
      <c r="C25" s="10">
        <v>6034</v>
      </c>
      <c r="D25" s="10">
        <v>0</v>
      </c>
      <c r="E25" s="10">
        <v>-1479</v>
      </c>
      <c r="F25" s="10">
        <v>-187413</v>
      </c>
      <c r="G25" s="10">
        <v>24237</v>
      </c>
      <c r="H25" s="10">
        <v>-46544</v>
      </c>
      <c r="I25" s="10">
        <v>813</v>
      </c>
      <c r="J25" s="10">
        <v>-199</v>
      </c>
      <c r="K25" s="10">
        <v>-1127</v>
      </c>
      <c r="L25" s="10">
        <v>0</v>
      </c>
      <c r="M25" s="10">
        <v>315</v>
      </c>
      <c r="N25" s="10">
        <v>-812</v>
      </c>
    </row>
    <row r="26" spans="1:14" s="3" customFormat="1" ht="12" customHeight="1">
      <c r="A26" s="3" t="s">
        <v>434</v>
      </c>
      <c r="B26" s="10">
        <v>143867</v>
      </c>
      <c r="C26" s="10">
        <v>217615</v>
      </c>
      <c r="D26" s="10">
        <v>0</v>
      </c>
      <c r="E26" s="10">
        <v>-169884</v>
      </c>
      <c r="F26" s="10">
        <v>-179171</v>
      </c>
      <c r="G26" s="10">
        <v>171765</v>
      </c>
      <c r="H26" s="10">
        <v>-29620</v>
      </c>
      <c r="I26" s="10">
        <v>174295</v>
      </c>
      <c r="J26" s="10">
        <v>-15285</v>
      </c>
      <c r="K26" s="10">
        <v>316563</v>
      </c>
      <c r="L26" s="10">
        <v>-81348</v>
      </c>
      <c r="M26" s="10">
        <v>-81706</v>
      </c>
      <c r="N26" s="10">
        <v>153509</v>
      </c>
    </row>
    <row r="27" spans="1:14" s="3" customFormat="1" ht="12" customHeight="1">
      <c r="A27" s="3" t="s">
        <v>444</v>
      </c>
      <c r="B27" s="10">
        <v>132063</v>
      </c>
      <c r="C27" s="10">
        <v>184</v>
      </c>
      <c r="D27" s="10">
        <v>388503</v>
      </c>
      <c r="E27" s="10">
        <v>0</v>
      </c>
      <c r="F27" s="10">
        <v>-1127</v>
      </c>
      <c r="G27" s="10">
        <v>-388503</v>
      </c>
      <c r="H27" s="10">
        <v>-142107</v>
      </c>
      <c r="I27" s="10">
        <v>100489</v>
      </c>
      <c r="J27" s="10">
        <v>0</v>
      </c>
      <c r="K27" s="10">
        <v>23380</v>
      </c>
      <c r="L27" s="10">
        <v>75805</v>
      </c>
      <c r="M27" s="10">
        <v>-71226</v>
      </c>
      <c r="N27" s="10">
        <v>27959</v>
      </c>
    </row>
    <row r="28" spans="1:14" s="3" customFormat="1" ht="12" customHeight="1">
      <c r="A28" s="3" t="s">
        <v>437</v>
      </c>
      <c r="B28" s="10">
        <v>124118</v>
      </c>
      <c r="C28" s="10">
        <v>27712</v>
      </c>
      <c r="D28" s="10">
        <v>0</v>
      </c>
      <c r="E28" s="10">
        <v>-358</v>
      </c>
      <c r="F28" s="10">
        <v>-30365</v>
      </c>
      <c r="G28" s="10">
        <v>-13465</v>
      </c>
      <c r="H28" s="10">
        <v>-62103</v>
      </c>
      <c r="I28" s="10">
        <v>-8430</v>
      </c>
      <c r="J28" s="10">
        <v>-469</v>
      </c>
      <c r="K28" s="10">
        <v>36640</v>
      </c>
      <c r="L28" s="10">
        <v>0</v>
      </c>
      <c r="M28" s="10">
        <v>-18050</v>
      </c>
      <c r="N28" s="10">
        <v>18590</v>
      </c>
    </row>
    <row r="29" spans="1:14" s="3" customFormat="1" ht="12" customHeight="1">
      <c r="A29" s="3" t="s">
        <v>440</v>
      </c>
      <c r="B29" s="10">
        <v>121656</v>
      </c>
      <c r="C29" s="10">
        <v>9497</v>
      </c>
      <c r="D29" s="10">
        <v>0</v>
      </c>
      <c r="E29" s="10">
        <v>-149</v>
      </c>
      <c r="F29" s="10">
        <v>-51138</v>
      </c>
      <c r="G29" s="10">
        <v>-4915</v>
      </c>
      <c r="H29" s="10">
        <v>-39924</v>
      </c>
      <c r="I29" s="10">
        <v>0</v>
      </c>
      <c r="J29" s="10">
        <v>-795</v>
      </c>
      <c r="K29" s="10">
        <v>34232</v>
      </c>
      <c r="L29" s="10">
        <v>0</v>
      </c>
      <c r="M29" s="10">
        <v>-5044</v>
      </c>
      <c r="N29" s="10">
        <v>29188</v>
      </c>
    </row>
    <row r="30" spans="1:14" s="3" customFormat="1" ht="12" customHeight="1">
      <c r="A30" s="3" t="s">
        <v>430</v>
      </c>
      <c r="B30" s="10">
        <v>57786</v>
      </c>
      <c r="C30" s="10">
        <v>69143</v>
      </c>
      <c r="D30" s="10">
        <v>222143</v>
      </c>
      <c r="E30" s="10">
        <v>-34661</v>
      </c>
      <c r="F30" s="10">
        <v>-45655</v>
      </c>
      <c r="G30" s="10">
        <v>-140683</v>
      </c>
      <c r="H30" s="10">
        <v>-120423</v>
      </c>
      <c r="I30" s="10">
        <v>-8</v>
      </c>
      <c r="J30" s="10">
        <v>-3688</v>
      </c>
      <c r="K30" s="10">
        <v>3954</v>
      </c>
      <c r="L30" s="10">
        <v>53389</v>
      </c>
      <c r="M30" s="10">
        <v>-45875</v>
      </c>
      <c r="N30" s="10">
        <v>11468</v>
      </c>
    </row>
    <row r="31" spans="1:14" s="3" customFormat="1" ht="12" customHeight="1">
      <c r="A31" s="3" t="s">
        <v>441</v>
      </c>
      <c r="B31" s="10">
        <v>56756</v>
      </c>
      <c r="C31" s="10">
        <v>0</v>
      </c>
      <c r="D31" s="10">
        <v>-158124</v>
      </c>
      <c r="E31" s="10">
        <v>-158124</v>
      </c>
      <c r="F31" s="10">
        <v>-15410</v>
      </c>
      <c r="G31" s="10">
        <v>158124</v>
      </c>
      <c r="H31" s="10">
        <v>-57190</v>
      </c>
      <c r="I31" s="10">
        <v>128107</v>
      </c>
      <c r="J31" s="10">
        <v>0</v>
      </c>
      <c r="K31" s="10">
        <v>29899</v>
      </c>
      <c r="L31" s="10">
        <v>88614</v>
      </c>
      <c r="M31" s="10">
        <v>-85167</v>
      </c>
      <c r="N31" s="10">
        <v>33346</v>
      </c>
    </row>
    <row r="32" spans="1:14" s="3" customFormat="1" ht="12" customHeight="1">
      <c r="A32" s="3" t="s">
        <v>438</v>
      </c>
      <c r="B32" s="10">
        <v>56252</v>
      </c>
      <c r="C32" s="10">
        <v>66461</v>
      </c>
      <c r="D32" s="10">
        <v>0</v>
      </c>
      <c r="E32" s="10">
        <v>-53103</v>
      </c>
      <c r="F32" s="10">
        <v>-28735</v>
      </c>
      <c r="G32" s="10">
        <v>220</v>
      </c>
      <c r="H32" s="10">
        <v>-14771</v>
      </c>
      <c r="I32" s="10">
        <v>6512</v>
      </c>
      <c r="J32" s="10">
        <v>-3642</v>
      </c>
      <c r="K32" s="10">
        <v>29194</v>
      </c>
      <c r="L32" s="10">
        <v>0</v>
      </c>
      <c r="M32" s="10">
        <v>8050</v>
      </c>
      <c r="N32" s="10">
        <v>37244</v>
      </c>
    </row>
    <row r="33" spans="1:14" s="3" customFormat="1" ht="12" customHeight="1">
      <c r="A33" s="3" t="s">
        <v>443</v>
      </c>
      <c r="B33" s="10">
        <v>50024</v>
      </c>
      <c r="C33" s="10">
        <v>2073</v>
      </c>
      <c r="D33" s="10">
        <v>0</v>
      </c>
      <c r="E33" s="10">
        <v>-12</v>
      </c>
      <c r="F33" s="10">
        <v>-25303</v>
      </c>
      <c r="G33" s="10">
        <v>-834</v>
      </c>
      <c r="H33" s="10">
        <v>-130394</v>
      </c>
      <c r="I33" s="10">
        <v>88350</v>
      </c>
      <c r="J33" s="10">
        <v>-7014</v>
      </c>
      <c r="K33" s="10">
        <v>-26041</v>
      </c>
      <c r="L33" s="10">
        <v>2973</v>
      </c>
      <c r="M33" s="10">
        <v>-1967</v>
      </c>
      <c r="N33" s="10">
        <v>-25035</v>
      </c>
    </row>
    <row r="34" spans="1:14" s="3" customFormat="1" ht="12" customHeight="1">
      <c r="A34" s="3" t="s">
        <v>432</v>
      </c>
      <c r="B34" s="10">
        <v>38760</v>
      </c>
      <c r="C34" s="10">
        <v>89978</v>
      </c>
      <c r="D34" s="10">
        <v>0</v>
      </c>
      <c r="E34" s="10">
        <v>-5213</v>
      </c>
      <c r="F34" s="10">
        <v>-409936</v>
      </c>
      <c r="G34" s="10">
        <v>295905</v>
      </c>
      <c r="H34" s="10">
        <v>-16260</v>
      </c>
      <c r="I34" s="10">
        <v>7</v>
      </c>
      <c r="J34" s="10">
        <v>-18997</v>
      </c>
      <c r="K34" s="10">
        <v>-25756</v>
      </c>
      <c r="L34" s="10">
        <v>0</v>
      </c>
      <c r="M34" s="10">
        <v>-10798</v>
      </c>
      <c r="N34" s="10">
        <v>-36554</v>
      </c>
    </row>
    <row r="35" spans="1:14" s="3" customFormat="1" ht="12" customHeight="1">
      <c r="A35" s="3" t="s">
        <v>426</v>
      </c>
      <c r="B35" s="10">
        <v>38469</v>
      </c>
      <c r="C35" s="10">
        <v>685775</v>
      </c>
      <c r="D35" s="10">
        <v>0</v>
      </c>
      <c r="E35" s="10">
        <v>-98407</v>
      </c>
      <c r="F35" s="10">
        <v>-34301</v>
      </c>
      <c r="G35" s="10">
        <v>-198788</v>
      </c>
      <c r="H35" s="10">
        <v>-114207</v>
      </c>
      <c r="I35" s="10">
        <v>455</v>
      </c>
      <c r="J35" s="10">
        <v>-328261</v>
      </c>
      <c r="K35" s="10">
        <v>-49265</v>
      </c>
      <c r="L35" s="10">
        <v>31488</v>
      </c>
      <c r="M35" s="10">
        <v>-83498</v>
      </c>
      <c r="N35" s="10">
        <v>-101275</v>
      </c>
    </row>
    <row r="36" spans="1:14" s="3" customFormat="1" ht="12" customHeight="1">
      <c r="A36" s="3" t="s">
        <v>447</v>
      </c>
      <c r="B36" s="10">
        <v>29538</v>
      </c>
      <c r="C36" s="10">
        <v>0</v>
      </c>
      <c r="D36" s="10">
        <v>0</v>
      </c>
      <c r="E36" s="10">
        <v>0</v>
      </c>
      <c r="F36" s="10">
        <v>-3290</v>
      </c>
      <c r="G36" s="10">
        <v>0</v>
      </c>
      <c r="H36" s="10">
        <v>-17955</v>
      </c>
      <c r="I36" s="10">
        <v>400</v>
      </c>
      <c r="J36" s="10">
        <v>0</v>
      </c>
      <c r="K36" s="10">
        <v>9926</v>
      </c>
      <c r="L36" s="10">
        <v>936</v>
      </c>
      <c r="M36" s="10">
        <v>-3148</v>
      </c>
      <c r="N36" s="10">
        <v>7714</v>
      </c>
    </row>
    <row r="37" spans="1:14" s="3" customFormat="1" ht="12" customHeight="1">
      <c r="A37" s="3" t="s">
        <v>456</v>
      </c>
      <c r="B37" s="10">
        <v>21739</v>
      </c>
      <c r="C37" s="10">
        <v>0</v>
      </c>
      <c r="D37" s="10">
        <v>0</v>
      </c>
      <c r="E37" s="10">
        <v>0</v>
      </c>
      <c r="F37" s="10">
        <v>-535</v>
      </c>
      <c r="G37" s="10">
        <v>-19230</v>
      </c>
      <c r="H37" s="10">
        <v>-4206</v>
      </c>
      <c r="I37" s="10">
        <v>2059</v>
      </c>
      <c r="J37" s="10">
        <v>0</v>
      </c>
      <c r="K37" s="10">
        <v>-173</v>
      </c>
      <c r="L37" s="10">
        <v>2131</v>
      </c>
      <c r="M37" s="10">
        <v>-471</v>
      </c>
      <c r="N37" s="10">
        <v>1487</v>
      </c>
    </row>
    <row r="38" spans="1:14" s="3" customFormat="1" ht="12" customHeight="1">
      <c r="A38" s="3" t="s">
        <v>449</v>
      </c>
      <c r="B38" s="10">
        <v>12887</v>
      </c>
      <c r="C38" s="10">
        <v>185</v>
      </c>
      <c r="D38" s="10">
        <v>1494</v>
      </c>
      <c r="E38" s="10">
        <v>0</v>
      </c>
      <c r="F38" s="10">
        <v>-20</v>
      </c>
      <c r="G38" s="10">
        <v>-14080</v>
      </c>
      <c r="H38" s="10">
        <v>-2897</v>
      </c>
      <c r="I38" s="10">
        <v>0</v>
      </c>
      <c r="J38" s="10">
        <v>0</v>
      </c>
      <c r="K38" s="10">
        <v>-2431</v>
      </c>
      <c r="L38" s="10">
        <v>722</v>
      </c>
      <c r="M38" s="10">
        <v>-343</v>
      </c>
      <c r="N38" s="10">
        <v>-2052</v>
      </c>
    </row>
    <row r="39" spans="1:14" s="3" customFormat="1" ht="12" customHeight="1">
      <c r="A39" s="3" t="s">
        <v>452</v>
      </c>
      <c r="B39" s="10">
        <v>4971</v>
      </c>
      <c r="C39" s="10">
        <v>0</v>
      </c>
      <c r="D39" s="10">
        <v>-54639</v>
      </c>
      <c r="E39" s="10">
        <v>0</v>
      </c>
      <c r="F39" s="10">
        <v>-1015</v>
      </c>
      <c r="G39" s="10">
        <v>54639</v>
      </c>
      <c r="H39" s="10">
        <v>-10989</v>
      </c>
      <c r="I39" s="10">
        <v>23772</v>
      </c>
      <c r="J39" s="10">
        <v>0</v>
      </c>
      <c r="K39" s="10">
        <v>-860</v>
      </c>
      <c r="L39" s="10">
        <v>19963</v>
      </c>
      <c r="M39" s="10">
        <v>-18723</v>
      </c>
      <c r="N39" s="10">
        <v>380</v>
      </c>
    </row>
    <row r="40" spans="1:14" s="3" customFormat="1" ht="12" customHeight="1">
      <c r="A40" s="3" t="s">
        <v>457</v>
      </c>
      <c r="B40" s="10">
        <v>4517</v>
      </c>
      <c r="C40" s="10">
        <v>0</v>
      </c>
      <c r="D40" s="10">
        <v>0</v>
      </c>
      <c r="E40" s="10">
        <v>0</v>
      </c>
      <c r="F40" s="10">
        <v>-478</v>
      </c>
      <c r="G40" s="10">
        <v>0</v>
      </c>
      <c r="H40" s="10">
        <v>-4710</v>
      </c>
      <c r="I40" s="10">
        <v>207</v>
      </c>
      <c r="J40" s="10">
        <v>0</v>
      </c>
      <c r="K40" s="10">
        <v>-464</v>
      </c>
      <c r="L40" s="10">
        <v>5527</v>
      </c>
      <c r="M40" s="10">
        <v>-5040</v>
      </c>
      <c r="N40" s="10">
        <v>23</v>
      </c>
    </row>
    <row r="41" spans="1:14" s="3" customFormat="1" ht="12" customHeight="1">
      <c r="A41" s="3" t="s">
        <v>439</v>
      </c>
      <c r="B41" s="10">
        <v>2286</v>
      </c>
      <c r="C41" s="10">
        <v>24185</v>
      </c>
      <c r="D41" s="10">
        <v>0</v>
      </c>
      <c r="E41" s="10">
        <v>-13655</v>
      </c>
      <c r="F41" s="10">
        <v>-5396</v>
      </c>
      <c r="G41" s="10">
        <v>6335</v>
      </c>
      <c r="H41" s="10">
        <v>-3059</v>
      </c>
      <c r="I41" s="10">
        <v>0</v>
      </c>
      <c r="J41" s="10">
        <v>-2617</v>
      </c>
      <c r="K41" s="10">
        <v>8079</v>
      </c>
      <c r="L41" s="10">
        <v>3</v>
      </c>
      <c r="M41" s="10">
        <v>-1813</v>
      </c>
      <c r="N41" s="10">
        <v>6269</v>
      </c>
    </row>
    <row r="42" spans="1:14" s="3" customFormat="1" ht="12" customHeight="1">
      <c r="A42" s="3" t="s">
        <v>450</v>
      </c>
      <c r="B42" s="10">
        <v>646</v>
      </c>
      <c r="C42" s="10">
        <v>1096</v>
      </c>
      <c r="D42" s="10">
        <v>0</v>
      </c>
      <c r="E42" s="10">
        <v>0</v>
      </c>
      <c r="F42" s="10">
        <v>0</v>
      </c>
      <c r="G42" s="10">
        <v>-214</v>
      </c>
      <c r="H42" s="10">
        <v>-70</v>
      </c>
      <c r="I42" s="10">
        <v>0</v>
      </c>
      <c r="J42" s="10">
        <v>-1</v>
      </c>
      <c r="K42" s="10">
        <v>370</v>
      </c>
      <c r="L42" s="10">
        <v>760</v>
      </c>
      <c r="M42" s="10">
        <v>-1328</v>
      </c>
      <c r="N42" s="10">
        <v>-198</v>
      </c>
    </row>
    <row r="43" spans="1:14" s="3" customFormat="1" ht="12" customHeight="1">
      <c r="A43" s="3" t="s">
        <v>453</v>
      </c>
      <c r="B43" s="10">
        <v>434</v>
      </c>
      <c r="C43" s="10">
        <v>875606</v>
      </c>
      <c r="D43" s="10">
        <v>-558816</v>
      </c>
      <c r="E43" s="10">
        <v>-559653</v>
      </c>
      <c r="F43" s="10">
        <v>-367</v>
      </c>
      <c r="G43" s="10">
        <v>287505</v>
      </c>
      <c r="H43" s="10">
        <v>-69655</v>
      </c>
      <c r="I43" s="10">
        <v>87367</v>
      </c>
      <c r="J43" s="10">
        <v>-602239</v>
      </c>
      <c r="K43" s="10">
        <v>19835</v>
      </c>
      <c r="L43" s="10">
        <v>396</v>
      </c>
      <c r="M43" s="10">
        <v>-26077</v>
      </c>
      <c r="N43" s="10">
        <v>-5846</v>
      </c>
    </row>
    <row r="44" spans="1:14" s="3" customFormat="1" ht="12" customHeight="1">
      <c r="A44" s="3" t="s">
        <v>451</v>
      </c>
      <c r="B44" s="10">
        <v>136</v>
      </c>
      <c r="C44" s="10">
        <v>44</v>
      </c>
      <c r="D44" s="10">
        <v>340</v>
      </c>
      <c r="E44" s="10">
        <v>0</v>
      </c>
      <c r="F44" s="10">
        <v>0</v>
      </c>
      <c r="G44" s="10">
        <v>-422</v>
      </c>
      <c r="H44" s="10">
        <v>-4893</v>
      </c>
      <c r="I44" s="10">
        <v>70</v>
      </c>
      <c r="J44" s="10">
        <v>-97</v>
      </c>
      <c r="K44" s="10">
        <v>-4822</v>
      </c>
      <c r="L44" s="10">
        <v>1804</v>
      </c>
      <c r="M44" s="10">
        <v>-2328</v>
      </c>
      <c r="N44" s="10">
        <v>-5346</v>
      </c>
    </row>
    <row r="45" spans="1:14" s="3" customFormat="1" ht="12" customHeight="1">
      <c r="A45" s="3" t="s">
        <v>455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-170978</v>
      </c>
      <c r="M45" s="10">
        <v>-912</v>
      </c>
      <c r="N45" s="10">
        <v>-171890</v>
      </c>
    </row>
    <row r="46" spans="1:14" s="3" customFormat="1" ht="12" customHeight="1">
      <c r="A46" s="3" t="s">
        <v>442</v>
      </c>
      <c r="B46" s="10">
        <v>0</v>
      </c>
      <c r="C46" s="10">
        <v>654159</v>
      </c>
      <c r="D46" s="10">
        <v>1207073</v>
      </c>
      <c r="E46" s="10">
        <v>0</v>
      </c>
      <c r="F46" s="10">
        <v>0</v>
      </c>
      <c r="G46" s="10">
        <v>0</v>
      </c>
      <c r="H46" s="10">
        <v>-170435</v>
      </c>
      <c r="I46" s="10">
        <v>-1602961</v>
      </c>
      <c r="J46" s="10">
        <v>-2166</v>
      </c>
      <c r="K46" s="10">
        <v>85670</v>
      </c>
      <c r="L46" s="10">
        <v>18193</v>
      </c>
      <c r="M46" s="10">
        <v>-4725</v>
      </c>
      <c r="N46" s="10">
        <v>99138</v>
      </c>
    </row>
    <row r="47" spans="1:14" s="3" customFormat="1" ht="12" customHeight="1">
      <c r="A47" s="3" t="s">
        <v>436</v>
      </c>
      <c r="B47" s="10">
        <v>-149222</v>
      </c>
      <c r="C47" s="10">
        <v>33305</v>
      </c>
      <c r="D47" s="10">
        <v>0</v>
      </c>
      <c r="E47" s="10">
        <v>341</v>
      </c>
      <c r="F47" s="10">
        <v>148162</v>
      </c>
      <c r="G47" s="10">
        <v>1047</v>
      </c>
      <c r="H47" s="10">
        <v>23851</v>
      </c>
      <c r="I47" s="10">
        <v>703</v>
      </c>
      <c r="J47" s="10">
        <v>-10969</v>
      </c>
      <c r="K47" s="10">
        <v>47218</v>
      </c>
      <c r="L47" s="10">
        <v>-10275</v>
      </c>
      <c r="M47" s="10">
        <v>1023</v>
      </c>
      <c r="N47" s="10">
        <v>37966</v>
      </c>
    </row>
    <row r="48" spans="1:6" s="3" customFormat="1" ht="12.75">
      <c r="A48" s="2"/>
      <c r="B48" s="10"/>
      <c r="C48" s="10"/>
      <c r="D48" s="10"/>
      <c r="F48" s="10"/>
    </row>
    <row r="49" spans="1:14" ht="12.75">
      <c r="A49" s="3" t="s">
        <v>196</v>
      </c>
      <c r="B49" s="10">
        <f>SUM(B5:B48)</f>
        <v>86032683</v>
      </c>
      <c r="C49" s="10">
        <f>SUM(C5:C48)</f>
        <v>138494360</v>
      </c>
      <c r="D49" s="10">
        <f>SUM(D5:D48)</f>
        <v>5314107</v>
      </c>
      <c r="E49" s="10">
        <f>SUM(E5:E48)</f>
        <v>-59006593</v>
      </c>
      <c r="F49" s="10">
        <f>SUM(F5:F48)</f>
        <v>-47578297</v>
      </c>
      <c r="G49" s="10">
        <f>SUM(G5:G48)</f>
        <v>13752494</v>
      </c>
      <c r="H49" s="10">
        <f>SUM(H5:H48)</f>
        <v>-10720660</v>
      </c>
      <c r="I49" s="10">
        <f>SUM(I5:I48)</f>
        <v>7340443</v>
      </c>
      <c r="J49" s="10">
        <f>SUM(J5:J48)</f>
        <v>-23868209</v>
      </c>
      <c r="K49" s="10">
        <f>SUM(K5:K48)</f>
        <v>109552486</v>
      </c>
      <c r="L49" s="10">
        <f>SUM(L5:L48)</f>
        <v>1488313</v>
      </c>
      <c r="M49" s="10">
        <f>SUM(M5:M48)</f>
        <v>-12763610</v>
      </c>
      <c r="N49" s="10">
        <f>SUM(N5:N48)</f>
        <v>98277189</v>
      </c>
    </row>
    <row r="50" spans="1:14" ht="12.75">
      <c r="A50" s="1" t="s">
        <v>197</v>
      </c>
      <c r="B50" s="11">
        <v>118904582</v>
      </c>
      <c r="C50" s="11">
        <v>113260616</v>
      </c>
      <c r="D50" s="11">
        <v>29211354</v>
      </c>
      <c r="E50" s="11">
        <v>33233190</v>
      </c>
      <c r="F50" s="11">
        <v>-64269580</v>
      </c>
      <c r="G50" s="11">
        <v>-65641716</v>
      </c>
      <c r="H50" s="11">
        <v>-8830745</v>
      </c>
      <c r="I50" s="11">
        <v>3467632</v>
      </c>
      <c r="J50" s="11">
        <v>-26829960</v>
      </c>
      <c r="K50" s="11">
        <v>131557119</v>
      </c>
      <c r="L50" s="11">
        <v>-287067</v>
      </c>
      <c r="M50" s="11">
        <v>-13545957</v>
      </c>
      <c r="N50" s="11">
        <v>117724095</v>
      </c>
    </row>
    <row r="52" spans="1:14" ht="12.75">
      <c r="A52" s="1" t="s">
        <v>198</v>
      </c>
      <c r="B52" s="8">
        <f>B49/($B49/100)</f>
        <v>100</v>
      </c>
      <c r="C52" s="8">
        <f>C49/($B49/100)</f>
        <v>160.97877593797696</v>
      </c>
      <c r="D52" s="8">
        <f>D49/($B49/100)</f>
        <v>6.176846768802968</v>
      </c>
      <c r="E52" s="8">
        <f>E49/($B49/100)</f>
        <v>-68.58625227345287</v>
      </c>
      <c r="F52" s="8">
        <f>F49/($B49/100)</f>
        <v>-55.30258425161517</v>
      </c>
      <c r="G52" s="8">
        <f>G49/($B49/100)</f>
        <v>15.985197160479117</v>
      </c>
      <c r="H52" s="8">
        <f>H49/($B49/100)</f>
        <v>-12.46114804998003</v>
      </c>
      <c r="I52" s="8">
        <f>I49/($B49/100)</f>
        <v>8.532156320174277</v>
      </c>
      <c r="J52" s="8">
        <f>J49/($B49/100)</f>
        <v>-27.743188016117085</v>
      </c>
      <c r="K52" s="8">
        <f>K49/($B49/100)</f>
        <v>127.33821866278424</v>
      </c>
      <c r="L52" s="8">
        <f>L49/($B49/100)</f>
        <v>1.7299390744329106</v>
      </c>
      <c r="M52" s="8">
        <f>M49/($B49/100)</f>
        <v>-14.835768867047888</v>
      </c>
      <c r="N52" s="8">
        <f>N49/($B49/100)</f>
        <v>114.23238887016926</v>
      </c>
    </row>
    <row r="53" spans="1:14" ht="12.75">
      <c r="A53" s="1" t="s">
        <v>199</v>
      </c>
      <c r="B53" s="8">
        <f>B50/($B50/100)</f>
        <v>100</v>
      </c>
      <c r="C53" s="8">
        <f>C50/($B50/100)</f>
        <v>95.2533654253963</v>
      </c>
      <c r="D53" s="8">
        <f>D50/($B50/100)</f>
        <v>24.567054951675452</v>
      </c>
      <c r="E53" s="8">
        <f>E50/($B50/100)</f>
        <v>27.949461190654535</v>
      </c>
      <c r="F53" s="8">
        <f>F50/($B50/100)</f>
        <v>-54.05139055112274</v>
      </c>
      <c r="G53" s="8">
        <f>G50/($B50/100)</f>
        <v>-55.205371311931444</v>
      </c>
      <c r="H53" s="8">
        <f>H50/($B50/100)</f>
        <v>-7.426749122249973</v>
      </c>
      <c r="I53" s="8">
        <f>I50/($B50/100)</f>
        <v>2.9163148649729913</v>
      </c>
      <c r="J53" s="8">
        <f>J50/($B50/100)</f>
        <v>-22.56427763229511</v>
      </c>
      <c r="K53" s="8">
        <f>K50/($B50/100)</f>
        <v>110.64091626006473</v>
      </c>
      <c r="L53" s="8">
        <f>L50/($B50/100)</f>
        <v>-0.24142635647127542</v>
      </c>
      <c r="M53" s="8">
        <f>M50/($B50/100)</f>
        <v>-11.392291846246934</v>
      </c>
      <c r="N53" s="8">
        <f>N50/($B50/100)</f>
        <v>99.00719805734651</v>
      </c>
    </row>
  </sheetData>
  <mergeCells count="2">
    <mergeCell ref="A1:F1"/>
    <mergeCell ref="A2:J2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8">
    <pageSetUpPr fitToPage="1"/>
  </sheetPr>
  <dimension ref="A1:N38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4" width="13.7109375" style="1" customWidth="1"/>
    <col min="15" max="16384" width="9.140625" style="1" customWidth="1"/>
  </cols>
  <sheetData>
    <row r="1" spans="1:14" ht="27" customHeight="1">
      <c r="A1" s="41" t="s">
        <v>485</v>
      </c>
      <c r="B1" s="32"/>
      <c r="C1" s="32"/>
      <c r="D1" s="32"/>
      <c r="E1" s="32"/>
      <c r="F1" s="32"/>
      <c r="G1" s="7"/>
      <c r="H1" s="9"/>
      <c r="I1" s="9"/>
      <c r="J1" s="9"/>
      <c r="K1" s="9"/>
      <c r="L1" s="9"/>
      <c r="M1" s="9"/>
      <c r="N1" s="9"/>
    </row>
    <row r="2" spans="1:12" s="20" customFormat="1" ht="17.25" customHeight="1">
      <c r="A2" s="38" t="s">
        <v>94</v>
      </c>
      <c r="B2" s="39"/>
      <c r="C2" s="39"/>
      <c r="D2" s="39"/>
      <c r="E2" s="39"/>
      <c r="F2" s="39"/>
      <c r="G2" s="40"/>
      <c r="H2" s="40"/>
      <c r="I2" s="40"/>
      <c r="J2" s="40"/>
      <c r="K2" s="19"/>
      <c r="L2" s="19"/>
    </row>
    <row r="3" spans="2:14" ht="14.25" customHeight="1" thickBot="1">
      <c r="B3" s="12" t="s">
        <v>483</v>
      </c>
      <c r="C3" s="9"/>
      <c r="D3" s="9"/>
      <c r="E3" s="9"/>
      <c r="F3" s="9"/>
      <c r="G3" s="7"/>
      <c r="H3" s="9"/>
      <c r="I3" s="9"/>
      <c r="J3" s="9"/>
      <c r="L3" s="12" t="s">
        <v>484</v>
      </c>
      <c r="M3" s="9"/>
      <c r="N3" s="9"/>
    </row>
    <row r="4" spans="1:14" ht="93.75" customHeight="1" thickTop="1">
      <c r="A4" s="5" t="s">
        <v>24</v>
      </c>
      <c r="B4" s="4" t="s">
        <v>31</v>
      </c>
      <c r="C4" s="4" t="s">
        <v>32</v>
      </c>
      <c r="D4" s="4" t="s">
        <v>33</v>
      </c>
      <c r="E4" s="4" t="s">
        <v>92</v>
      </c>
      <c r="F4" s="4" t="s">
        <v>34</v>
      </c>
      <c r="G4" s="4" t="s">
        <v>35</v>
      </c>
      <c r="H4" s="4" t="s">
        <v>36</v>
      </c>
      <c r="I4" s="4" t="s">
        <v>37</v>
      </c>
      <c r="J4" s="4" t="s">
        <v>38</v>
      </c>
      <c r="K4" s="4" t="s">
        <v>39</v>
      </c>
      <c r="L4" s="4" t="s">
        <v>40</v>
      </c>
      <c r="M4" s="4" t="s">
        <v>41</v>
      </c>
      <c r="N4" s="4" t="s">
        <v>42</v>
      </c>
    </row>
    <row r="5" spans="1:14" s="3" customFormat="1" ht="12" customHeight="1">
      <c r="A5" s="3" t="s">
        <v>459</v>
      </c>
      <c r="B5" s="10">
        <v>2715547</v>
      </c>
      <c r="C5" s="10">
        <v>1514925</v>
      </c>
      <c r="D5" s="10">
        <v>0</v>
      </c>
      <c r="E5" s="10">
        <v>-952985</v>
      </c>
      <c r="F5" s="10">
        <v>-535804</v>
      </c>
      <c r="G5" s="10">
        <v>-276039</v>
      </c>
      <c r="H5" s="10">
        <v>-42100</v>
      </c>
      <c r="I5" s="10">
        <v>0</v>
      </c>
      <c r="J5" s="10">
        <v>-168852</v>
      </c>
      <c r="K5" s="10">
        <v>2254692</v>
      </c>
      <c r="L5" s="10">
        <v>0</v>
      </c>
      <c r="M5" s="10">
        <v>-159949</v>
      </c>
      <c r="N5" s="10">
        <v>2094743</v>
      </c>
    </row>
    <row r="6" spans="1:14" s="3" customFormat="1" ht="12" customHeight="1">
      <c r="A6" s="3" t="s">
        <v>460</v>
      </c>
      <c r="B6" s="10">
        <v>1764465</v>
      </c>
      <c r="C6" s="10">
        <v>1990041</v>
      </c>
      <c r="D6" s="10">
        <v>0</v>
      </c>
      <c r="E6" s="10">
        <v>-842067</v>
      </c>
      <c r="F6" s="10">
        <v>-1077642</v>
      </c>
      <c r="G6" s="10">
        <v>2512344</v>
      </c>
      <c r="H6" s="10">
        <v>-61597</v>
      </c>
      <c r="I6" s="10">
        <v>0</v>
      </c>
      <c r="J6" s="10">
        <v>-663412</v>
      </c>
      <c r="K6" s="10">
        <v>3645654</v>
      </c>
      <c r="L6" s="10">
        <v>0</v>
      </c>
      <c r="M6" s="10">
        <v>-157884</v>
      </c>
      <c r="N6" s="10">
        <v>3487770</v>
      </c>
    </row>
    <row r="7" spans="1:14" s="3" customFormat="1" ht="12" customHeight="1">
      <c r="A7" s="3" t="s">
        <v>461</v>
      </c>
      <c r="B7" s="10">
        <v>903019</v>
      </c>
      <c r="C7" s="10">
        <v>862898</v>
      </c>
      <c r="D7" s="10">
        <v>0</v>
      </c>
      <c r="E7" s="10">
        <v>-706069</v>
      </c>
      <c r="F7" s="10">
        <v>-625794</v>
      </c>
      <c r="G7" s="10">
        <v>1470972</v>
      </c>
      <c r="H7" s="10">
        <v>-22790</v>
      </c>
      <c r="I7" s="10">
        <v>0</v>
      </c>
      <c r="J7" s="10">
        <v>-455778</v>
      </c>
      <c r="K7" s="10">
        <v>1426458</v>
      </c>
      <c r="L7" s="10">
        <v>0</v>
      </c>
      <c r="M7" s="10">
        <v>-83554</v>
      </c>
      <c r="N7" s="10">
        <v>1342904</v>
      </c>
    </row>
    <row r="8" spans="1:14" s="3" customFormat="1" ht="12" customHeight="1">
      <c r="A8" s="3" t="s">
        <v>465</v>
      </c>
      <c r="B8" s="10">
        <v>616800</v>
      </c>
      <c r="C8" s="10">
        <v>206992</v>
      </c>
      <c r="D8" s="10">
        <v>0</v>
      </c>
      <c r="E8" s="10">
        <v>-199270</v>
      </c>
      <c r="F8" s="10">
        <v>-210550</v>
      </c>
      <c r="G8" s="10">
        <v>178526</v>
      </c>
      <c r="H8" s="10">
        <v>-26234</v>
      </c>
      <c r="I8" s="10">
        <v>0</v>
      </c>
      <c r="J8" s="10">
        <v>-12782</v>
      </c>
      <c r="K8" s="10">
        <v>685046</v>
      </c>
      <c r="L8" s="10">
        <v>0</v>
      </c>
      <c r="M8" s="10">
        <v>-39903</v>
      </c>
      <c r="N8" s="10">
        <v>645143</v>
      </c>
    </row>
    <row r="9" spans="1:14" s="3" customFormat="1" ht="12" customHeight="1">
      <c r="A9" s="3" t="s">
        <v>462</v>
      </c>
      <c r="B9" s="10">
        <v>615593</v>
      </c>
      <c r="C9" s="10">
        <v>1300419</v>
      </c>
      <c r="D9" s="10">
        <v>0</v>
      </c>
      <c r="E9" s="10">
        <v>-1627170</v>
      </c>
      <c r="F9" s="10">
        <v>-324875</v>
      </c>
      <c r="G9" s="10">
        <v>813246</v>
      </c>
      <c r="H9" s="10">
        <v>-18773</v>
      </c>
      <c r="I9" s="10">
        <v>791</v>
      </c>
      <c r="J9" s="10">
        <v>-794483</v>
      </c>
      <c r="K9" s="10">
        <v>1100244</v>
      </c>
      <c r="L9" s="10">
        <v>-2124</v>
      </c>
      <c r="M9" s="10">
        <v>-33303</v>
      </c>
      <c r="N9" s="10">
        <v>1064817</v>
      </c>
    </row>
    <row r="10" spans="1:14" s="3" customFormat="1" ht="12" customHeight="1">
      <c r="A10" s="3" t="s">
        <v>463</v>
      </c>
      <c r="B10" s="10">
        <v>377633</v>
      </c>
      <c r="C10" s="10">
        <v>454524</v>
      </c>
      <c r="D10" s="10">
        <v>0</v>
      </c>
      <c r="E10" s="10">
        <v>-19452</v>
      </c>
      <c r="F10" s="10">
        <v>-198410</v>
      </c>
      <c r="G10" s="10">
        <v>205962</v>
      </c>
      <c r="H10" s="10">
        <v>-20631</v>
      </c>
      <c r="I10" s="10">
        <v>0</v>
      </c>
      <c r="J10" s="10">
        <v>-146627</v>
      </c>
      <c r="K10" s="10">
        <v>808686</v>
      </c>
      <c r="L10" s="10">
        <v>0</v>
      </c>
      <c r="M10" s="10">
        <v>-42787</v>
      </c>
      <c r="N10" s="10">
        <v>765899</v>
      </c>
    </row>
    <row r="11" spans="1:14" s="3" customFormat="1" ht="12" customHeight="1">
      <c r="A11" s="3" t="s">
        <v>467</v>
      </c>
      <c r="B11" s="10">
        <v>280440</v>
      </c>
      <c r="C11" s="10">
        <v>294554</v>
      </c>
      <c r="D11" s="10">
        <v>0</v>
      </c>
      <c r="E11" s="10">
        <v>-157649</v>
      </c>
      <c r="F11" s="10">
        <v>-68104</v>
      </c>
      <c r="G11" s="10">
        <v>67292</v>
      </c>
      <c r="H11" s="10">
        <v>-13630</v>
      </c>
      <c r="I11" s="10">
        <v>0</v>
      </c>
      <c r="J11" s="10">
        <v>-114447</v>
      </c>
      <c r="K11" s="10">
        <v>311312</v>
      </c>
      <c r="L11" s="10">
        <v>0</v>
      </c>
      <c r="M11" s="10">
        <v>-21340</v>
      </c>
      <c r="N11" s="10">
        <v>289972</v>
      </c>
    </row>
    <row r="12" spans="1:14" s="3" customFormat="1" ht="12" customHeight="1">
      <c r="A12" s="3" t="s">
        <v>466</v>
      </c>
      <c r="B12" s="10">
        <v>172153</v>
      </c>
      <c r="C12" s="10">
        <v>102074</v>
      </c>
      <c r="D12" s="10">
        <v>0</v>
      </c>
      <c r="E12" s="10">
        <v>-60139</v>
      </c>
      <c r="F12" s="10">
        <v>-109376</v>
      </c>
      <c r="G12" s="10">
        <v>433720</v>
      </c>
      <c r="H12" s="10">
        <v>-13967</v>
      </c>
      <c r="I12" s="10">
        <v>0</v>
      </c>
      <c r="J12" s="10">
        <v>-135807</v>
      </c>
      <c r="K12" s="10">
        <v>578743</v>
      </c>
      <c r="L12" s="10">
        <v>0</v>
      </c>
      <c r="M12" s="10">
        <v>-20825</v>
      </c>
      <c r="N12" s="10">
        <v>557918</v>
      </c>
    </row>
    <row r="13" spans="1:14" s="3" customFormat="1" ht="12" customHeight="1">
      <c r="A13" s="3" t="s">
        <v>470</v>
      </c>
      <c r="B13" s="10">
        <v>113763</v>
      </c>
      <c r="C13" s="10">
        <v>46289</v>
      </c>
      <c r="D13" s="10">
        <v>0</v>
      </c>
      <c r="E13" s="10">
        <v>-830</v>
      </c>
      <c r="F13" s="10">
        <v>-48628</v>
      </c>
      <c r="G13" s="10">
        <v>0</v>
      </c>
      <c r="H13" s="10">
        <v>29331</v>
      </c>
      <c r="I13" s="10">
        <v>0</v>
      </c>
      <c r="J13" s="10">
        <v>-7206</v>
      </c>
      <c r="K13" s="10">
        <v>132729</v>
      </c>
      <c r="L13" s="10">
        <v>279</v>
      </c>
      <c r="M13" s="10">
        <v>-173</v>
      </c>
      <c r="N13" s="10">
        <v>132835</v>
      </c>
    </row>
    <row r="14" spans="1:14" s="3" customFormat="1" ht="12" customHeight="1">
      <c r="A14" s="3" t="s">
        <v>468</v>
      </c>
      <c r="B14" s="10">
        <v>103944</v>
      </c>
      <c r="C14" s="10">
        <v>209250</v>
      </c>
      <c r="D14" s="10">
        <v>0</v>
      </c>
      <c r="E14" s="10">
        <v>-64237</v>
      </c>
      <c r="F14" s="10">
        <v>-89363</v>
      </c>
      <c r="G14" s="10">
        <v>205362</v>
      </c>
      <c r="H14" s="10">
        <v>-16943</v>
      </c>
      <c r="I14" s="10">
        <v>0</v>
      </c>
      <c r="J14" s="10">
        <v>-38722</v>
      </c>
      <c r="K14" s="10">
        <v>447579</v>
      </c>
      <c r="L14" s="10">
        <v>0</v>
      </c>
      <c r="M14" s="10">
        <v>-19333</v>
      </c>
      <c r="N14" s="10">
        <v>428246</v>
      </c>
    </row>
    <row r="15" spans="1:14" s="3" customFormat="1" ht="12" customHeight="1">
      <c r="A15" s="3" t="s">
        <v>472</v>
      </c>
      <c r="B15" s="10">
        <v>72139</v>
      </c>
      <c r="C15" s="10">
        <v>105864</v>
      </c>
      <c r="D15" s="10">
        <v>0</v>
      </c>
      <c r="E15" s="10">
        <v>-26425</v>
      </c>
      <c r="F15" s="10">
        <v>-44621</v>
      </c>
      <c r="G15" s="10">
        <v>-21364</v>
      </c>
      <c r="H15" s="10">
        <v>-5441</v>
      </c>
      <c r="I15" s="10">
        <v>-74</v>
      </c>
      <c r="J15" s="10">
        <v>-81165</v>
      </c>
      <c r="K15" s="10">
        <v>6857</v>
      </c>
      <c r="L15" s="10">
        <v>-14</v>
      </c>
      <c r="M15" s="10">
        <v>-3479</v>
      </c>
      <c r="N15" s="10">
        <v>3364</v>
      </c>
    </row>
    <row r="16" spans="1:14" s="3" customFormat="1" ht="12" customHeight="1">
      <c r="A16" s="3" t="s">
        <v>471</v>
      </c>
      <c r="B16" s="10">
        <v>67545</v>
      </c>
      <c r="C16" s="10">
        <v>95305</v>
      </c>
      <c r="D16" s="10">
        <v>0</v>
      </c>
      <c r="E16" s="10">
        <v>-62294</v>
      </c>
      <c r="F16" s="10">
        <v>-26475</v>
      </c>
      <c r="G16" s="10">
        <v>27156</v>
      </c>
      <c r="H16" s="10">
        <v>-5309</v>
      </c>
      <c r="I16" s="10">
        <v>0</v>
      </c>
      <c r="J16" s="10">
        <v>-21723</v>
      </c>
      <c r="K16" s="10">
        <v>74205</v>
      </c>
      <c r="L16" s="10">
        <v>0</v>
      </c>
      <c r="M16" s="10">
        <v>-5437</v>
      </c>
      <c r="N16" s="10">
        <v>68768</v>
      </c>
    </row>
    <row r="17" spans="1:14" s="3" customFormat="1" ht="12" customHeight="1">
      <c r="A17" s="3" t="s">
        <v>469</v>
      </c>
      <c r="B17" s="10">
        <v>58977</v>
      </c>
      <c r="C17" s="10">
        <v>109490</v>
      </c>
      <c r="D17" s="10">
        <v>0</v>
      </c>
      <c r="E17" s="10">
        <v>-45817</v>
      </c>
      <c r="F17" s="10">
        <v>-67277</v>
      </c>
      <c r="G17" s="10">
        <v>83084</v>
      </c>
      <c r="H17" s="10">
        <v>-4603</v>
      </c>
      <c r="I17" s="10">
        <v>-68</v>
      </c>
      <c r="J17" s="10">
        <v>-71567</v>
      </c>
      <c r="K17" s="10">
        <v>70566</v>
      </c>
      <c r="L17" s="10">
        <v>-3</v>
      </c>
      <c r="M17" s="10">
        <v>-5696</v>
      </c>
      <c r="N17" s="10">
        <v>64867</v>
      </c>
    </row>
    <row r="18" spans="1:14" s="3" customFormat="1" ht="12" customHeight="1">
      <c r="A18" s="3" t="s">
        <v>464</v>
      </c>
      <c r="B18" s="10">
        <v>46285</v>
      </c>
      <c r="C18" s="10">
        <v>709139</v>
      </c>
      <c r="D18" s="10">
        <v>0</v>
      </c>
      <c r="E18" s="10">
        <v>-1746059</v>
      </c>
      <c r="F18" s="10">
        <v>-137439</v>
      </c>
      <c r="G18" s="10">
        <v>353500</v>
      </c>
      <c r="H18" s="10">
        <v>-2231</v>
      </c>
      <c r="I18" s="10">
        <v>0</v>
      </c>
      <c r="J18" s="10">
        <v>-1705</v>
      </c>
      <c r="K18" s="10">
        <v>-778510</v>
      </c>
      <c r="L18" s="10">
        <v>2254</v>
      </c>
      <c r="M18" s="10">
        <v>-52674</v>
      </c>
      <c r="N18" s="10">
        <v>-828930</v>
      </c>
    </row>
    <row r="19" spans="1:14" s="3" customFormat="1" ht="12" customHeight="1">
      <c r="A19" s="3" t="s">
        <v>473</v>
      </c>
      <c r="B19" s="10">
        <v>14087</v>
      </c>
      <c r="C19" s="10">
        <v>4544</v>
      </c>
      <c r="D19" s="10">
        <v>0</v>
      </c>
      <c r="E19" s="10">
        <v>0</v>
      </c>
      <c r="F19" s="10">
        <v>-552</v>
      </c>
      <c r="G19" s="10">
        <v>-12042</v>
      </c>
      <c r="H19" s="10">
        <v>-706</v>
      </c>
      <c r="I19" s="10">
        <v>0</v>
      </c>
      <c r="J19" s="10">
        <v>-1193</v>
      </c>
      <c r="K19" s="10">
        <v>10362</v>
      </c>
      <c r="L19" s="10">
        <v>0</v>
      </c>
      <c r="M19" s="10">
        <v>-383</v>
      </c>
      <c r="N19" s="10">
        <v>9979</v>
      </c>
    </row>
    <row r="20" spans="1:6" s="3" customFormat="1" ht="12.75">
      <c r="A20" s="2"/>
      <c r="B20" s="10"/>
      <c r="C20" s="10"/>
      <c r="D20" s="10"/>
      <c r="F20" s="10"/>
    </row>
    <row r="21" spans="1:14" ht="12.75">
      <c r="A21" s="3" t="s">
        <v>196</v>
      </c>
      <c r="B21" s="10">
        <f>SUM(B5:B20)</f>
        <v>7922390</v>
      </c>
      <c r="C21" s="10">
        <f>SUM(C5:C20)</f>
        <v>8006308</v>
      </c>
      <c r="D21" s="10">
        <f>SUM(D5:D20)</f>
        <v>0</v>
      </c>
      <c r="E21" s="10">
        <f>SUM(E5:E20)</f>
        <v>-6510463</v>
      </c>
      <c r="F21" s="10">
        <f>SUM(F5:F20)</f>
        <v>-3564910</v>
      </c>
      <c r="G21" s="10">
        <f>SUM(G5:G20)</f>
        <v>6041719</v>
      </c>
      <c r="H21" s="10">
        <f>SUM(H5:H20)</f>
        <v>-225624</v>
      </c>
      <c r="I21" s="10">
        <f>SUM(I5:I20)</f>
        <v>649</v>
      </c>
      <c r="J21" s="10">
        <f>SUM(J5:J20)</f>
        <v>-2715469</v>
      </c>
      <c r="K21" s="10">
        <f>SUM(K5:K20)</f>
        <v>10774623</v>
      </c>
      <c r="L21" s="10">
        <f>SUM(L5:L20)</f>
        <v>392</v>
      </c>
      <c r="M21" s="10">
        <f>SUM(M5:M20)</f>
        <v>-646720</v>
      </c>
      <c r="N21" s="10">
        <f>SUM(N5:N20)</f>
        <v>10128295</v>
      </c>
    </row>
    <row r="22" spans="1:14" ht="12.75">
      <c r="A22" s="1" t="s">
        <v>197</v>
      </c>
      <c r="B22" s="11">
        <v>7444014</v>
      </c>
      <c r="C22" s="11">
        <v>7038767</v>
      </c>
      <c r="D22" s="11">
        <v>0</v>
      </c>
      <c r="E22" s="11">
        <v>-1432422</v>
      </c>
      <c r="F22" s="27">
        <v>-3383783</v>
      </c>
      <c r="G22" s="27">
        <v>-1637803</v>
      </c>
      <c r="H22" s="27">
        <v>-227731</v>
      </c>
      <c r="I22" s="27">
        <v>-600</v>
      </c>
      <c r="J22" s="27">
        <v>-1685631</v>
      </c>
      <c r="K22" s="27">
        <v>10801290</v>
      </c>
      <c r="L22" s="27">
        <v>38228</v>
      </c>
      <c r="M22" s="27">
        <v>-449350</v>
      </c>
      <c r="N22" s="27">
        <v>10390168</v>
      </c>
    </row>
    <row r="24" spans="1:14" ht="12.75">
      <c r="A24" s="1" t="s">
        <v>198</v>
      </c>
      <c r="B24" s="8">
        <f>B21/($B21/100)</f>
        <v>100.00000000000001</v>
      </c>
      <c r="C24" s="8">
        <f>C21/($B21/100)</f>
        <v>101.05925105933943</v>
      </c>
      <c r="D24" s="8">
        <f>D21/($B21/100)</f>
        <v>0</v>
      </c>
      <c r="E24" s="8">
        <f>E21/($B21/100)</f>
        <v>-82.17801698729804</v>
      </c>
      <c r="F24" s="8">
        <f>F21/($B21/100)</f>
        <v>-44.99791098393288</v>
      </c>
      <c r="G24" s="8">
        <f>G21/($B21/100)</f>
        <v>76.26131760743918</v>
      </c>
      <c r="H24" s="8">
        <f>H21/($B21/100)</f>
        <v>-2.8479284660310844</v>
      </c>
      <c r="I24" s="8">
        <f>I21/($B21/100)</f>
        <v>0.00819197237197361</v>
      </c>
      <c r="J24" s="8">
        <f>J21/($B21/100)</f>
        <v>-34.2758813943772</v>
      </c>
      <c r="K24" s="8">
        <f>K21/($B21/100)</f>
        <v>136.00217863548752</v>
      </c>
      <c r="L24" s="8">
        <f>L21/($B21/100)</f>
        <v>0.004948001802486371</v>
      </c>
      <c r="M24" s="8">
        <f>M21/($B21/100)</f>
        <v>-8.163193177816291</v>
      </c>
      <c r="N24" s="8">
        <f>N21/($B21/100)</f>
        <v>127.84393345947373</v>
      </c>
    </row>
    <row r="25" spans="1:14" ht="12.75">
      <c r="A25" s="1" t="s">
        <v>199</v>
      </c>
      <c r="B25" s="8">
        <f>B22/($B22/100)</f>
        <v>100</v>
      </c>
      <c r="C25" s="8">
        <f>C22/($B22/100)</f>
        <v>94.55606880911293</v>
      </c>
      <c r="D25" s="8">
        <f>D22/($B22/100)</f>
        <v>0</v>
      </c>
      <c r="E25" s="8">
        <f>E22/($B22/100)</f>
        <v>-19.242602176728845</v>
      </c>
      <c r="F25" s="8">
        <f>F22/($B22/100)</f>
        <v>-45.456429824016986</v>
      </c>
      <c r="G25" s="8">
        <f>G22/($B22/100)</f>
        <v>-22.001610958818723</v>
      </c>
      <c r="H25" s="8">
        <f>H22/($B22/100)</f>
        <v>-3.0592500229043096</v>
      </c>
      <c r="I25" s="8">
        <f>I22/($B22/100)</f>
        <v>-0.008060167538642459</v>
      </c>
      <c r="J25" s="8">
        <f>J22/($B22/100)</f>
        <v>-22.64411378054904</v>
      </c>
      <c r="K25" s="8">
        <f>K22/($B22/100)</f>
        <v>145.10034505577232</v>
      </c>
      <c r="L25" s="8">
        <f>L22/($B22/100)</f>
        <v>0.5135401411120398</v>
      </c>
      <c r="M25" s="8">
        <f>M22/($B22/100)</f>
        <v>-6.036393805814981</v>
      </c>
      <c r="N25" s="8">
        <f>N22/($B22/100)</f>
        <v>139.5774913910694</v>
      </c>
    </row>
    <row r="28" spans="1:14" ht="27" customHeight="1">
      <c r="A28" s="41" t="s">
        <v>486</v>
      </c>
      <c r="B28" s="32"/>
      <c r="C28" s="32"/>
      <c r="D28" s="32"/>
      <c r="E28" s="32"/>
      <c r="F28" s="32"/>
      <c r="G28" s="7"/>
      <c r="H28" s="9"/>
      <c r="I28" s="9"/>
      <c r="J28" s="9"/>
      <c r="K28" s="9"/>
      <c r="L28" s="9"/>
      <c r="M28" s="9"/>
      <c r="N28" s="9"/>
    </row>
    <row r="29" spans="1:12" s="20" customFormat="1" ht="17.25" customHeight="1">
      <c r="A29" s="38" t="s">
        <v>95</v>
      </c>
      <c r="B29" s="39"/>
      <c r="C29" s="39"/>
      <c r="D29" s="39"/>
      <c r="E29" s="39"/>
      <c r="F29" s="39"/>
      <c r="G29" s="40"/>
      <c r="H29" s="40"/>
      <c r="I29" s="40"/>
      <c r="J29" s="40"/>
      <c r="K29" s="19"/>
      <c r="L29" s="19"/>
    </row>
    <row r="30" spans="2:14" ht="14.25" customHeight="1" thickBot="1">
      <c r="B30" s="12" t="s">
        <v>483</v>
      </c>
      <c r="C30" s="9"/>
      <c r="D30" s="9"/>
      <c r="E30" s="9"/>
      <c r="F30" s="9"/>
      <c r="G30" s="7"/>
      <c r="H30" s="9"/>
      <c r="I30" s="9"/>
      <c r="J30" s="9"/>
      <c r="L30" s="12" t="s">
        <v>484</v>
      </c>
      <c r="M30" s="9"/>
      <c r="N30" s="9"/>
    </row>
    <row r="31" spans="1:14" ht="93.75" customHeight="1" thickTop="1">
      <c r="A31" s="5" t="s">
        <v>24</v>
      </c>
      <c r="B31" s="4" t="s">
        <v>31</v>
      </c>
      <c r="C31" s="4" t="s">
        <v>32</v>
      </c>
      <c r="D31" s="4" t="s">
        <v>33</v>
      </c>
      <c r="E31" s="4" t="s">
        <v>92</v>
      </c>
      <c r="F31" s="4" t="s">
        <v>34</v>
      </c>
      <c r="G31" s="4" t="s">
        <v>35</v>
      </c>
      <c r="H31" s="4" t="s">
        <v>36</v>
      </c>
      <c r="I31" s="4" t="s">
        <v>37</v>
      </c>
      <c r="J31" s="4" t="s">
        <v>38</v>
      </c>
      <c r="K31" s="4" t="s">
        <v>39</v>
      </c>
      <c r="L31" s="4" t="s">
        <v>40</v>
      </c>
      <c r="M31" s="4" t="s">
        <v>41</v>
      </c>
      <c r="N31" s="4" t="s">
        <v>42</v>
      </c>
    </row>
    <row r="32" spans="1:14" s="3" customFormat="1" ht="12" customHeight="1">
      <c r="A32" s="3" t="s">
        <v>475</v>
      </c>
      <c r="B32" s="10">
        <v>574686</v>
      </c>
      <c r="C32" s="10">
        <v>52378</v>
      </c>
      <c r="D32" s="10">
        <v>0</v>
      </c>
      <c r="E32" s="10">
        <v>-20101</v>
      </c>
      <c r="F32" s="10">
        <v>-55292</v>
      </c>
      <c r="G32" s="10">
        <v>-390011</v>
      </c>
      <c r="H32" s="10">
        <v>-273712</v>
      </c>
      <c r="I32" s="10">
        <v>380701</v>
      </c>
      <c r="J32" s="10">
        <v>-670</v>
      </c>
      <c r="K32" s="10">
        <v>267979</v>
      </c>
      <c r="L32" s="10">
        <v>-46166</v>
      </c>
      <c r="M32" s="10">
        <v>0</v>
      </c>
      <c r="N32" s="10">
        <v>221813</v>
      </c>
    </row>
    <row r="33" spans="1:6" s="3" customFormat="1" ht="12.75">
      <c r="A33" s="2"/>
      <c r="B33" s="10"/>
      <c r="C33" s="10"/>
      <c r="D33" s="10"/>
      <c r="F33" s="10"/>
    </row>
    <row r="34" spans="1:14" ht="12.75">
      <c r="A34" s="3" t="s">
        <v>196</v>
      </c>
      <c r="B34" s="10">
        <f>SUM(B32:B33)</f>
        <v>574686</v>
      </c>
      <c r="C34" s="10">
        <f>SUM(C32:C33)</f>
        <v>52378</v>
      </c>
      <c r="D34" s="10">
        <f>SUM(D32:D33)</f>
        <v>0</v>
      </c>
      <c r="E34" s="10">
        <f>SUM(E32:E33)</f>
        <v>-20101</v>
      </c>
      <c r="F34" s="10">
        <f>SUM(F32:F33)</f>
        <v>-55292</v>
      </c>
      <c r="G34" s="10">
        <f>SUM(G32:G33)</f>
        <v>-390011</v>
      </c>
      <c r="H34" s="10">
        <f>SUM(H32:H33)</f>
        <v>-273712</v>
      </c>
      <c r="I34" s="10">
        <f>SUM(I32:I33)</f>
        <v>380701</v>
      </c>
      <c r="J34" s="10">
        <f>SUM(J32:J33)</f>
        <v>-670</v>
      </c>
      <c r="K34" s="10">
        <f>SUM(K32:K33)</f>
        <v>267979</v>
      </c>
      <c r="L34" s="10">
        <f>SUM(L32:L33)</f>
        <v>-46166</v>
      </c>
      <c r="M34" s="10">
        <f>SUM(M32:M33)</f>
        <v>0</v>
      </c>
      <c r="N34" s="10">
        <f>SUM(N32:N33)</f>
        <v>221813</v>
      </c>
    </row>
    <row r="35" spans="1:14" ht="12.75">
      <c r="A35" s="1" t="s">
        <v>197</v>
      </c>
      <c r="B35" s="27">
        <v>50000527</v>
      </c>
      <c r="C35" s="27">
        <v>2570037</v>
      </c>
      <c r="D35" s="27">
        <v>25633666</v>
      </c>
      <c r="E35" s="27">
        <v>-18346</v>
      </c>
      <c r="F35" s="27">
        <v>-232448</v>
      </c>
      <c r="G35" s="27">
        <v>-76349616</v>
      </c>
      <c r="H35" s="27">
        <v>-295713</v>
      </c>
      <c r="I35" s="27">
        <v>1714</v>
      </c>
      <c r="J35" s="27">
        <v>-1213361</v>
      </c>
      <c r="K35" s="27">
        <v>96460</v>
      </c>
      <c r="L35" s="27">
        <v>-40046</v>
      </c>
      <c r="M35" s="27">
        <v>0</v>
      </c>
      <c r="N35" s="27">
        <v>56414</v>
      </c>
    </row>
    <row r="37" spans="1:14" ht="12.75">
      <c r="A37" s="1" t="s">
        <v>198</v>
      </c>
      <c r="B37" s="8">
        <f>B34/($B34/100)</f>
        <v>100</v>
      </c>
      <c r="C37" s="8">
        <f>C34/($B34/100)</f>
        <v>9.1141945340586</v>
      </c>
      <c r="D37" s="8">
        <f>D34/($B34/100)</f>
        <v>0</v>
      </c>
      <c r="E37" s="8">
        <f>E34/($B34/100)</f>
        <v>-3.4977361550481483</v>
      </c>
      <c r="F37" s="8">
        <f>F34/($B34/100)</f>
        <v>-9.621254041337357</v>
      </c>
      <c r="G37" s="8">
        <f>G34/($B34/100)</f>
        <v>-67.86506022419199</v>
      </c>
      <c r="H37" s="8">
        <f>H34/($B34/100)</f>
        <v>-47.62809603853235</v>
      </c>
      <c r="I37" s="8">
        <f>I34/($B34/100)</f>
        <v>66.24504512029178</v>
      </c>
      <c r="J37" s="8">
        <f>J34/($B34/100)</f>
        <v>-0.11658540489937114</v>
      </c>
      <c r="K37" s="8">
        <f>K34/($B34/100)</f>
        <v>46.63050779034116</v>
      </c>
      <c r="L37" s="8">
        <f>L34/($B34/100)</f>
        <v>-8.033256421767714</v>
      </c>
      <c r="M37" s="8">
        <f>M34/($B34/100)</f>
        <v>0</v>
      </c>
      <c r="N37" s="8">
        <f>N34/($B34/100)</f>
        <v>38.59725136857345</v>
      </c>
    </row>
    <row r="38" spans="1:14" ht="12.75">
      <c r="A38" s="1" t="s">
        <v>199</v>
      </c>
      <c r="B38" s="8">
        <f>B35/($B35/100)</f>
        <v>100</v>
      </c>
      <c r="C38" s="8">
        <f>C35/($B35/100)</f>
        <v>5.140019824191053</v>
      </c>
      <c r="D38" s="8">
        <f>D35/($B35/100)</f>
        <v>51.26679164801603</v>
      </c>
      <c r="E38" s="8">
        <f>E35/($B35/100)</f>
        <v>-0.03669161327039613</v>
      </c>
      <c r="F38" s="8">
        <f>F35/($B35/100)</f>
        <v>-0.4648911000478055</v>
      </c>
      <c r="G38" s="8">
        <f>G35/($B35/100)</f>
        <v>-152.69762256705815</v>
      </c>
      <c r="H38" s="8">
        <f>H35/($B35/100)</f>
        <v>-0.5914197664356617</v>
      </c>
      <c r="I38" s="8">
        <f>I35/($B35/100)</f>
        <v>0.003427963869260818</v>
      </c>
      <c r="J38" s="8">
        <f>J35/($B35/100)</f>
        <v>-2.4266964226197056</v>
      </c>
      <c r="K38" s="8">
        <f>K35/($B35/100)</f>
        <v>0.19291796664463157</v>
      </c>
      <c r="L38" s="8">
        <f>L35/($B35/100)</f>
        <v>-0.08009115583921746</v>
      </c>
      <c r="M38" s="8">
        <f>M35/($B35/100)</f>
        <v>0</v>
      </c>
      <c r="N38" s="8">
        <f>N35/($B35/100)</f>
        <v>0.11282681080541411</v>
      </c>
    </row>
  </sheetData>
  <mergeCells count="4">
    <mergeCell ref="A1:F1"/>
    <mergeCell ref="A2:J2"/>
    <mergeCell ref="A28:F28"/>
    <mergeCell ref="A29:J29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</dc:title>
  <dc:subject/>
  <dc:creator>Ville Krumlinde</dc:creator>
  <cp:keywords/>
  <dc:description/>
  <cp:lastModifiedBy>Lars Andersson</cp:lastModifiedBy>
  <cp:lastPrinted>2007-10-04T07:11:44Z</cp:lastPrinted>
  <dcterms:created xsi:type="dcterms:W3CDTF">2000-06-15T15:55:33Z</dcterms:created>
  <dcterms:modified xsi:type="dcterms:W3CDTF">2008-11-03T08:46:34Z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ativePath">
    <vt:lpwstr>Livförsäkring/Årsredovisningar, livförsäkringsbolag/Tabeller enligt SFFs årsbok</vt:lpwstr>
  </property>
  <property fmtid="{D5CDD505-2E9C-101B-9397-08002B2CF9AE}" pid="3" name="ContentType">
    <vt:lpwstr>Dokument</vt:lpwstr>
  </property>
  <property fmtid="{D5CDD505-2E9C-101B-9397-08002B2CF9AE}" pid="4" name="Product">
    <vt:lpwstr>36</vt:lpwstr>
  </property>
  <property fmtid="{D5CDD505-2E9C-101B-9397-08002B2CF9AE}" pid="5" name="Uploaded">
    <vt:lpwstr>2008-11-03T09:47:00Z</vt:lpwstr>
  </property>
</Properties>
</file>