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60" windowWidth="11910" windowHeight="8175" tabRatio="961" activeTab="0"/>
  </bookViews>
  <sheets>
    <sheet name="Tabell 1a" sheetId="1" r:id="rId1"/>
    <sheet name="Tabell 1b" sheetId="2" r:id="rId2"/>
    <sheet name="Tabell 1c" sheetId="3" r:id="rId3"/>
    <sheet name="Tabell 2" sheetId="4" r:id="rId4"/>
    <sheet name="Tabell 3" sheetId="5" r:id="rId5"/>
    <sheet name="Tabell 4a" sheetId="6" r:id="rId6"/>
    <sheet name="Tabell 4b" sheetId="7" r:id="rId7"/>
    <sheet name="Tabell 4c" sheetId="8" r:id="rId8"/>
    <sheet name="Tabell 5" sheetId="9" r:id="rId9"/>
    <sheet name="Tabell 6" sheetId="10" r:id="rId10"/>
    <sheet name="Tabell 7" sheetId="11" r:id="rId11"/>
    <sheet name="Tabell 8" sheetId="12" r:id="rId12"/>
    <sheet name="Tabell 9a" sheetId="13" r:id="rId13"/>
    <sheet name="Tabell 9b" sheetId="14" r:id="rId14"/>
    <sheet name="Tabell 10" sheetId="15" r:id="rId15"/>
    <sheet name="Tabell 11" sheetId="16" r:id="rId16"/>
    <sheet name="Tabell 12" sheetId="17" r:id="rId17"/>
    <sheet name="Tabell 13" sheetId="18" r:id="rId18"/>
    <sheet name="Tabell 14" sheetId="19" r:id="rId19"/>
    <sheet name="Tabell 15" sheetId="20" r:id="rId20"/>
    <sheet name="Tabell 16" sheetId="21" r:id="rId21"/>
    <sheet name="Tabell 17" sheetId="22" r:id="rId22"/>
    <sheet name="Tabell 18a" sheetId="23" r:id="rId23"/>
    <sheet name="Tabell 18b" sheetId="24" r:id="rId24"/>
    <sheet name="Tabell 18c" sheetId="25" r:id="rId25"/>
    <sheet name="Tabell 19" sheetId="26" r:id="rId26"/>
    <sheet name="Tabell 20" sheetId="27" r:id="rId27"/>
    <sheet name="Tabell 21" sheetId="28" r:id="rId28"/>
    <sheet name="Tabell 22" sheetId="29" r:id="rId29"/>
    <sheet name="Tabell 23" sheetId="30" r:id="rId30"/>
    <sheet name="Tabell 24" sheetId="31" r:id="rId31"/>
    <sheet name="Tabell 25" sheetId="32" r:id="rId32"/>
    <sheet name="Tabell 26a" sheetId="33" r:id="rId33"/>
    <sheet name="Tabell 26b" sheetId="34" r:id="rId34"/>
    <sheet name="Tabell 27" sheetId="35" r:id="rId35"/>
    <sheet name="Tabell 28a" sheetId="36" r:id="rId36"/>
    <sheet name="Tabell 28b" sheetId="37" r:id="rId37"/>
    <sheet name="Tabell 29" sheetId="38" r:id="rId38"/>
    <sheet name="Tabell 30" sheetId="39" r:id="rId39"/>
  </sheets>
  <definedNames>
    <definedName name="_xlnm.Print_Titles" localSheetId="4">'Tabell 3'!$A:$A</definedName>
    <definedName name="_xlnm.Print_Titles" localSheetId="5">'Tabell 4a'!$A:$A</definedName>
    <definedName name="_xlnm.Print_Titles" localSheetId="6">'Tabell 4b'!$A:$A</definedName>
    <definedName name="_xlnm.Print_Titles" localSheetId="7">'Tabell 4c'!$A:$A</definedName>
    <definedName name="_xlnm.Print_Titles" localSheetId="8">'Tabell 5'!$A:$A</definedName>
  </definedNames>
  <calcPr fullCalcOnLoad="1" refMode="R1C1"/>
</workbook>
</file>

<file path=xl/sharedStrings.xml><?xml version="1.0" encoding="utf-8"?>
<sst xmlns="http://schemas.openxmlformats.org/spreadsheetml/2006/main" count="1601" uniqueCount="366">
  <si>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</si>
  <si>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</si>
  <si>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</si>
  <si>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</si>
  <si>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</si>
  <si>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</si>
  <si>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</si>
  <si>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</si>
  <si>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</si>
  <si>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</si>
  <si>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</si>
  <si>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</si>
  <si>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</si>
  <si>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</si>
  <si>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</si>
  <si>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</si>
  <si>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</si>
  <si>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</si>
  <si>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</si>
  <si>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</si>
  <si>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</si>
  <si>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(Table 2.) (Balance Sheet. Swedish companies, non-life, nationwide.)</t>
  </si>
  <si>
    <t>(Table 3.) (Balance Sheet. Major local companies, non-life.)</t>
  </si>
  <si>
    <t>(Table 5.) (Income statement. Sw. companies, non-life, nationwide.)</t>
  </si>
  <si>
    <t>(Table 6.) (Income statement. Sw. companies, non-life, nationwide.)</t>
  </si>
  <si>
    <t>(Table 7.) (Foreign companies non-life operations in Sweden.)</t>
  </si>
  <si>
    <t>Table 8. (Accident and health. Swedish non-life companies. Direct insurance in Sweden.)</t>
  </si>
  <si>
    <t xml:space="preserve">Table 9 A. (Individual accident and health. Swedish life companies. Direct insurance in Sweden.) </t>
  </si>
  <si>
    <t xml:space="preserve">Table 9 B. (Group accident and health. Swedish life companies. Direct insurance in Sweden.) </t>
  </si>
  <si>
    <t xml:space="preserve">Table 10. (Discharge. Swedish companies. Direct insurance in Sweden.) </t>
  </si>
  <si>
    <t xml:space="preserve">Table 11. (Employers no fault. Swedish companies. Direct insurance in Sweden.) </t>
  </si>
  <si>
    <t xml:space="preserve">Table 12. (Business &amp; houseowner. Nationwide companies. Direct insurance in Sweden.) </t>
  </si>
  <si>
    <t xml:space="preserve">Table 13. (Business &amp; houseowner. Major local companies. Direct insurance in Sweden.) </t>
  </si>
  <si>
    <t xml:space="preserve">Table 14. (Householder &amp; homeowner. Nationwide companies. Direct insurance in Sweden.) </t>
  </si>
  <si>
    <t xml:space="preserve">Table 15. (Householder &amp; homeowner. Major local companies. Direct insurance in Sweden.) </t>
  </si>
  <si>
    <t xml:space="preserve">Table 17. (Other Motor vehicle. Swedish companies. Direct insurance in Sweden.) </t>
  </si>
  <si>
    <t xml:space="preserve">Table 18c. (Transport. Swedish companies. Direct insurance in Sweden.) </t>
  </si>
  <si>
    <t xml:space="preserve">Table 18b. (Aviation. Swedish companies. Direct insurance in Sweden.) </t>
  </si>
  <si>
    <t xml:space="preserve">Table 18a. (Marine. Swedish companies. Direct insurance in Sweden.) </t>
  </si>
  <si>
    <t xml:space="preserve">Table 19. (Credit. Swedish companies. Direct insurance in Sweden.) </t>
  </si>
  <si>
    <t xml:space="preserve">Table 20. (Animal. Swedish companies. Direct insurance in Sweden.) </t>
  </si>
  <si>
    <t xml:space="preserve">Table 21. (Assumed non-life reinsurance. Swedish companies.) </t>
  </si>
  <si>
    <t xml:space="preserve">Table 22. (Assumed non-life reinsurance. Major local companies.) </t>
  </si>
  <si>
    <t xml:space="preserve">Table 23. (Direct insurance of foreign riska. Swedish companies.) </t>
  </si>
  <si>
    <t xml:space="preserve">Table 24. (Direct insurance in Sweden in total. Swedish non-life companies.) 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</si>
  <si>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</si>
  <si>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</si>
  <si>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</si>
  <si>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</si>
  <si>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</si>
  <si>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</si>
  <si>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</si>
  <si>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Försäkrings-tekniska avsättningar (Technical provisions)</t>
  </si>
  <si>
    <t>Övriga skulder o avs (Provisions for  other risks and expenses, creditors)</t>
  </si>
  <si>
    <t>Övriga tillgångar (Other assets and debtors)</t>
  </si>
  <si>
    <r>
      <t xml:space="preserve">Teknisk redovisning av livförsäkringsrörelse </t>
    </r>
    <r>
      <rPr>
        <i/>
        <sz val="8"/>
        <rFont val="Book Antiqua"/>
        <family val="1"/>
      </rPr>
      <t>(Technical account for insurance operations)</t>
    </r>
  </si>
  <si>
    <r>
      <t xml:space="preserve">Icke-teknisk redovisning </t>
    </r>
    <r>
      <rPr>
        <i/>
        <sz val="8"/>
        <rFont val="Book Antiqua"/>
        <family val="1"/>
      </rPr>
      <t>(Non-technical account)</t>
    </r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</si>
  <si>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</si>
  <si>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</si>
  <si>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</si>
  <si>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</si>
  <si>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</si>
  <si>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</si>
  <si>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</si>
  <si>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</si>
  <si>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</si>
  <si>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</si>
  <si>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</si>
  <si>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</si>
  <si>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</si>
  <si>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</si>
  <si>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</si>
  <si>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</si>
  <si>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</si>
  <si>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</si>
  <si>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</si>
  <si>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</si>
  <si>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</si>
  <si>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</si>
  <si>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</si>
  <si>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</si>
  <si>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</si>
  <si>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</si>
  <si>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</si>
  <si>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</si>
  <si>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</si>
  <si>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</si>
  <si>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</si>
  <si>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</si>
  <si>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</si>
  <si>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</si>
  <si>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</si>
  <si>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</si>
  <si>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</si>
  <si>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</si>
  <si>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r>
      <t xml:space="preserve">Teknisk redovisning av skadeförsäkringsrörelse </t>
    </r>
    <r>
      <rPr>
        <i/>
        <sz val="8"/>
        <rFont val="Book Antiqua"/>
        <family val="1"/>
      </rPr>
      <t>(Technical account for insurance operations)</t>
    </r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</si>
  <si>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</si>
  <si>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</si>
  <si>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</si>
  <si>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</si>
  <si>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</si>
  <si>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</si>
  <si>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</si>
  <si>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</si>
  <si>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</si>
  <si>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</si>
  <si>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</si>
  <si>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</si>
  <si>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</si>
  <si>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Premier ./. förs.ers. ./. driftskostn. (Premiums ./. claims ./. cost)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</si>
  <si>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</si>
  <si>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</si>
  <si>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</si>
  <si>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</si>
  <si>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</si>
  <si>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</si>
  <si>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</si>
  <si>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Placerings-tillgångar för förs.tagare (Invesment assets on  policyholders' account)</t>
  </si>
  <si>
    <t>Försäkrings-tekniska avsättningar för förs.tagare (Technical provisions)</t>
  </si>
  <si>
    <t>Summa skulder och eget kapital   (Total shareholders' equity and liabilities)</t>
  </si>
  <si>
    <t>(Table 1.) (Balance Sheet. Swedish companies, nationwide.)</t>
  </si>
  <si>
    <t>Orealiserade vinster/förluster på plac.tillg. för vilka förs.tagaren bär placeringsrisk</t>
  </si>
  <si>
    <t xml:space="preserve">(Table 28b.  Group life and occupational group life. Swedish companies, unit linked. Direct insurance in Sweden.) </t>
  </si>
  <si>
    <t>(Table 1a.) (Balance Sheet. Swedish companies, nationwide.)</t>
  </si>
  <si>
    <t>(Table 1b.) (Balance Sheet. Swedish companies, nationwide.)</t>
  </si>
  <si>
    <t>(Table 4a. Income statement. Swedish Lifeinsurance Companies.)</t>
  </si>
  <si>
    <t>(Table 4b. Income statement. Swedish Pension Funds.)</t>
  </si>
  <si>
    <t>(Table 4c. Income statement. Authorities.)</t>
  </si>
  <si>
    <t xml:space="preserve">Table 25. (Direct insurance in Sweden as % of earned net premiums. Swedish non-life companies.) </t>
  </si>
  <si>
    <t>(Table 26a. Individual life assurance. Swedish life companies, traditional life. Direct insurance in Sweden.)</t>
  </si>
  <si>
    <t>(Table 26b. Individual life assurance. Swedish companies, unit linked. Direct insurance in Sweden.)</t>
  </si>
  <si>
    <t>(Table 27. Group- and occupational pension. Swedish companies. Direct insurance in Sweden.)</t>
  </si>
  <si>
    <t xml:space="preserve">(Table 28a.  Group life and occupational group life. Swedish companies, trad. life. Direct insurance in Sweden.) </t>
  </si>
  <si>
    <t xml:space="preserve">(Table 29.  Direct insurance of foreign risks. Swedish companies. Direct insurance in Sweden.) </t>
  </si>
  <si>
    <t>(Table 30.  Assumed life reinsurance. Swedish companies.)</t>
  </si>
  <si>
    <t xml:space="preserve">Table 16. (Motor third party. Swedish companies. Direct insurance in Sweden.) </t>
  </si>
  <si>
    <t>Relativa tal 2004</t>
  </si>
  <si>
    <t>Relativa tal 2003</t>
  </si>
  <si>
    <t>Tabell 11.    Trygghetsförsäkring vid arbetsskada 2004. Svenska bolag. Direkt försäkring i Sverige. (belopp i kSEK)</t>
  </si>
  <si>
    <t>Samtliga bolag 2004</t>
  </si>
  <si>
    <t>Samtliga bolag 2003</t>
  </si>
  <si>
    <t>AFA Trygg</t>
  </si>
  <si>
    <t>LRF Skade</t>
  </si>
  <si>
    <t>SafeInt</t>
  </si>
  <si>
    <t>LF Sak</t>
  </si>
  <si>
    <t>Tabell 12.    Företags- och fastighetsförsäkring 2004. Svenska riksbolag. Direkt försäkring i Sverige. (belopp i kSEK)</t>
  </si>
  <si>
    <t>If Skade</t>
  </si>
  <si>
    <t>Trygg-Hansa</t>
  </si>
  <si>
    <t>Landstingen</t>
  </si>
  <si>
    <t>MordernaSak</t>
  </si>
  <si>
    <t>Sydkraft</t>
  </si>
  <si>
    <t>SvKonsument</t>
  </si>
  <si>
    <t>SveLand</t>
  </si>
  <si>
    <t>Vattenfall</t>
  </si>
  <si>
    <t>TeliaSonera</t>
  </si>
  <si>
    <t>Sirius Inter</t>
  </si>
  <si>
    <t>Skanska</t>
  </si>
  <si>
    <t>Sparia</t>
  </si>
  <si>
    <t>Folksam Sak</t>
  </si>
  <si>
    <t>StErik</t>
  </si>
  <si>
    <t>Anticimex</t>
  </si>
  <si>
    <t>Göta-Lejon</t>
  </si>
  <si>
    <t>Brandkont.</t>
  </si>
  <si>
    <t>VolvoGro</t>
  </si>
  <si>
    <t>SCA</t>
  </si>
  <si>
    <t>Sandvik</t>
  </si>
  <si>
    <t>Lansen</t>
  </si>
  <si>
    <t>Moderna</t>
  </si>
  <si>
    <t>NCC</t>
  </si>
  <si>
    <t>SE Captive</t>
  </si>
  <si>
    <t>SOFAB</t>
  </si>
  <si>
    <t>Vabis</t>
  </si>
  <si>
    <t>Sv. Kommun</t>
  </si>
  <si>
    <t>Visenta</t>
  </si>
  <si>
    <t>Tennant</t>
  </si>
  <si>
    <t>SJ Försäk.</t>
  </si>
  <si>
    <t>AGRIA</t>
  </si>
  <si>
    <t>LF Miljö</t>
  </si>
  <si>
    <t>Industria</t>
  </si>
  <si>
    <t>Electrolux</t>
  </si>
  <si>
    <t>GAR-BO</t>
  </si>
  <si>
    <t>Posten</t>
  </si>
  <si>
    <t>Re Cere</t>
  </si>
  <si>
    <t>SödraSkogs</t>
  </si>
  <si>
    <t>SHB Skade</t>
  </si>
  <si>
    <t>Holmen</t>
  </si>
  <si>
    <t>Solid</t>
  </si>
  <si>
    <t>LKAB</t>
  </si>
  <si>
    <t>BostadsGar</t>
  </si>
  <si>
    <t>ASSI</t>
  </si>
  <si>
    <t>Sweskogs</t>
  </si>
  <si>
    <t>SKF</t>
  </si>
  <si>
    <t>SABO</t>
  </si>
  <si>
    <t>HSB</t>
  </si>
  <si>
    <t>BrandfVerket</t>
  </si>
  <si>
    <t>Prosec</t>
  </si>
  <si>
    <t>SalusAn Sak</t>
  </si>
  <si>
    <t>Riksbygg</t>
  </si>
  <si>
    <t>Tabell 13.    Företags- och fastighetsförsäkring 2004. Större lokala bolag. Direkt försäkring i Sverige. (belopp i kSEK)</t>
  </si>
  <si>
    <t>LF Stockholm</t>
  </si>
  <si>
    <t>LF Skåne</t>
  </si>
  <si>
    <t>LF Göteborg</t>
  </si>
  <si>
    <t>LF Jönköping</t>
  </si>
  <si>
    <t>LF Bergslag</t>
  </si>
  <si>
    <t>LF Älvsborg</t>
  </si>
  <si>
    <t>LF ÖstgötaB</t>
  </si>
  <si>
    <t>LF Dalarna</t>
  </si>
  <si>
    <t>LF Skaraborg</t>
  </si>
  <si>
    <t>LF Uppsala</t>
  </si>
  <si>
    <t>LF Söderman</t>
  </si>
  <si>
    <t>LF Kalmar</t>
  </si>
  <si>
    <t>LF Värmland</t>
  </si>
  <si>
    <t>LF Västerbo</t>
  </si>
  <si>
    <t>LF Halland</t>
  </si>
  <si>
    <t>LF Västerno</t>
  </si>
  <si>
    <t>LF Kronoberg</t>
  </si>
  <si>
    <t>LF Jämtland</t>
  </si>
  <si>
    <t>LF Gävleborg</t>
  </si>
  <si>
    <t>LF Norrbott</t>
  </si>
  <si>
    <t>LF Gotland</t>
  </si>
  <si>
    <t>LF Blekinge</t>
  </si>
  <si>
    <t>LF Kristians</t>
  </si>
  <si>
    <t>LF Göinge</t>
  </si>
  <si>
    <t>Ölandsfö</t>
  </si>
  <si>
    <t>Lidköping</t>
  </si>
  <si>
    <t>Habo</t>
  </si>
  <si>
    <t>Varabygd</t>
  </si>
  <si>
    <t>SkyddBollnäs</t>
  </si>
  <si>
    <t>Alfta</t>
  </si>
  <si>
    <t>Åkerbo</t>
  </si>
  <si>
    <t>Piteorten</t>
  </si>
  <si>
    <t>Nordmark</t>
  </si>
  <si>
    <t>BohuslStr</t>
  </si>
  <si>
    <t>Tabell 14.    Hem- och villaförsäkring 2004. Svenska riksbolag. Direkt försäkring i Sverige. (belopp i kSEK)</t>
  </si>
  <si>
    <t>Europeiska</t>
  </si>
  <si>
    <t>Viator</t>
  </si>
  <si>
    <t>Aktsam</t>
  </si>
  <si>
    <t>Erika</t>
  </si>
  <si>
    <t>Accept</t>
  </si>
  <si>
    <t>Tabell 15.    Hem- och villaförsäkring 2004. Större lokala bolag. Direkt försäkring i Sverige. (belopp i kSEK)</t>
  </si>
  <si>
    <t>Tabell 16.    Trafikförsäkring 2004. Svenska bolag. Direkt försäkring i Sverige. (belopp i kSEK)</t>
  </si>
  <si>
    <t>Tabell 17.    Annan motorfordonsförsäkring 2004. Svenska bolag. Direkt försäkring i Sverige. (belopp i kSEK)</t>
  </si>
  <si>
    <t>Falck</t>
  </si>
  <si>
    <t>Tabell 18a.    Sjöfartförsäkring 2004. Svenska bolag. Direkt försäkring i Sverige. (belopp i kSEK)</t>
  </si>
  <si>
    <t>SvÅngAss</t>
  </si>
  <si>
    <t>Tabell 18b.    Luftfartförsäkring 2004. Svenska bolag. Direkt försäkring i Sverige. (belopp i kSEK)</t>
  </si>
  <si>
    <t>Tabell 18c.    Transportförsäkring 2004. Svenska bolag. Direkt försäkring i Sverige. (belopp i kSEK)</t>
  </si>
  <si>
    <t>Tabell 19.    Kredit- och borgensförsäkring 2004. Svenska riksbolag. Direkt försäkring i Sverige. (belopp i kSEK)</t>
  </si>
  <si>
    <t>FPG</t>
  </si>
  <si>
    <t>Hermes</t>
  </si>
  <si>
    <t>Nord.Garanti</t>
  </si>
  <si>
    <t>AMFK</t>
  </si>
  <si>
    <t>Tabell 20.    Husdjursförsäkring 2004. Svenska riksbolag. Direkt försäkring i Sverige. (belopp i kSEK)</t>
  </si>
  <si>
    <t>Tabell 21.    Mottagen skadeåterförsäkring 2004. Svenska bolag (belopp i kSEK).</t>
  </si>
  <si>
    <t>Större lokala bolag</t>
  </si>
  <si>
    <t>Stora Enso</t>
  </si>
  <si>
    <t>KF</t>
  </si>
  <si>
    <t>Suecia</t>
  </si>
  <si>
    <t>WASA Inter</t>
  </si>
  <si>
    <t>Sthlm Re</t>
  </si>
  <si>
    <t>BPA</t>
  </si>
  <si>
    <t>WASA Sak AB</t>
  </si>
  <si>
    <t>RiverStone</t>
  </si>
  <si>
    <t>Boliden</t>
  </si>
  <si>
    <t>SEB Suecia</t>
  </si>
  <si>
    <t>Tabell 22.    Mottagen skadeåterförsäkring 2004. Större lokala försäkringsbolag.</t>
  </si>
  <si>
    <t>Tabell 23.    Direktförsäkring av utländska risker 2004. Svenska riksbolag. (belopp i kSEK)</t>
  </si>
  <si>
    <t>If Rese</t>
  </si>
  <si>
    <t>Tabell 8.    Sjuk- och olycksfallsförsäkring 2004. Svenska skadeförsäkringsbolag. Direkt försäkring i Sverige. (belopp i kSEK)</t>
  </si>
  <si>
    <t>AFA Sjuk</t>
  </si>
  <si>
    <t>SIF Medlem</t>
  </si>
  <si>
    <t>Järnvägsmän</t>
  </si>
  <si>
    <t>Tabell 1a.    Balansräkning 2004. Svenska livförsäkringsbolag (belopp i kSEK)</t>
  </si>
  <si>
    <t>Alecta</t>
  </si>
  <si>
    <t>Skandia Liv</t>
  </si>
  <si>
    <t>AMF Pension</t>
  </si>
  <si>
    <t>SEB TL Gla</t>
  </si>
  <si>
    <t>LF  Liv</t>
  </si>
  <si>
    <t>SPP Liv</t>
  </si>
  <si>
    <t>Folksam Liv</t>
  </si>
  <si>
    <t>Skandia</t>
  </si>
  <si>
    <t>KPA Pension</t>
  </si>
  <si>
    <t>Handelsbanken Liv</t>
  </si>
  <si>
    <t>Nordea Liv I</t>
  </si>
  <si>
    <t>SEB TL Nya</t>
  </si>
  <si>
    <t>AFA Liv</t>
  </si>
  <si>
    <t>FL Liv AB</t>
  </si>
  <si>
    <t>SalusAn Liv</t>
  </si>
  <si>
    <t>KPA Livförs</t>
  </si>
  <si>
    <t>Revios</t>
  </si>
  <si>
    <t>FL För Grupp</t>
  </si>
  <si>
    <t>Bliwa</t>
  </si>
  <si>
    <t>KAF Kollekt.</t>
  </si>
  <si>
    <t>LRF Liv</t>
  </si>
  <si>
    <t>Nordea L &amp; P</t>
  </si>
  <si>
    <t>SalusAn Gr</t>
  </si>
  <si>
    <t>Allm Änke- &amp; Pupillk</t>
  </si>
  <si>
    <t>Aspis Liv</t>
  </si>
  <si>
    <t>Folksam LO</t>
  </si>
  <si>
    <t>SEB TL Fond</t>
  </si>
  <si>
    <t>LF  Fondliv</t>
  </si>
  <si>
    <t>Robur Förs</t>
  </si>
  <si>
    <t>Holmia Liv</t>
  </si>
  <si>
    <t>FolksamFond</t>
  </si>
  <si>
    <t>Danica Fond</t>
  </si>
  <si>
    <t>SvBr Liv</t>
  </si>
  <si>
    <t>SPP Liv Fond</t>
  </si>
  <si>
    <t>Moderna Liv</t>
  </si>
  <si>
    <t>Bliwa Sak</t>
  </si>
  <si>
    <t>SAFE Liv</t>
  </si>
  <si>
    <t>KPA Fond</t>
  </si>
  <si>
    <t>KP Fondförsäkring</t>
  </si>
  <si>
    <t>Avanza Pension</t>
  </si>
  <si>
    <t>Tabell 1b.    Balansräkning 2004. Pensionskassa (belopp i kSEK)</t>
  </si>
  <si>
    <t>PK Volvo</t>
  </si>
  <si>
    <t>PK SPK</t>
  </si>
  <si>
    <t>PK SHB</t>
  </si>
  <si>
    <t>PK PSF</t>
  </si>
  <si>
    <t>PK PSA</t>
  </si>
  <si>
    <t>PK PP Pens.</t>
  </si>
  <si>
    <t>PK Kyrkan</t>
  </si>
  <si>
    <t>PK KPK</t>
  </si>
  <si>
    <t>PK KP</t>
  </si>
  <si>
    <t>PK FSO</t>
  </si>
  <si>
    <t>PK FPK</t>
  </si>
  <si>
    <t>PK APK</t>
  </si>
  <si>
    <t>PK ABB</t>
  </si>
  <si>
    <t>Tabell 1c.    Balansräkning 2004. Myndigheter (belopp i kSEK)</t>
  </si>
  <si>
    <t>PPM</t>
  </si>
  <si>
    <t>Tabell 2.    Balansräkning 2004. Svenska riksbolag för skadeförsäkring. (belopp i kkr)</t>
  </si>
  <si>
    <t>WASAGaranti</t>
  </si>
  <si>
    <t>SACO</t>
  </si>
  <si>
    <t>Tabell 3.    Balansräkning 2004. Större lokala försäkringsbolag. (belopp i kkr)</t>
  </si>
  <si>
    <t>Tabell 4a.    Resultaträkning 2004. Svenska livförsäkringsbolag. (belopp i kSEK)</t>
  </si>
  <si>
    <t>Tabell 4b.    Resultaträkning 2004. Pensionskassa. (belopp i kSEK)</t>
  </si>
  <si>
    <t>Tabell 4c.    Resultaträkning 2004. Myndigheter. (belopp i kSEK)</t>
  </si>
  <si>
    <t>Tabell 5.    Resultaträkning 2004. Svenska riksbolag för skadeförsäkring. (belopp i kkr)</t>
  </si>
  <si>
    <t>Tabell 6.    Resultaträkning 2004. Större lokala försäkringsbolag. (belopp i kkr)</t>
  </si>
  <si>
    <t>Tabell 9A.    Individuell sjuk- och olycksfallsförsäkring samt premiebefrielseförsäkring 2004. Svenska livförsäkringsbolag. Direkt försäkring i Sverige. (kSEK)</t>
  </si>
  <si>
    <t>Tabell 9B.    Gruppsjuk- och gruppolycksfallsförsäkring samt premiebefrielseförsäkring 2004. Svenska livförsäkringsbolag. Direkt försäkring i Sverige. (belopp i kSEK)</t>
  </si>
  <si>
    <t>Tabell 10.    Avgångsbidragsförsäkring 2004. Svenska bolag. Direkt försäkring i Sverige. (belopp i kSEK)</t>
  </si>
  <si>
    <t>Tabell 26a.    Individuell livförsäkring 2004. Svenska livförsäkringsbolag. Direkt försäkring i Sverige. (belopp i kSEK)</t>
  </si>
  <si>
    <t>Tabell 27.    Gruppensions- och tjänstepensionsförsäkring 2004. Svenska livförsäkringsbolag. Direkt försäkring i Sverige. (belopp i kSEK)</t>
  </si>
  <si>
    <t>Tabell 28a.    Gruppliv- och tjänstegrupplivförsäkring 2004. Svenska livförsäkringsbolag (trad. liv). Direkt försäkring i Sverige. (belopp i kSEK)</t>
  </si>
  <si>
    <t>Tabell 29.    Direkt försäkring av utländska risker 2004. Svenska livförsäkringsbolag. Direkt försäkring i Sverige. (belopp i kSEK)</t>
  </si>
  <si>
    <t>Tabell 30.    Mottagen livåterförsäkring 2004. Svenska bolag. (belopp i kSEK)</t>
  </si>
  <si>
    <t>Tabell 26b.    Individuell livförsäkring 2004. Svenska livbolag (fondförsäkring). Direkt försäkring i Sverige. (belopp i kSEK)</t>
  </si>
  <si>
    <t>Tabell 28b.    Gruppliv- och tjänstegrupplivförsäkring 2004. Svenska livförsäkringsbolag (fondförsäkring). Direkt försäkring i Sverige. (belopp i kSEK)</t>
  </si>
  <si>
    <t>Tabell 24.    Direktförsäkring i Sverige totalt 2004. Svenska skadeförsäkringsbolag. (belopp i kSEK)</t>
  </si>
  <si>
    <t>(Företag och fastighet 2003)</t>
  </si>
  <si>
    <t>(Kredit 2003)</t>
  </si>
  <si>
    <t>(Hem o villa 2003)</t>
  </si>
  <si>
    <t>(Annan motor 2003)</t>
  </si>
  <si>
    <t>(Trafik 2003)</t>
  </si>
  <si>
    <t>(Sjuk och olycksfall 2003)</t>
  </si>
  <si>
    <t>(Sjö, flyg och transport 2003)</t>
  </si>
  <si>
    <t>(Trygghetsförsäkring 2003)</t>
  </si>
  <si>
    <t>(Avgångsbidrag 2003)</t>
  </si>
  <si>
    <t>(Djur 2003)</t>
  </si>
  <si>
    <t>Samtliga grenar 2004</t>
  </si>
  <si>
    <t>Samtliga grenar 2003</t>
  </si>
  <si>
    <t>Tabell 25.    Direktförsäkring i Sverige totalt 2004. Svenska skadeförsäkringsbolag. (i % av nettopremieintäkten)</t>
  </si>
  <si>
    <t>Tabell 7.    Utländska bolags direkta skadeförsäkringsrörelse i Sverige 2004. (belopp i kSEK)</t>
  </si>
  <si>
    <t>Totalt 2004</t>
  </si>
  <si>
    <t>Zurich</t>
  </si>
  <si>
    <t>ACE Ins.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</si>
</sst>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</numFmts>
  <fonts count="8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/>
  <dimension ref="A1:M5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272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123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48</v>
      </c>
      <c r="B3" s="4" t="s">
        <v>46</v>
      </c>
      <c r="C3" s="4" t="s">
        <v>117</v>
      </c>
      <c r="D3" s="4" t="s">
        <v>45</v>
      </c>
      <c r="E3" s="4" t="s">
        <v>47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118</v>
      </c>
      <c r="K3" s="4" t="s">
        <v>53</v>
      </c>
      <c r="L3" s="4" t="s">
        <v>119</v>
      </c>
    </row>
    <row r="4" spans="1:12" s="3" customFormat="1" ht="12" customHeight="1">
      <c r="A4" s="3" t="s">
        <v>273</v>
      </c>
      <c r="B4" s="9">
        <v>341417069</v>
      </c>
      <c r="C4" s="9">
        <v>0</v>
      </c>
      <c r="D4" s="9">
        <v>0</v>
      </c>
      <c r="E4" s="9">
        <v>9157644</v>
      </c>
      <c r="F4" s="9">
        <v>3726052</v>
      </c>
      <c r="G4" s="9">
        <v>354300765</v>
      </c>
      <c r="H4" s="9">
        <v>96828677</v>
      </c>
      <c r="I4" s="9">
        <v>250246046</v>
      </c>
      <c r="J4" s="9">
        <v>0</v>
      </c>
      <c r="K4" s="9">
        <v>7226042</v>
      </c>
      <c r="L4" s="9">
        <v>354300765</v>
      </c>
    </row>
    <row r="5" spans="1:12" s="3" customFormat="1" ht="12" customHeight="1">
      <c r="A5" s="3" t="s">
        <v>274</v>
      </c>
      <c r="B5" s="9">
        <v>246111585</v>
      </c>
      <c r="C5" s="9">
        <v>0</v>
      </c>
      <c r="D5" s="9">
        <v>0</v>
      </c>
      <c r="E5" s="9">
        <v>4822386</v>
      </c>
      <c r="F5" s="9">
        <v>3954737</v>
      </c>
      <c r="G5" s="9">
        <v>254888708</v>
      </c>
      <c r="H5" s="9">
        <v>81029307</v>
      </c>
      <c r="I5" s="9">
        <v>169012341</v>
      </c>
      <c r="J5" s="9">
        <v>231027</v>
      </c>
      <c r="K5" s="9">
        <v>4616033</v>
      </c>
      <c r="L5" s="9">
        <v>254888708</v>
      </c>
    </row>
    <row r="6" spans="1:12" s="3" customFormat="1" ht="12" customHeight="1">
      <c r="A6" s="3" t="s">
        <v>275</v>
      </c>
      <c r="B6" s="9">
        <v>245751216</v>
      </c>
      <c r="C6" s="9">
        <v>6056638</v>
      </c>
      <c r="D6" s="9">
        <v>2774</v>
      </c>
      <c r="E6" s="9">
        <v>687376</v>
      </c>
      <c r="F6" s="9">
        <v>2280059</v>
      </c>
      <c r="G6" s="9">
        <v>254778063</v>
      </c>
      <c r="H6" s="9">
        <v>118262196</v>
      </c>
      <c r="I6" s="9">
        <v>99028286</v>
      </c>
      <c r="J6" s="9">
        <v>6087104</v>
      </c>
      <c r="K6" s="9">
        <v>31400477</v>
      </c>
      <c r="L6" s="9">
        <v>254778063</v>
      </c>
    </row>
    <row r="7" spans="1:12" s="3" customFormat="1" ht="12" customHeight="1">
      <c r="A7" s="3" t="s">
        <v>276</v>
      </c>
      <c r="B7" s="9">
        <v>159299472</v>
      </c>
      <c r="C7" s="9">
        <v>0</v>
      </c>
      <c r="D7" s="9">
        <v>0</v>
      </c>
      <c r="E7" s="9">
        <v>7032634</v>
      </c>
      <c r="F7" s="9">
        <v>1602361</v>
      </c>
      <c r="G7" s="9">
        <v>167934467</v>
      </c>
      <c r="H7" s="9">
        <v>60710759</v>
      </c>
      <c r="I7" s="9">
        <v>94971707</v>
      </c>
      <c r="J7" s="9">
        <v>0</v>
      </c>
      <c r="K7" s="9">
        <v>12252001</v>
      </c>
      <c r="L7" s="9">
        <v>167934467</v>
      </c>
    </row>
    <row r="8" spans="1:12" s="3" customFormat="1" ht="12" customHeight="1">
      <c r="A8" s="3" t="s">
        <v>277</v>
      </c>
      <c r="B8" s="9">
        <v>93855380</v>
      </c>
      <c r="C8" s="9">
        <v>0</v>
      </c>
      <c r="D8" s="9">
        <v>716411</v>
      </c>
      <c r="E8" s="9">
        <v>3699619</v>
      </c>
      <c r="F8" s="9">
        <v>1886608</v>
      </c>
      <c r="G8" s="9">
        <v>100158018</v>
      </c>
      <c r="H8" s="9">
        <v>17552748</v>
      </c>
      <c r="I8" s="9">
        <v>78614447</v>
      </c>
      <c r="J8" s="9">
        <v>0</v>
      </c>
      <c r="K8" s="9">
        <v>3990823</v>
      </c>
      <c r="L8" s="9">
        <v>100158018</v>
      </c>
    </row>
    <row r="9" spans="1:12" s="3" customFormat="1" ht="12" customHeight="1">
      <c r="A9" s="3" t="s">
        <v>278</v>
      </c>
      <c r="B9" s="9">
        <v>74041623</v>
      </c>
      <c r="C9" s="9">
        <v>0</v>
      </c>
      <c r="D9" s="9">
        <v>144973</v>
      </c>
      <c r="E9" s="9">
        <v>5642600</v>
      </c>
      <c r="F9" s="9">
        <v>1082194</v>
      </c>
      <c r="G9" s="9">
        <v>80911390</v>
      </c>
      <c r="H9" s="9">
        <v>4386088</v>
      </c>
      <c r="I9" s="9">
        <v>74790166</v>
      </c>
      <c r="J9" s="9">
        <v>0</v>
      </c>
      <c r="K9" s="9">
        <v>1735136</v>
      </c>
      <c r="L9" s="9">
        <v>80911390</v>
      </c>
    </row>
    <row r="10" spans="1:12" s="3" customFormat="1" ht="12" customHeight="1">
      <c r="A10" s="3" t="s">
        <v>279</v>
      </c>
      <c r="B10" s="9">
        <v>53332286</v>
      </c>
      <c r="C10" s="9">
        <v>6823</v>
      </c>
      <c r="D10" s="9">
        <v>62784</v>
      </c>
      <c r="E10" s="9">
        <v>2864976</v>
      </c>
      <c r="F10" s="9">
        <v>730527</v>
      </c>
      <c r="G10" s="9">
        <v>56997396</v>
      </c>
      <c r="H10" s="9">
        <v>10060554</v>
      </c>
      <c r="I10" s="9">
        <v>44242112</v>
      </c>
      <c r="J10" s="9">
        <v>6823</v>
      </c>
      <c r="K10" s="9">
        <v>2687907</v>
      </c>
      <c r="L10" s="9">
        <v>56997396</v>
      </c>
    </row>
    <row r="11" spans="1:12" s="3" customFormat="1" ht="12" customHeight="1">
      <c r="A11" s="3" t="s">
        <v>280</v>
      </c>
      <c r="B11" s="9">
        <v>24479319</v>
      </c>
      <c r="C11" s="9">
        <v>53800360</v>
      </c>
      <c r="D11" s="9">
        <v>967079</v>
      </c>
      <c r="E11" s="9">
        <v>3691941</v>
      </c>
      <c r="F11" s="9">
        <v>898129</v>
      </c>
      <c r="G11" s="9">
        <v>83836828</v>
      </c>
      <c r="H11" s="9">
        <v>7546908</v>
      </c>
      <c r="I11" s="9">
        <v>1664566</v>
      </c>
      <c r="J11" s="9">
        <v>53733325</v>
      </c>
      <c r="K11" s="9">
        <v>20892029</v>
      </c>
      <c r="L11" s="9">
        <v>83836828</v>
      </c>
    </row>
    <row r="12" spans="1:12" s="3" customFormat="1" ht="12" customHeight="1">
      <c r="A12" s="3" t="s">
        <v>281</v>
      </c>
      <c r="B12" s="9">
        <v>23572496</v>
      </c>
      <c r="C12" s="9">
        <v>0</v>
      </c>
      <c r="D12" s="9">
        <v>0</v>
      </c>
      <c r="E12" s="9">
        <v>3369440</v>
      </c>
      <c r="F12" s="9">
        <v>362998</v>
      </c>
      <c r="G12" s="9">
        <v>27304934</v>
      </c>
      <c r="H12" s="9">
        <v>3764957</v>
      </c>
      <c r="I12" s="9">
        <v>20704219</v>
      </c>
      <c r="J12" s="9">
        <v>0</v>
      </c>
      <c r="K12" s="9">
        <v>2835758</v>
      </c>
      <c r="L12" s="9">
        <v>27304934</v>
      </c>
    </row>
    <row r="13" spans="1:12" s="3" customFormat="1" ht="12" customHeight="1">
      <c r="A13" s="3" t="s">
        <v>282</v>
      </c>
      <c r="B13" s="9">
        <v>23566321</v>
      </c>
      <c r="C13" s="9">
        <v>15857148</v>
      </c>
      <c r="D13" s="9">
        <v>68903</v>
      </c>
      <c r="E13" s="9">
        <v>2429473</v>
      </c>
      <c r="F13" s="9">
        <v>206550</v>
      </c>
      <c r="G13" s="9">
        <v>42128395</v>
      </c>
      <c r="H13" s="9">
        <v>3028121</v>
      </c>
      <c r="I13" s="9">
        <v>21533226</v>
      </c>
      <c r="J13" s="9">
        <v>16764470</v>
      </c>
      <c r="K13" s="9">
        <v>802578</v>
      </c>
      <c r="L13" s="9">
        <v>42128395</v>
      </c>
    </row>
    <row r="14" spans="1:12" s="3" customFormat="1" ht="12" customHeight="1">
      <c r="A14" s="3" t="s">
        <v>283</v>
      </c>
      <c r="B14" s="9">
        <v>15570931</v>
      </c>
      <c r="C14" s="9">
        <v>0</v>
      </c>
      <c r="D14" s="9">
        <v>780</v>
      </c>
      <c r="E14" s="9">
        <v>1345603</v>
      </c>
      <c r="F14" s="9">
        <v>260969</v>
      </c>
      <c r="G14" s="9">
        <v>17178283</v>
      </c>
      <c r="H14" s="9">
        <v>1314986</v>
      </c>
      <c r="I14" s="9">
        <v>15105262</v>
      </c>
      <c r="J14" s="9">
        <v>0</v>
      </c>
      <c r="K14" s="9">
        <v>758035</v>
      </c>
      <c r="L14" s="9">
        <v>17178283</v>
      </c>
    </row>
    <row r="15" spans="1:12" s="3" customFormat="1" ht="12" customHeight="1">
      <c r="A15" s="3" t="s">
        <v>284</v>
      </c>
      <c r="B15" s="9">
        <v>10735862</v>
      </c>
      <c r="C15" s="9">
        <v>0</v>
      </c>
      <c r="D15" s="9">
        <v>339904</v>
      </c>
      <c r="E15" s="9">
        <v>496362</v>
      </c>
      <c r="F15" s="9">
        <v>116720</v>
      </c>
      <c r="G15" s="9">
        <v>11688848</v>
      </c>
      <c r="H15" s="9">
        <v>1076437</v>
      </c>
      <c r="I15" s="9">
        <v>10228334</v>
      </c>
      <c r="J15" s="9">
        <v>0</v>
      </c>
      <c r="K15" s="9">
        <v>384077</v>
      </c>
      <c r="L15" s="9">
        <v>11688848</v>
      </c>
    </row>
    <row r="16" spans="1:12" s="3" customFormat="1" ht="12" customHeight="1">
      <c r="A16" s="3" t="s">
        <v>285</v>
      </c>
      <c r="B16" s="9">
        <v>7948334</v>
      </c>
      <c r="C16" s="9">
        <v>0</v>
      </c>
      <c r="D16" s="9">
        <v>0</v>
      </c>
      <c r="E16" s="9">
        <v>452872</v>
      </c>
      <c r="F16" s="9">
        <v>77107</v>
      </c>
      <c r="G16" s="9">
        <v>8478313</v>
      </c>
      <c r="H16" s="9">
        <v>4935207</v>
      </c>
      <c r="I16" s="9">
        <v>2822886</v>
      </c>
      <c r="J16" s="9">
        <v>0</v>
      </c>
      <c r="K16" s="9">
        <v>720220</v>
      </c>
      <c r="L16" s="9">
        <v>8478313</v>
      </c>
    </row>
    <row r="17" spans="1:12" s="3" customFormat="1" ht="12" customHeight="1">
      <c r="A17" s="3" t="s">
        <v>286</v>
      </c>
      <c r="B17" s="9">
        <v>6267499</v>
      </c>
      <c r="C17" s="9">
        <v>34644</v>
      </c>
      <c r="D17" s="9">
        <v>8854</v>
      </c>
      <c r="E17" s="9">
        <v>439040</v>
      </c>
      <c r="F17" s="9">
        <v>105727</v>
      </c>
      <c r="G17" s="9">
        <v>6855764</v>
      </c>
      <c r="H17" s="9">
        <v>1329425</v>
      </c>
      <c r="I17" s="9">
        <v>5057867</v>
      </c>
      <c r="J17" s="9">
        <v>34644</v>
      </c>
      <c r="K17" s="9">
        <v>433828</v>
      </c>
      <c r="L17" s="9">
        <v>6855764</v>
      </c>
    </row>
    <row r="18" spans="1:12" s="3" customFormat="1" ht="12" customHeight="1">
      <c r="A18" s="3" t="s">
        <v>287</v>
      </c>
      <c r="B18" s="9">
        <v>5656269</v>
      </c>
      <c r="C18" s="9">
        <v>0</v>
      </c>
      <c r="D18" s="9">
        <v>240487</v>
      </c>
      <c r="E18" s="9">
        <v>123704</v>
      </c>
      <c r="F18" s="9">
        <v>121366</v>
      </c>
      <c r="G18" s="9">
        <v>6141826</v>
      </c>
      <c r="H18" s="9">
        <v>527248</v>
      </c>
      <c r="I18" s="9">
        <v>5469348</v>
      </c>
      <c r="J18" s="9">
        <v>0</v>
      </c>
      <c r="K18" s="9">
        <v>145230</v>
      </c>
      <c r="L18" s="9">
        <v>6141826</v>
      </c>
    </row>
    <row r="19" spans="1:12" s="3" customFormat="1" ht="12" customHeight="1">
      <c r="A19" s="3" t="s">
        <v>288</v>
      </c>
      <c r="B19" s="9">
        <v>3083360</v>
      </c>
      <c r="C19" s="9">
        <v>0</v>
      </c>
      <c r="D19" s="9">
        <v>50646</v>
      </c>
      <c r="E19" s="9">
        <v>314159</v>
      </c>
      <c r="F19" s="9">
        <v>51987</v>
      </c>
      <c r="G19" s="9">
        <v>3500152</v>
      </c>
      <c r="H19" s="9">
        <v>784525</v>
      </c>
      <c r="I19" s="9">
        <v>2531530</v>
      </c>
      <c r="J19" s="9">
        <v>0</v>
      </c>
      <c r="K19" s="9">
        <v>184097</v>
      </c>
      <c r="L19" s="9">
        <v>3500152</v>
      </c>
    </row>
    <row r="20" spans="1:12" s="3" customFormat="1" ht="12" customHeight="1">
      <c r="A20" s="3" t="s">
        <v>289</v>
      </c>
      <c r="B20" s="9">
        <v>2072397</v>
      </c>
      <c r="C20" s="9">
        <v>0</v>
      </c>
      <c r="D20" s="9">
        <v>258207</v>
      </c>
      <c r="E20" s="9">
        <v>343776</v>
      </c>
      <c r="F20" s="9">
        <v>4946</v>
      </c>
      <c r="G20" s="9">
        <v>2679326</v>
      </c>
      <c r="H20" s="9">
        <v>285144</v>
      </c>
      <c r="I20" s="9">
        <v>2090072</v>
      </c>
      <c r="J20" s="9">
        <v>0</v>
      </c>
      <c r="K20" s="9">
        <v>304110</v>
      </c>
      <c r="L20" s="9">
        <v>2679326</v>
      </c>
    </row>
    <row r="21" spans="1:12" s="3" customFormat="1" ht="12" customHeight="1">
      <c r="A21" s="3" t="s">
        <v>290</v>
      </c>
      <c r="B21" s="9">
        <v>1665546</v>
      </c>
      <c r="C21" s="9">
        <v>0</v>
      </c>
      <c r="D21" s="9">
        <v>680510</v>
      </c>
      <c r="E21" s="9">
        <v>139032</v>
      </c>
      <c r="F21" s="9">
        <v>45197</v>
      </c>
      <c r="G21" s="9">
        <v>2530285</v>
      </c>
      <c r="H21" s="9">
        <v>358750</v>
      </c>
      <c r="I21" s="9">
        <v>1370003</v>
      </c>
      <c r="J21" s="9">
        <v>0</v>
      </c>
      <c r="K21" s="9">
        <v>801532</v>
      </c>
      <c r="L21" s="9">
        <v>2530285</v>
      </c>
    </row>
    <row r="22" spans="1:12" s="3" customFormat="1" ht="12" customHeight="1">
      <c r="A22" s="3" t="s">
        <v>291</v>
      </c>
      <c r="B22" s="9">
        <v>1265114</v>
      </c>
      <c r="C22" s="9">
        <v>0</v>
      </c>
      <c r="D22" s="9">
        <v>0</v>
      </c>
      <c r="E22" s="9">
        <v>80906</v>
      </c>
      <c r="F22" s="9">
        <v>13812</v>
      </c>
      <c r="G22" s="9">
        <v>1359832</v>
      </c>
      <c r="H22" s="9">
        <v>533077</v>
      </c>
      <c r="I22" s="9">
        <v>623710</v>
      </c>
      <c r="J22" s="9">
        <v>0</v>
      </c>
      <c r="K22" s="9">
        <v>203045</v>
      </c>
      <c r="L22" s="9">
        <v>1359832</v>
      </c>
    </row>
    <row r="23" spans="1:12" s="3" customFormat="1" ht="12" customHeight="1">
      <c r="A23" s="3" t="s">
        <v>292</v>
      </c>
      <c r="B23" s="9">
        <v>989091</v>
      </c>
      <c r="C23" s="9">
        <v>0</v>
      </c>
      <c r="D23" s="9">
        <v>0</v>
      </c>
      <c r="E23" s="9">
        <v>34330</v>
      </c>
      <c r="F23" s="9">
        <v>6391</v>
      </c>
      <c r="G23" s="9">
        <v>1029812</v>
      </c>
      <c r="H23" s="9">
        <v>345516</v>
      </c>
      <c r="I23" s="9">
        <v>329559</v>
      </c>
      <c r="J23" s="9">
        <v>0</v>
      </c>
      <c r="K23" s="9">
        <v>354737</v>
      </c>
      <c r="L23" s="9">
        <v>1029812</v>
      </c>
    </row>
    <row r="24" spans="1:12" s="3" customFormat="1" ht="12" customHeight="1">
      <c r="A24" s="3" t="s">
        <v>293</v>
      </c>
      <c r="B24" s="9">
        <v>572893</v>
      </c>
      <c r="C24" s="9">
        <v>0</v>
      </c>
      <c r="D24" s="9">
        <v>0</v>
      </c>
      <c r="E24" s="9">
        <v>129271</v>
      </c>
      <c r="F24" s="9">
        <v>5302</v>
      </c>
      <c r="G24" s="9">
        <v>707466</v>
      </c>
      <c r="H24" s="9">
        <v>95563</v>
      </c>
      <c r="I24" s="9">
        <v>154994</v>
      </c>
      <c r="J24" s="9">
        <v>246621</v>
      </c>
      <c r="K24" s="9">
        <v>210288</v>
      </c>
      <c r="L24" s="9">
        <v>707466</v>
      </c>
    </row>
    <row r="25" spans="1:12" s="3" customFormat="1" ht="12" customHeight="1">
      <c r="A25" s="3" t="s">
        <v>294</v>
      </c>
      <c r="B25" s="9">
        <v>411587</v>
      </c>
      <c r="C25" s="9">
        <v>463820</v>
      </c>
      <c r="D25" s="9">
        <v>1840</v>
      </c>
      <c r="E25" s="9">
        <v>33348</v>
      </c>
      <c r="F25" s="9">
        <v>27428</v>
      </c>
      <c r="G25" s="9">
        <v>938023</v>
      </c>
      <c r="H25" s="9">
        <v>248083</v>
      </c>
      <c r="I25" s="9">
        <v>209826</v>
      </c>
      <c r="J25" s="9">
        <v>468073</v>
      </c>
      <c r="K25" s="9">
        <v>12041</v>
      </c>
      <c r="L25" s="9">
        <v>938023</v>
      </c>
    </row>
    <row r="26" spans="1:12" s="3" customFormat="1" ht="12" customHeight="1">
      <c r="A26" s="3" t="s">
        <v>295</v>
      </c>
      <c r="B26" s="9">
        <v>340969</v>
      </c>
      <c r="C26" s="9">
        <v>0</v>
      </c>
      <c r="D26" s="9">
        <v>160497</v>
      </c>
      <c r="E26" s="9">
        <v>70500</v>
      </c>
      <c r="F26" s="9">
        <v>4060</v>
      </c>
      <c r="G26" s="9">
        <v>576026</v>
      </c>
      <c r="H26" s="9">
        <v>93096</v>
      </c>
      <c r="I26" s="9">
        <v>382982</v>
      </c>
      <c r="J26" s="9">
        <v>0</v>
      </c>
      <c r="K26" s="9">
        <v>99948</v>
      </c>
      <c r="L26" s="9">
        <v>576026</v>
      </c>
    </row>
    <row r="27" spans="1:12" s="3" customFormat="1" ht="12" customHeight="1">
      <c r="A27" s="3" t="s">
        <v>296</v>
      </c>
      <c r="B27" s="9">
        <v>285163</v>
      </c>
      <c r="C27" s="9">
        <v>0</v>
      </c>
      <c r="D27" s="9">
        <v>359</v>
      </c>
      <c r="E27" s="9">
        <v>15003</v>
      </c>
      <c r="F27" s="9">
        <v>2080</v>
      </c>
      <c r="G27" s="9">
        <v>302605</v>
      </c>
      <c r="H27" s="9">
        <v>206656</v>
      </c>
      <c r="I27" s="9">
        <v>87200</v>
      </c>
      <c r="J27" s="9">
        <v>0</v>
      </c>
      <c r="K27" s="9">
        <v>8749</v>
      </c>
      <c r="L27" s="9">
        <v>302605</v>
      </c>
    </row>
    <row r="28" spans="1:12" s="3" customFormat="1" ht="12" customHeight="1">
      <c r="A28" s="3" t="s">
        <v>297</v>
      </c>
      <c r="B28" s="9">
        <v>277519</v>
      </c>
      <c r="C28" s="9">
        <v>0</v>
      </c>
      <c r="D28" s="9">
        <v>214728</v>
      </c>
      <c r="E28" s="9">
        <v>112571</v>
      </c>
      <c r="F28" s="9">
        <v>1200</v>
      </c>
      <c r="G28" s="9">
        <v>606018</v>
      </c>
      <c r="H28" s="9">
        <v>46514</v>
      </c>
      <c r="I28" s="9">
        <v>300726</v>
      </c>
      <c r="J28" s="9">
        <v>0</v>
      </c>
      <c r="K28" s="9">
        <v>258778</v>
      </c>
      <c r="L28" s="9">
        <v>606018</v>
      </c>
    </row>
    <row r="29" spans="1:12" s="3" customFormat="1" ht="12" customHeight="1">
      <c r="A29" s="3" t="s">
        <v>298</v>
      </c>
      <c r="B29" s="9">
        <v>241020</v>
      </c>
      <c r="C29" s="9">
        <v>7470560</v>
      </c>
      <c r="D29" s="9">
        <v>0</v>
      </c>
      <c r="E29" s="9">
        <v>15342</v>
      </c>
      <c r="F29" s="9">
        <v>13419</v>
      </c>
      <c r="G29" s="9">
        <v>7740341</v>
      </c>
      <c r="H29" s="9">
        <v>224421</v>
      </c>
      <c r="I29" s="9">
        <v>80</v>
      </c>
      <c r="J29" s="9">
        <v>7470560</v>
      </c>
      <c r="K29" s="9">
        <v>45280</v>
      </c>
      <c r="L29" s="9">
        <v>7740341</v>
      </c>
    </row>
    <row r="30" spans="1:12" s="3" customFormat="1" ht="12" customHeight="1">
      <c r="A30" s="3" t="s">
        <v>299</v>
      </c>
      <c r="B30" s="9">
        <v>198732</v>
      </c>
      <c r="C30" s="9">
        <v>58192719</v>
      </c>
      <c r="D30" s="9">
        <v>91494</v>
      </c>
      <c r="E30" s="9">
        <v>574357</v>
      </c>
      <c r="F30" s="9">
        <v>1982000</v>
      </c>
      <c r="G30" s="9">
        <v>61039302</v>
      </c>
      <c r="H30" s="9">
        <v>2121493</v>
      </c>
      <c r="I30" s="9">
        <v>259615</v>
      </c>
      <c r="J30" s="9">
        <v>58318838</v>
      </c>
      <c r="K30" s="9">
        <v>339356</v>
      </c>
      <c r="L30" s="9">
        <v>61039302</v>
      </c>
    </row>
    <row r="31" spans="1:12" s="3" customFormat="1" ht="12" customHeight="1">
      <c r="A31" s="3" t="s">
        <v>300</v>
      </c>
      <c r="B31" s="9">
        <v>191247</v>
      </c>
      <c r="C31" s="9">
        <v>22069817</v>
      </c>
      <c r="D31" s="9">
        <v>15682</v>
      </c>
      <c r="E31" s="9">
        <v>170716</v>
      </c>
      <c r="F31" s="9">
        <v>918067</v>
      </c>
      <c r="G31" s="9">
        <v>23365529</v>
      </c>
      <c r="H31" s="9">
        <v>466268</v>
      </c>
      <c r="I31" s="9">
        <v>124475</v>
      </c>
      <c r="J31" s="9">
        <v>22073712</v>
      </c>
      <c r="K31" s="9">
        <v>701074</v>
      </c>
      <c r="L31" s="9">
        <v>23365529</v>
      </c>
    </row>
    <row r="32" spans="1:12" s="3" customFormat="1" ht="12" customHeight="1">
      <c r="A32" s="3" t="s">
        <v>301</v>
      </c>
      <c r="B32" s="9">
        <v>170630</v>
      </c>
      <c r="C32" s="9">
        <v>41377031</v>
      </c>
      <c r="D32" s="9">
        <v>956</v>
      </c>
      <c r="E32" s="9">
        <v>2331488</v>
      </c>
      <c r="F32" s="9">
        <v>53772</v>
      </c>
      <c r="G32" s="9">
        <v>43933877</v>
      </c>
      <c r="H32" s="9">
        <v>1892693</v>
      </c>
      <c r="I32" s="9">
        <v>463420</v>
      </c>
      <c r="J32" s="9">
        <v>41381510</v>
      </c>
      <c r="K32" s="9">
        <v>196254</v>
      </c>
      <c r="L32" s="9">
        <v>43933877</v>
      </c>
    </row>
    <row r="33" spans="1:12" s="3" customFormat="1" ht="12" customHeight="1">
      <c r="A33" s="3" t="s">
        <v>302</v>
      </c>
      <c r="B33" s="9">
        <v>122901</v>
      </c>
      <c r="C33" s="9">
        <v>0</v>
      </c>
      <c r="D33" s="9">
        <v>10513</v>
      </c>
      <c r="E33" s="9">
        <v>1509</v>
      </c>
      <c r="F33" s="9">
        <v>1342</v>
      </c>
      <c r="G33" s="9">
        <v>136265</v>
      </c>
      <c r="H33" s="9">
        <v>77198</v>
      </c>
      <c r="I33" s="9">
        <v>58419</v>
      </c>
      <c r="J33" s="9">
        <v>0</v>
      </c>
      <c r="K33" s="9">
        <v>648</v>
      </c>
      <c r="L33" s="9">
        <v>136265</v>
      </c>
    </row>
    <row r="34" spans="1:12" s="3" customFormat="1" ht="12" customHeight="1">
      <c r="A34" s="3" t="s">
        <v>303</v>
      </c>
      <c r="B34" s="9">
        <v>119937</v>
      </c>
      <c r="C34" s="9">
        <v>5537888</v>
      </c>
      <c r="D34" s="9">
        <v>15332</v>
      </c>
      <c r="E34" s="9">
        <v>89255</v>
      </c>
      <c r="F34" s="9">
        <v>221770</v>
      </c>
      <c r="G34" s="9">
        <v>5984182</v>
      </c>
      <c r="H34" s="9">
        <v>389286</v>
      </c>
      <c r="I34" s="9">
        <v>34609</v>
      </c>
      <c r="J34" s="9">
        <v>5537888</v>
      </c>
      <c r="K34" s="9">
        <v>22399</v>
      </c>
      <c r="L34" s="9">
        <v>5984182</v>
      </c>
    </row>
    <row r="35" spans="1:12" s="3" customFormat="1" ht="12" customHeight="1">
      <c r="A35" s="3" t="s">
        <v>304</v>
      </c>
      <c r="B35" s="9">
        <v>81306</v>
      </c>
      <c r="C35" s="9">
        <v>2852990</v>
      </c>
      <c r="D35" s="9">
        <v>12838</v>
      </c>
      <c r="E35" s="9">
        <v>34388</v>
      </c>
      <c r="F35" s="9">
        <v>80065</v>
      </c>
      <c r="G35" s="9">
        <v>3061587</v>
      </c>
      <c r="H35" s="9">
        <v>128670</v>
      </c>
      <c r="I35" s="9">
        <v>16047</v>
      </c>
      <c r="J35" s="9">
        <v>2874151</v>
      </c>
      <c r="K35" s="9">
        <v>42719</v>
      </c>
      <c r="L35" s="9">
        <v>3061587</v>
      </c>
    </row>
    <row r="36" spans="1:12" s="3" customFormat="1" ht="12" customHeight="1">
      <c r="A36" s="3" t="s">
        <v>305</v>
      </c>
      <c r="B36" s="9">
        <v>71906</v>
      </c>
      <c r="C36" s="9">
        <v>0</v>
      </c>
      <c r="D36" s="9">
        <v>5940</v>
      </c>
      <c r="E36" s="9">
        <v>4844</v>
      </c>
      <c r="F36" s="9">
        <v>0</v>
      </c>
      <c r="G36" s="9">
        <v>82690</v>
      </c>
      <c r="H36" s="9">
        <v>28362</v>
      </c>
      <c r="I36" s="9">
        <v>50486</v>
      </c>
      <c r="J36" s="9">
        <v>0</v>
      </c>
      <c r="K36" s="9">
        <v>3842</v>
      </c>
      <c r="L36" s="9">
        <v>82690</v>
      </c>
    </row>
    <row r="37" spans="1:12" s="3" customFormat="1" ht="12" customHeight="1">
      <c r="A37" s="3" t="s">
        <v>306</v>
      </c>
      <c r="B37" s="9">
        <v>62735</v>
      </c>
      <c r="C37" s="9">
        <v>15506835</v>
      </c>
      <c r="D37" s="9">
        <v>0</v>
      </c>
      <c r="E37" s="9">
        <v>104458</v>
      </c>
      <c r="F37" s="9">
        <v>153813</v>
      </c>
      <c r="G37" s="9">
        <v>15827841</v>
      </c>
      <c r="H37" s="9">
        <v>214651</v>
      </c>
      <c r="I37" s="9">
        <v>0</v>
      </c>
      <c r="J37" s="9">
        <v>15578948</v>
      </c>
      <c r="K37" s="9">
        <v>34242</v>
      </c>
      <c r="L37" s="9">
        <v>15827841</v>
      </c>
    </row>
    <row r="38" spans="1:12" s="3" customFormat="1" ht="12" customHeight="1">
      <c r="A38" s="3" t="s">
        <v>307</v>
      </c>
      <c r="B38" s="9">
        <v>28918</v>
      </c>
      <c r="C38" s="9">
        <v>536490</v>
      </c>
      <c r="D38" s="9">
        <v>51923</v>
      </c>
      <c r="E38" s="9">
        <v>57600</v>
      </c>
      <c r="F38" s="9">
        <v>5417</v>
      </c>
      <c r="G38" s="9">
        <v>680348</v>
      </c>
      <c r="H38" s="9">
        <v>41595</v>
      </c>
      <c r="I38" s="9">
        <v>59089</v>
      </c>
      <c r="J38" s="9">
        <v>543676</v>
      </c>
      <c r="K38" s="9">
        <v>35988</v>
      </c>
      <c r="L38" s="9">
        <v>680348</v>
      </c>
    </row>
    <row r="39" spans="1:12" s="3" customFormat="1" ht="12" customHeight="1">
      <c r="A39" s="3" t="s">
        <v>308</v>
      </c>
      <c r="B39" s="9">
        <v>24674</v>
      </c>
      <c r="C39" s="9">
        <v>0</v>
      </c>
      <c r="D39" s="9">
        <v>0</v>
      </c>
      <c r="E39" s="9">
        <v>347</v>
      </c>
      <c r="F39" s="9">
        <v>0</v>
      </c>
      <c r="G39" s="9">
        <v>25021</v>
      </c>
      <c r="H39" s="9">
        <v>14502</v>
      </c>
      <c r="I39" s="9">
        <v>0</v>
      </c>
      <c r="J39" s="9">
        <v>0</v>
      </c>
      <c r="K39" s="9">
        <v>10519</v>
      </c>
      <c r="L39" s="9">
        <v>25021</v>
      </c>
    </row>
    <row r="40" spans="1:12" s="3" customFormat="1" ht="12" customHeight="1">
      <c r="A40" s="3" t="s">
        <v>309</v>
      </c>
      <c r="B40" s="9">
        <v>9953</v>
      </c>
      <c r="C40" s="9">
        <v>0</v>
      </c>
      <c r="D40" s="9">
        <v>0</v>
      </c>
      <c r="E40" s="9">
        <v>194</v>
      </c>
      <c r="F40" s="9">
        <v>37</v>
      </c>
      <c r="G40" s="9">
        <v>10184</v>
      </c>
      <c r="H40" s="9">
        <v>10001</v>
      </c>
      <c r="I40" s="9">
        <v>0</v>
      </c>
      <c r="J40" s="9">
        <v>0</v>
      </c>
      <c r="K40" s="9">
        <v>183</v>
      </c>
      <c r="L40" s="9">
        <v>10184</v>
      </c>
    </row>
    <row r="41" spans="1:12" s="3" customFormat="1" ht="12" customHeight="1">
      <c r="A41" s="3" t="s">
        <v>310</v>
      </c>
      <c r="B41" s="9">
        <v>1964</v>
      </c>
      <c r="C41" s="9">
        <v>1701087</v>
      </c>
      <c r="D41" s="9">
        <v>0</v>
      </c>
      <c r="E41" s="9">
        <v>45698</v>
      </c>
      <c r="F41" s="9">
        <v>0</v>
      </c>
      <c r="G41" s="9">
        <v>1748749</v>
      </c>
      <c r="H41" s="9">
        <v>32145</v>
      </c>
      <c r="I41" s="9">
        <v>0</v>
      </c>
      <c r="J41" s="9">
        <v>1701087</v>
      </c>
      <c r="K41" s="9">
        <v>15517</v>
      </c>
      <c r="L41" s="9">
        <v>1748749</v>
      </c>
    </row>
    <row r="42" spans="1:12" s="3" customFormat="1" ht="12" customHeight="1">
      <c r="A42" s="3" t="s">
        <v>311</v>
      </c>
      <c r="B42" s="9">
        <v>0</v>
      </c>
      <c r="C42" s="9">
        <v>454134</v>
      </c>
      <c r="D42" s="9">
        <v>0</v>
      </c>
      <c r="E42" s="9">
        <v>23161</v>
      </c>
      <c r="F42" s="9">
        <v>341</v>
      </c>
      <c r="G42" s="9">
        <v>477636</v>
      </c>
      <c r="H42" s="9">
        <v>17301</v>
      </c>
      <c r="I42" s="9">
        <v>0</v>
      </c>
      <c r="J42" s="9">
        <v>459185</v>
      </c>
      <c r="K42" s="9">
        <v>1150</v>
      </c>
      <c r="L42" s="9">
        <v>477636</v>
      </c>
    </row>
    <row r="43" spans="1:12" s="3" customFormat="1" ht="12" customHeight="1">
      <c r="A43" s="3" t="s">
        <v>312</v>
      </c>
      <c r="B43" s="9">
        <v>0</v>
      </c>
      <c r="C43" s="9">
        <v>10</v>
      </c>
      <c r="D43" s="9">
        <v>0</v>
      </c>
      <c r="E43" s="9">
        <v>9366</v>
      </c>
      <c r="F43" s="9">
        <v>0</v>
      </c>
      <c r="G43" s="9">
        <v>9376</v>
      </c>
      <c r="H43" s="9">
        <v>8512</v>
      </c>
      <c r="I43" s="9">
        <v>0</v>
      </c>
      <c r="J43" s="9">
        <v>10</v>
      </c>
      <c r="K43" s="9">
        <v>854</v>
      </c>
      <c r="L43" s="9">
        <v>9376</v>
      </c>
    </row>
    <row r="44" spans="1:12" s="3" customFormat="1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3" t="s">
        <v>139</v>
      </c>
      <c r="B45" s="9">
        <f aca="true" t="shared" si="0" ref="B45:L45">SUM(B4:B44)</f>
        <v>1343895224</v>
      </c>
      <c r="C45" s="9">
        <f t="shared" si="0"/>
        <v>231918994</v>
      </c>
      <c r="D45" s="9">
        <f t="shared" si="0"/>
        <v>4124414</v>
      </c>
      <c r="E45" s="9">
        <f t="shared" si="0"/>
        <v>50991289</v>
      </c>
      <c r="F45" s="9">
        <f t="shared" si="0"/>
        <v>21004550</v>
      </c>
      <c r="G45" s="9">
        <f t="shared" si="0"/>
        <v>1651934471</v>
      </c>
      <c r="H45" s="9">
        <f t="shared" si="0"/>
        <v>421017640</v>
      </c>
      <c r="I45" s="9">
        <f t="shared" si="0"/>
        <v>902637655</v>
      </c>
      <c r="J45" s="9">
        <f t="shared" si="0"/>
        <v>233511652</v>
      </c>
      <c r="K45" s="9">
        <f t="shared" si="0"/>
        <v>94767524</v>
      </c>
      <c r="L45" s="9">
        <f t="shared" si="0"/>
        <v>1651934471</v>
      </c>
    </row>
    <row r="46" spans="1:12" ht="12.75">
      <c r="A46" s="1" t="s">
        <v>140</v>
      </c>
      <c r="B46" s="10">
        <v>1250150263</v>
      </c>
      <c r="C46" s="10">
        <v>194857324</v>
      </c>
      <c r="D46" s="10">
        <v>3424472</v>
      </c>
      <c r="E46" s="10">
        <v>48100033</v>
      </c>
      <c r="F46" s="10">
        <v>24546017</v>
      </c>
      <c r="G46" s="10">
        <v>1521078109</v>
      </c>
      <c r="H46" s="10">
        <v>359797476</v>
      </c>
      <c r="I46" s="10">
        <v>864315317</v>
      </c>
      <c r="J46" s="10">
        <v>196152340</v>
      </c>
      <c r="K46" s="10">
        <v>100812976</v>
      </c>
      <c r="L46" s="10">
        <v>1521078109</v>
      </c>
    </row>
    <row r="48" spans="1:12" ht="12.75">
      <c r="A48" s="1" t="s">
        <v>136</v>
      </c>
      <c r="B48" s="7">
        <f aca="true" t="shared" si="1" ref="B48:G49">B45/($G45/100)</f>
        <v>81.35281680916022</v>
      </c>
      <c r="C48" s="7">
        <f>C45/($G45/100)</f>
        <v>14.039236911111105</v>
      </c>
      <c r="D48" s="7">
        <f t="shared" si="1"/>
        <v>0.24967176800319943</v>
      </c>
      <c r="E48" s="7">
        <f t="shared" si="1"/>
        <v>3.086762210920653</v>
      </c>
      <c r="F48" s="7">
        <f t="shared" si="1"/>
        <v>1.271512300804818</v>
      </c>
      <c r="G48" s="7">
        <f t="shared" si="1"/>
        <v>100</v>
      </c>
      <c r="H48" s="7">
        <f aca="true" t="shared" si="2" ref="H48:L49">H45/($L45/100)</f>
        <v>25.486340250841582</v>
      </c>
      <c r="I48" s="7">
        <f t="shared" si="2"/>
        <v>54.64125065769633</v>
      </c>
      <c r="J48" s="7">
        <f t="shared" si="2"/>
        <v>14.135648604671559</v>
      </c>
      <c r="K48" s="7">
        <f t="shared" si="2"/>
        <v>5.736760486790519</v>
      </c>
      <c r="L48" s="7">
        <f t="shared" si="2"/>
        <v>100</v>
      </c>
    </row>
    <row r="49" spans="1:12" ht="12.75">
      <c r="A49" s="1" t="s">
        <v>137</v>
      </c>
      <c r="B49" s="7">
        <f t="shared" si="1"/>
        <v>82.18843303332295</v>
      </c>
      <c r="C49" s="7">
        <f>C46/($G46/100)</f>
        <v>12.810474547431673</v>
      </c>
      <c r="D49" s="7">
        <f t="shared" si="1"/>
        <v>0.22513452660569452</v>
      </c>
      <c r="E49" s="7">
        <f t="shared" si="1"/>
        <v>3.1622329396103352</v>
      </c>
      <c r="F49" s="7">
        <f t="shared" si="1"/>
        <v>1.6137249530293516</v>
      </c>
      <c r="G49" s="7">
        <f t="shared" si="1"/>
        <v>100</v>
      </c>
      <c r="H49" s="7">
        <f t="shared" si="2"/>
        <v>23.654109139506392</v>
      </c>
      <c r="I49" s="7">
        <f t="shared" si="2"/>
        <v>56.822546579690474</v>
      </c>
      <c r="J49" s="7">
        <f t="shared" si="2"/>
        <v>12.895612581588997</v>
      </c>
      <c r="K49" s="7">
        <f t="shared" si="2"/>
        <v>6.62773169921414</v>
      </c>
      <c r="L49" s="7">
        <f t="shared" si="2"/>
        <v>100</v>
      </c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10"/>
    </row>
    <row r="56" ht="12.75">
      <c r="C56" s="7"/>
    </row>
    <row r="57" ht="12.75">
      <c r="C57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4"/>
  <dimension ref="A1:O44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337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24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95</v>
      </c>
      <c r="C3" s="8"/>
      <c r="D3" s="8"/>
      <c r="E3" s="8"/>
      <c r="F3" s="6"/>
      <c r="G3" s="8"/>
      <c r="H3" s="8"/>
      <c r="I3" s="11" t="s">
        <v>56</v>
      </c>
      <c r="K3" s="8"/>
      <c r="L3" s="8"/>
      <c r="M3" s="8"/>
      <c r="N3" s="8"/>
      <c r="O3" s="8"/>
    </row>
    <row r="4" spans="1:15" ht="81" customHeight="1" thickTop="1">
      <c r="A4" s="5" t="s">
        <v>48</v>
      </c>
      <c r="B4" s="4" t="s">
        <v>82</v>
      </c>
      <c r="C4" s="4" t="s">
        <v>83</v>
      </c>
      <c r="D4" s="4" t="s">
        <v>84</v>
      </c>
      <c r="E4" s="4" t="s">
        <v>85</v>
      </c>
      <c r="F4" s="4" t="s">
        <v>86</v>
      </c>
      <c r="G4" s="4" t="s">
        <v>87</v>
      </c>
      <c r="H4" s="4" t="s">
        <v>88</v>
      </c>
      <c r="I4" s="4" t="s">
        <v>89</v>
      </c>
      <c r="J4" s="4" t="s">
        <v>90</v>
      </c>
      <c r="K4" s="4" t="s">
        <v>91</v>
      </c>
      <c r="L4" s="4" t="s">
        <v>92</v>
      </c>
      <c r="M4" s="4" t="s">
        <v>93</v>
      </c>
      <c r="N4" s="4" t="s">
        <v>94</v>
      </c>
      <c r="O4" s="4" t="s">
        <v>68</v>
      </c>
    </row>
    <row r="5" spans="1:15" s="3" customFormat="1" ht="12" customHeight="1">
      <c r="A5" s="3" t="s">
        <v>199</v>
      </c>
      <c r="B5" s="9">
        <v>1787475</v>
      </c>
      <c r="C5" s="9">
        <v>1662003</v>
      </c>
      <c r="D5" s="9">
        <v>62770</v>
      </c>
      <c r="E5" s="9">
        <v>-1143582</v>
      </c>
      <c r="F5" s="9">
        <v>-327560</v>
      </c>
      <c r="G5" s="9">
        <v>0</v>
      </c>
      <c r="H5" s="9">
        <v>253631</v>
      </c>
      <c r="I5" s="9">
        <v>81337</v>
      </c>
      <c r="J5" s="9">
        <v>-3504</v>
      </c>
      <c r="K5" s="9">
        <v>129702</v>
      </c>
      <c r="L5" s="9">
        <v>8003</v>
      </c>
      <c r="M5" s="9">
        <v>406399</v>
      </c>
      <c r="N5" s="9">
        <v>-291319</v>
      </c>
      <c r="O5" s="9">
        <v>115080</v>
      </c>
    </row>
    <row r="6" spans="1:15" s="3" customFormat="1" ht="12" customHeight="1">
      <c r="A6" s="3" t="s">
        <v>200</v>
      </c>
      <c r="B6" s="9">
        <v>1471799</v>
      </c>
      <c r="C6" s="9">
        <v>1301889</v>
      </c>
      <c r="D6" s="9">
        <v>44249</v>
      </c>
      <c r="E6" s="9">
        <v>-995569</v>
      </c>
      <c r="F6" s="9">
        <v>-195393</v>
      </c>
      <c r="G6" s="9">
        <v>0</v>
      </c>
      <c r="H6" s="9">
        <v>155176</v>
      </c>
      <c r="I6" s="9">
        <v>113886</v>
      </c>
      <c r="J6" s="9">
        <v>-7066</v>
      </c>
      <c r="K6" s="9">
        <v>77240</v>
      </c>
      <c r="L6" s="9">
        <v>5625</v>
      </c>
      <c r="M6" s="9">
        <v>300612</v>
      </c>
      <c r="N6" s="9">
        <v>-186760</v>
      </c>
      <c r="O6" s="9">
        <v>113852</v>
      </c>
    </row>
    <row r="7" spans="1:15" s="3" customFormat="1" ht="12" customHeight="1">
      <c r="A7" s="3" t="s">
        <v>201</v>
      </c>
      <c r="B7" s="9">
        <v>1011317</v>
      </c>
      <c r="C7" s="9">
        <v>935166</v>
      </c>
      <c r="D7" s="9">
        <v>18514</v>
      </c>
      <c r="E7" s="9">
        <v>-651143</v>
      </c>
      <c r="F7" s="9">
        <v>-214558</v>
      </c>
      <c r="G7" s="9">
        <v>0</v>
      </c>
      <c r="H7" s="9">
        <v>87979</v>
      </c>
      <c r="I7" s="9">
        <v>85056</v>
      </c>
      <c r="J7" s="9">
        <v>-61419</v>
      </c>
      <c r="K7" s="9">
        <v>107246</v>
      </c>
      <c r="L7" s="9">
        <v>-19695</v>
      </c>
      <c r="M7" s="9">
        <v>180653</v>
      </c>
      <c r="N7" s="9">
        <v>-68062</v>
      </c>
      <c r="O7" s="9">
        <v>112591</v>
      </c>
    </row>
    <row r="8" spans="1:15" s="3" customFormat="1" ht="12" customHeight="1">
      <c r="A8" s="3" t="s">
        <v>205</v>
      </c>
      <c r="B8" s="9">
        <v>972395</v>
      </c>
      <c r="C8" s="9">
        <v>829139</v>
      </c>
      <c r="D8" s="9">
        <v>16441</v>
      </c>
      <c r="E8" s="9">
        <v>-574297</v>
      </c>
      <c r="F8" s="9">
        <v>-150167</v>
      </c>
      <c r="G8" s="9">
        <v>-35406</v>
      </c>
      <c r="H8" s="9">
        <v>85710</v>
      </c>
      <c r="I8" s="9">
        <v>78294</v>
      </c>
      <c r="J8" s="9">
        <v>-50599</v>
      </c>
      <c r="K8" s="9">
        <v>190025</v>
      </c>
      <c r="L8" s="9">
        <v>-12307</v>
      </c>
      <c r="M8" s="9">
        <v>274682</v>
      </c>
      <c r="N8" s="9">
        <v>-130679</v>
      </c>
      <c r="O8" s="9">
        <v>144003</v>
      </c>
    </row>
    <row r="9" spans="1:15" s="3" customFormat="1" ht="12" customHeight="1">
      <c r="A9" s="3" t="s">
        <v>206</v>
      </c>
      <c r="B9" s="9">
        <v>939960</v>
      </c>
      <c r="C9" s="9">
        <v>781347</v>
      </c>
      <c r="D9" s="9">
        <v>21200</v>
      </c>
      <c r="E9" s="9">
        <v>-583575</v>
      </c>
      <c r="F9" s="9">
        <v>-132152</v>
      </c>
      <c r="G9" s="9">
        <v>-34266</v>
      </c>
      <c r="H9" s="9">
        <v>52554</v>
      </c>
      <c r="I9" s="9">
        <v>148140</v>
      </c>
      <c r="J9" s="9">
        <v>-16293</v>
      </c>
      <c r="K9" s="9">
        <v>99510</v>
      </c>
      <c r="L9" s="9">
        <v>-4231</v>
      </c>
      <c r="M9" s="9">
        <v>258480</v>
      </c>
      <c r="N9" s="9">
        <v>-182035</v>
      </c>
      <c r="O9" s="9">
        <v>76445</v>
      </c>
    </row>
    <row r="10" spans="1:15" s="3" customFormat="1" ht="12" customHeight="1">
      <c r="A10" s="3" t="s">
        <v>204</v>
      </c>
      <c r="B10" s="9">
        <v>890892</v>
      </c>
      <c r="C10" s="9">
        <v>740442</v>
      </c>
      <c r="D10" s="9">
        <v>17417</v>
      </c>
      <c r="E10" s="9">
        <v>-513140</v>
      </c>
      <c r="F10" s="9">
        <v>-127774</v>
      </c>
      <c r="G10" s="9">
        <v>0</v>
      </c>
      <c r="H10" s="9">
        <v>116945</v>
      </c>
      <c r="I10" s="9">
        <v>45774</v>
      </c>
      <c r="J10" s="9">
        <v>-5986</v>
      </c>
      <c r="K10" s="9">
        <v>100639</v>
      </c>
      <c r="L10" s="9">
        <v>3107</v>
      </c>
      <c r="M10" s="9">
        <v>243062</v>
      </c>
      <c r="N10" s="9">
        <v>-115561</v>
      </c>
      <c r="O10" s="9">
        <v>127501</v>
      </c>
    </row>
    <row r="11" spans="1:15" s="3" customFormat="1" ht="12" customHeight="1">
      <c r="A11" s="3" t="s">
        <v>203</v>
      </c>
      <c r="B11" s="9">
        <v>733467</v>
      </c>
      <c r="C11" s="9">
        <v>689282</v>
      </c>
      <c r="D11" s="9">
        <v>13972</v>
      </c>
      <c r="E11" s="9">
        <v>-470250</v>
      </c>
      <c r="F11" s="9">
        <v>-115945</v>
      </c>
      <c r="G11" s="9">
        <v>0</v>
      </c>
      <c r="H11" s="9">
        <v>117059</v>
      </c>
      <c r="I11" s="9">
        <v>107011</v>
      </c>
      <c r="J11" s="9">
        <v>-2629</v>
      </c>
      <c r="K11" s="9">
        <v>988</v>
      </c>
      <c r="L11" s="9">
        <v>-4770</v>
      </c>
      <c r="M11" s="9">
        <v>203687</v>
      </c>
      <c r="N11" s="9">
        <v>-181487</v>
      </c>
      <c r="O11" s="9">
        <v>22200</v>
      </c>
    </row>
    <row r="12" spans="1:15" s="3" customFormat="1" ht="12" customHeight="1">
      <c r="A12" s="3" t="s">
        <v>202</v>
      </c>
      <c r="B12" s="9">
        <v>716916</v>
      </c>
      <c r="C12" s="9">
        <v>669540</v>
      </c>
      <c r="D12" s="9">
        <v>13907</v>
      </c>
      <c r="E12" s="9">
        <v>-510138</v>
      </c>
      <c r="F12" s="9">
        <v>-92184</v>
      </c>
      <c r="G12" s="9">
        <v>-45000</v>
      </c>
      <c r="H12" s="9">
        <v>36125</v>
      </c>
      <c r="I12" s="9">
        <v>32924</v>
      </c>
      <c r="J12" s="9">
        <v>-9892</v>
      </c>
      <c r="K12" s="9">
        <v>98748</v>
      </c>
      <c r="L12" s="9">
        <v>-5659</v>
      </c>
      <c r="M12" s="9">
        <v>138339</v>
      </c>
      <c r="N12" s="9">
        <v>-25487</v>
      </c>
      <c r="O12" s="9">
        <v>112852</v>
      </c>
    </row>
    <row r="13" spans="1:15" s="3" customFormat="1" ht="12" customHeight="1">
      <c r="A13" s="3" t="s">
        <v>208</v>
      </c>
      <c r="B13" s="9">
        <v>559488</v>
      </c>
      <c r="C13" s="9">
        <v>516796</v>
      </c>
      <c r="D13" s="9">
        <v>17569</v>
      </c>
      <c r="E13" s="9">
        <v>-389825</v>
      </c>
      <c r="F13" s="9">
        <v>-94200</v>
      </c>
      <c r="G13" s="9">
        <v>-15000</v>
      </c>
      <c r="H13" s="9">
        <v>35340</v>
      </c>
      <c r="I13" s="9">
        <v>63606</v>
      </c>
      <c r="J13" s="9">
        <v>-33109</v>
      </c>
      <c r="K13" s="9">
        <v>74688</v>
      </c>
      <c r="L13" s="9">
        <v>3415</v>
      </c>
      <c r="M13" s="9">
        <v>126371</v>
      </c>
      <c r="N13" s="9">
        <v>-107348</v>
      </c>
      <c r="O13" s="9">
        <v>19023</v>
      </c>
    </row>
    <row r="14" spans="1:15" s="3" customFormat="1" ht="12" customHeight="1">
      <c r="A14" s="3" t="s">
        <v>210</v>
      </c>
      <c r="B14" s="9">
        <v>524289</v>
      </c>
      <c r="C14" s="9">
        <v>434753</v>
      </c>
      <c r="D14" s="9">
        <v>7662</v>
      </c>
      <c r="E14" s="9">
        <v>-308569</v>
      </c>
      <c r="F14" s="9">
        <v>-65426</v>
      </c>
      <c r="G14" s="9">
        <v>-8672</v>
      </c>
      <c r="H14" s="9">
        <v>59748</v>
      </c>
      <c r="I14" s="9">
        <v>31318</v>
      </c>
      <c r="J14" s="9">
        <v>-40075</v>
      </c>
      <c r="K14" s="9">
        <v>107400</v>
      </c>
      <c r="L14" s="9">
        <v>-7983</v>
      </c>
      <c r="M14" s="9">
        <v>142746</v>
      </c>
      <c r="N14" s="9">
        <v>-102152</v>
      </c>
      <c r="O14" s="9">
        <v>40594</v>
      </c>
    </row>
    <row r="15" spans="1:15" s="3" customFormat="1" ht="12" customHeight="1">
      <c r="A15" s="3" t="s">
        <v>213</v>
      </c>
      <c r="B15" s="9">
        <v>495602</v>
      </c>
      <c r="C15" s="9">
        <v>447279</v>
      </c>
      <c r="D15" s="9">
        <v>21093</v>
      </c>
      <c r="E15" s="9">
        <v>-305260</v>
      </c>
      <c r="F15" s="9">
        <v>-86861</v>
      </c>
      <c r="G15" s="9">
        <v>-19080</v>
      </c>
      <c r="H15" s="9">
        <v>57171</v>
      </c>
      <c r="I15" s="9">
        <v>57725</v>
      </c>
      <c r="J15" s="9">
        <v>-3330</v>
      </c>
      <c r="K15" s="9">
        <v>34172</v>
      </c>
      <c r="L15" s="9">
        <v>-23832</v>
      </c>
      <c r="M15" s="9">
        <v>100813</v>
      </c>
      <c r="N15" s="9">
        <v>-113613</v>
      </c>
      <c r="O15" s="9">
        <v>-12800</v>
      </c>
    </row>
    <row r="16" spans="1:15" s="3" customFormat="1" ht="12" customHeight="1">
      <c r="A16" s="3" t="s">
        <v>207</v>
      </c>
      <c r="B16" s="9">
        <v>482778</v>
      </c>
      <c r="C16" s="9">
        <v>428396</v>
      </c>
      <c r="D16" s="9">
        <v>8508</v>
      </c>
      <c r="E16" s="9">
        <v>-314572</v>
      </c>
      <c r="F16" s="9">
        <v>-77880</v>
      </c>
      <c r="G16" s="9">
        <v>0</v>
      </c>
      <c r="H16" s="9">
        <v>44452</v>
      </c>
      <c r="I16" s="9">
        <v>16658</v>
      </c>
      <c r="J16" s="9">
        <v>-2220</v>
      </c>
      <c r="K16" s="9">
        <v>62890</v>
      </c>
      <c r="L16" s="9">
        <v>-2724</v>
      </c>
      <c r="M16" s="9">
        <v>110548</v>
      </c>
      <c r="N16" s="9">
        <v>-47021</v>
      </c>
      <c r="O16" s="9">
        <v>63527</v>
      </c>
    </row>
    <row r="17" spans="1:15" s="3" customFormat="1" ht="12" customHeight="1">
      <c r="A17" s="3" t="s">
        <v>212</v>
      </c>
      <c r="B17" s="9">
        <v>473657</v>
      </c>
      <c r="C17" s="9">
        <v>439498</v>
      </c>
      <c r="D17" s="9">
        <v>11797</v>
      </c>
      <c r="E17" s="9">
        <v>-313261</v>
      </c>
      <c r="F17" s="9">
        <v>-76005</v>
      </c>
      <c r="G17" s="9">
        <v>-27434</v>
      </c>
      <c r="H17" s="9">
        <v>34595</v>
      </c>
      <c r="I17" s="9">
        <v>77823</v>
      </c>
      <c r="J17" s="9">
        <v>-105572</v>
      </c>
      <c r="K17" s="9">
        <v>128052</v>
      </c>
      <c r="L17" s="9">
        <v>-6584</v>
      </c>
      <c r="M17" s="9">
        <v>116517</v>
      </c>
      <c r="N17" s="9">
        <v>-96265</v>
      </c>
      <c r="O17" s="9">
        <v>20252</v>
      </c>
    </row>
    <row r="18" spans="1:15" s="3" customFormat="1" ht="12" customHeight="1">
      <c r="A18" s="3" t="s">
        <v>209</v>
      </c>
      <c r="B18" s="9">
        <v>459152</v>
      </c>
      <c r="C18" s="9">
        <v>416056</v>
      </c>
      <c r="D18" s="9">
        <v>8613</v>
      </c>
      <c r="E18" s="9">
        <v>-313564</v>
      </c>
      <c r="F18" s="9">
        <v>-67741</v>
      </c>
      <c r="G18" s="9">
        <v>0</v>
      </c>
      <c r="H18" s="9">
        <v>43364</v>
      </c>
      <c r="I18" s="9">
        <v>23209</v>
      </c>
      <c r="J18" s="9">
        <v>-911</v>
      </c>
      <c r="K18" s="9">
        <v>60969</v>
      </c>
      <c r="L18" s="9">
        <v>1275</v>
      </c>
      <c r="M18" s="9">
        <v>119293</v>
      </c>
      <c r="N18" s="9">
        <v>-84678</v>
      </c>
      <c r="O18" s="9">
        <v>34615</v>
      </c>
    </row>
    <row r="19" spans="1:15" s="3" customFormat="1" ht="12" customHeight="1">
      <c r="A19" s="3" t="s">
        <v>211</v>
      </c>
      <c r="B19" s="9">
        <v>446372</v>
      </c>
      <c r="C19" s="9">
        <v>403054</v>
      </c>
      <c r="D19" s="9">
        <v>9019</v>
      </c>
      <c r="E19" s="9">
        <v>-281590</v>
      </c>
      <c r="F19" s="9">
        <v>-69047</v>
      </c>
      <c r="G19" s="9">
        <v>0</v>
      </c>
      <c r="H19" s="9">
        <v>61436</v>
      </c>
      <c r="I19" s="9">
        <v>17709</v>
      </c>
      <c r="J19" s="9">
        <v>-502</v>
      </c>
      <c r="K19" s="9">
        <v>23016</v>
      </c>
      <c r="L19" s="9">
        <v>471</v>
      </c>
      <c r="M19" s="9">
        <v>93111</v>
      </c>
      <c r="N19" s="9">
        <v>-80895</v>
      </c>
      <c r="O19" s="9">
        <v>12216</v>
      </c>
    </row>
    <row r="20" spans="1:15" s="3" customFormat="1" ht="12" customHeight="1">
      <c r="A20" s="3" t="s">
        <v>214</v>
      </c>
      <c r="B20" s="9">
        <v>419448</v>
      </c>
      <c r="C20" s="9">
        <v>344360</v>
      </c>
      <c r="D20" s="9">
        <v>11964</v>
      </c>
      <c r="E20" s="9">
        <v>-273841</v>
      </c>
      <c r="F20" s="9">
        <v>-79075</v>
      </c>
      <c r="G20" s="9">
        <v>0</v>
      </c>
      <c r="H20" s="9">
        <v>3408</v>
      </c>
      <c r="I20" s="9">
        <v>26789</v>
      </c>
      <c r="J20" s="9">
        <v>-2872</v>
      </c>
      <c r="K20" s="9">
        <v>30542</v>
      </c>
      <c r="L20" s="9">
        <v>-8706</v>
      </c>
      <c r="M20" s="9">
        <v>37197</v>
      </c>
      <c r="N20" s="9">
        <v>-10958</v>
      </c>
      <c r="O20" s="9">
        <v>26239</v>
      </c>
    </row>
    <row r="21" spans="1:15" s="3" customFormat="1" ht="12" customHeight="1">
      <c r="A21" s="3" t="s">
        <v>217</v>
      </c>
      <c r="B21" s="9">
        <v>362930</v>
      </c>
      <c r="C21" s="9">
        <v>336138</v>
      </c>
      <c r="D21" s="9">
        <v>7339</v>
      </c>
      <c r="E21" s="9">
        <v>-203105</v>
      </c>
      <c r="F21" s="9">
        <v>-67369</v>
      </c>
      <c r="G21" s="9">
        <v>0</v>
      </c>
      <c r="H21" s="9">
        <v>73003</v>
      </c>
      <c r="I21" s="9">
        <v>20493</v>
      </c>
      <c r="J21" s="9">
        <v>-31419</v>
      </c>
      <c r="K21" s="9">
        <v>69397</v>
      </c>
      <c r="L21" s="9">
        <v>-5158</v>
      </c>
      <c r="M21" s="9">
        <v>118977</v>
      </c>
      <c r="N21" s="9">
        <v>-26922</v>
      </c>
      <c r="O21" s="9">
        <v>92055</v>
      </c>
    </row>
    <row r="22" spans="1:15" s="3" customFormat="1" ht="12" customHeight="1">
      <c r="A22" s="3" t="s">
        <v>215</v>
      </c>
      <c r="B22" s="9">
        <v>336536</v>
      </c>
      <c r="C22" s="9">
        <v>308417</v>
      </c>
      <c r="D22" s="9">
        <v>6324</v>
      </c>
      <c r="E22" s="9">
        <v>-232717</v>
      </c>
      <c r="F22" s="9">
        <v>-50441</v>
      </c>
      <c r="G22" s="9">
        <v>3327</v>
      </c>
      <c r="H22" s="9">
        <v>34910</v>
      </c>
      <c r="I22" s="9">
        <v>18112</v>
      </c>
      <c r="J22" s="9">
        <v>-2415</v>
      </c>
      <c r="K22" s="9">
        <v>46436</v>
      </c>
      <c r="L22" s="9">
        <v>-3882</v>
      </c>
      <c r="M22" s="9">
        <v>86837</v>
      </c>
      <c r="N22" s="9">
        <v>-59978</v>
      </c>
      <c r="O22" s="9">
        <v>26859</v>
      </c>
    </row>
    <row r="23" spans="1:15" s="3" customFormat="1" ht="12" customHeight="1">
      <c r="A23" s="3" t="s">
        <v>216</v>
      </c>
      <c r="B23" s="9">
        <v>330155</v>
      </c>
      <c r="C23" s="9">
        <v>297155</v>
      </c>
      <c r="D23" s="9">
        <v>10262</v>
      </c>
      <c r="E23" s="9">
        <v>-207143</v>
      </c>
      <c r="F23" s="9">
        <v>-65131</v>
      </c>
      <c r="G23" s="9">
        <v>0</v>
      </c>
      <c r="H23" s="9">
        <v>35143</v>
      </c>
      <c r="I23" s="9">
        <v>19838</v>
      </c>
      <c r="J23" s="9">
        <v>-2326</v>
      </c>
      <c r="K23" s="9">
        <v>35348</v>
      </c>
      <c r="L23" s="9">
        <v>-793</v>
      </c>
      <c r="M23" s="9">
        <v>76948</v>
      </c>
      <c r="N23" s="9">
        <v>-53315</v>
      </c>
      <c r="O23" s="9">
        <v>23633</v>
      </c>
    </row>
    <row r="24" spans="1:15" s="3" customFormat="1" ht="12" customHeight="1">
      <c r="A24" s="3" t="s">
        <v>218</v>
      </c>
      <c r="B24" s="9">
        <v>247495</v>
      </c>
      <c r="C24" s="9">
        <v>151900</v>
      </c>
      <c r="D24" s="9">
        <v>4640</v>
      </c>
      <c r="E24" s="9">
        <v>-110312</v>
      </c>
      <c r="F24" s="9">
        <v>-7319</v>
      </c>
      <c r="G24" s="9">
        <v>0</v>
      </c>
      <c r="H24" s="9">
        <v>38909</v>
      </c>
      <c r="I24" s="9">
        <v>9268</v>
      </c>
      <c r="J24" s="9">
        <v>-2593</v>
      </c>
      <c r="K24" s="9">
        <v>21418</v>
      </c>
      <c r="L24" s="9">
        <v>-3799</v>
      </c>
      <c r="M24" s="9">
        <v>58563</v>
      </c>
      <c r="N24" s="9">
        <v>2481</v>
      </c>
      <c r="O24" s="9">
        <v>61044</v>
      </c>
    </row>
    <row r="25" spans="1:15" s="3" customFormat="1" ht="12" customHeight="1">
      <c r="A25" s="3" t="s">
        <v>220</v>
      </c>
      <c r="B25" s="9">
        <v>224679</v>
      </c>
      <c r="C25" s="9">
        <v>207569</v>
      </c>
      <c r="D25" s="9">
        <v>4878</v>
      </c>
      <c r="E25" s="9">
        <v>-145298</v>
      </c>
      <c r="F25" s="9">
        <v>-40517</v>
      </c>
      <c r="G25" s="9">
        <v>0</v>
      </c>
      <c r="H25" s="9">
        <v>26632</v>
      </c>
      <c r="I25" s="9">
        <v>21211</v>
      </c>
      <c r="J25" s="9">
        <v>-635</v>
      </c>
      <c r="K25" s="9">
        <v>20182</v>
      </c>
      <c r="L25" s="9">
        <v>-3317</v>
      </c>
      <c r="M25" s="9">
        <v>59195</v>
      </c>
      <c r="N25" s="9">
        <v>-49354</v>
      </c>
      <c r="O25" s="9">
        <v>9841</v>
      </c>
    </row>
    <row r="26" spans="1:15" s="3" customFormat="1" ht="12" customHeight="1">
      <c r="A26" s="3" t="s">
        <v>221</v>
      </c>
      <c r="B26" s="9">
        <v>207252</v>
      </c>
      <c r="C26" s="9">
        <v>169042</v>
      </c>
      <c r="D26" s="9">
        <v>4613</v>
      </c>
      <c r="E26" s="9">
        <v>-128083</v>
      </c>
      <c r="F26" s="9">
        <v>-26735</v>
      </c>
      <c r="G26" s="9">
        <v>0</v>
      </c>
      <c r="H26" s="9">
        <v>18837</v>
      </c>
      <c r="I26" s="9">
        <v>12453</v>
      </c>
      <c r="J26" s="9">
        <v>-1120</v>
      </c>
      <c r="K26" s="9">
        <v>27835</v>
      </c>
      <c r="L26" s="9">
        <v>-1687</v>
      </c>
      <c r="M26" s="9">
        <v>51705</v>
      </c>
      <c r="N26" s="9">
        <v>-31139</v>
      </c>
      <c r="O26" s="9">
        <v>20566</v>
      </c>
    </row>
    <row r="27" spans="1:15" s="3" customFormat="1" ht="12" customHeight="1">
      <c r="A27" s="3" t="s">
        <v>222</v>
      </c>
      <c r="B27" s="9">
        <v>186156</v>
      </c>
      <c r="C27" s="9">
        <v>157013</v>
      </c>
      <c r="D27" s="9">
        <v>5822</v>
      </c>
      <c r="E27" s="9">
        <v>-110195</v>
      </c>
      <c r="F27" s="9">
        <v>-36116</v>
      </c>
      <c r="G27" s="9">
        <v>2304</v>
      </c>
      <c r="H27" s="9">
        <v>18828</v>
      </c>
      <c r="I27" s="9">
        <v>16306</v>
      </c>
      <c r="J27" s="9">
        <v>-967</v>
      </c>
      <c r="K27" s="9">
        <v>30812</v>
      </c>
      <c r="L27" s="9">
        <v>-3820</v>
      </c>
      <c r="M27" s="9">
        <v>55337</v>
      </c>
      <c r="N27" s="9">
        <v>-34167</v>
      </c>
      <c r="O27" s="9">
        <v>21170</v>
      </c>
    </row>
    <row r="28" spans="1:15" s="3" customFormat="1" ht="12" customHeight="1">
      <c r="A28" s="3" t="s">
        <v>219</v>
      </c>
      <c r="B28" s="9">
        <v>148625</v>
      </c>
      <c r="C28" s="9">
        <v>133779</v>
      </c>
      <c r="D28" s="9">
        <v>3391</v>
      </c>
      <c r="E28" s="9">
        <v>-94987</v>
      </c>
      <c r="F28" s="9">
        <v>-23142</v>
      </c>
      <c r="G28" s="9">
        <v>-7000</v>
      </c>
      <c r="H28" s="9">
        <v>12041</v>
      </c>
      <c r="I28" s="9">
        <v>26560</v>
      </c>
      <c r="J28" s="9">
        <v>-29746</v>
      </c>
      <c r="K28" s="9">
        <v>52208</v>
      </c>
      <c r="L28" s="9">
        <v>5769</v>
      </c>
      <c r="M28" s="9">
        <v>63441</v>
      </c>
      <c r="N28" s="9">
        <v>-63441</v>
      </c>
      <c r="O28" s="9">
        <v>0</v>
      </c>
    </row>
    <row r="29" spans="1:15" s="3" customFormat="1" ht="12" customHeight="1">
      <c r="A29" s="3" t="s">
        <v>223</v>
      </c>
      <c r="B29" s="9">
        <v>45140</v>
      </c>
      <c r="C29" s="9">
        <v>37751</v>
      </c>
      <c r="D29" s="9">
        <v>471</v>
      </c>
      <c r="E29" s="9">
        <v>-30580</v>
      </c>
      <c r="F29" s="9">
        <v>-12092</v>
      </c>
      <c r="G29" s="9">
        <v>0</v>
      </c>
      <c r="H29" s="9">
        <v>-4450</v>
      </c>
      <c r="I29" s="9">
        <v>1717</v>
      </c>
      <c r="J29" s="9">
        <v>-1360</v>
      </c>
      <c r="K29" s="9">
        <v>5005</v>
      </c>
      <c r="L29" s="9">
        <v>0</v>
      </c>
      <c r="M29" s="9">
        <v>441</v>
      </c>
      <c r="N29" s="9">
        <v>-345</v>
      </c>
      <c r="O29" s="9">
        <v>96</v>
      </c>
    </row>
    <row r="30" spans="1:15" s="3" customFormat="1" ht="12" customHeight="1">
      <c r="A30" s="3" t="s">
        <v>224</v>
      </c>
      <c r="B30" s="9">
        <v>40806</v>
      </c>
      <c r="C30" s="9">
        <v>36231</v>
      </c>
      <c r="D30" s="9">
        <v>480</v>
      </c>
      <c r="E30" s="9">
        <v>-16847</v>
      </c>
      <c r="F30" s="9">
        <v>-11477</v>
      </c>
      <c r="G30" s="9">
        <v>-5605</v>
      </c>
      <c r="H30" s="9">
        <v>2782</v>
      </c>
      <c r="I30" s="9">
        <v>29281</v>
      </c>
      <c r="J30" s="9">
        <v>-2810</v>
      </c>
      <c r="K30" s="9">
        <v>-8269</v>
      </c>
      <c r="L30" s="9">
        <v>1449</v>
      </c>
      <c r="M30" s="9">
        <v>21953</v>
      </c>
      <c r="N30" s="9">
        <v>-15976</v>
      </c>
      <c r="O30" s="9">
        <v>5977</v>
      </c>
    </row>
    <row r="31" spans="1:15" s="3" customFormat="1" ht="12" customHeight="1">
      <c r="A31" s="3" t="s">
        <v>225</v>
      </c>
      <c r="B31" s="9">
        <v>27924</v>
      </c>
      <c r="C31" s="9">
        <v>24095</v>
      </c>
      <c r="D31" s="9">
        <v>513</v>
      </c>
      <c r="E31" s="9">
        <v>-15481</v>
      </c>
      <c r="F31" s="9">
        <v>-5169</v>
      </c>
      <c r="G31" s="9">
        <v>0</v>
      </c>
      <c r="H31" s="9">
        <v>3958</v>
      </c>
      <c r="I31" s="9">
        <v>1778</v>
      </c>
      <c r="J31" s="9">
        <v>-54</v>
      </c>
      <c r="K31" s="9">
        <v>2286</v>
      </c>
      <c r="L31" s="9">
        <v>0</v>
      </c>
      <c r="M31" s="9">
        <v>7455</v>
      </c>
      <c r="N31" s="9">
        <v>-6157</v>
      </c>
      <c r="O31" s="9">
        <v>1298</v>
      </c>
    </row>
    <row r="32" spans="1:15" s="3" customFormat="1" ht="12" customHeight="1">
      <c r="A32" s="3" t="s">
        <v>230</v>
      </c>
      <c r="B32" s="9">
        <v>21800</v>
      </c>
      <c r="C32" s="9">
        <v>19619</v>
      </c>
      <c r="D32" s="9">
        <v>515</v>
      </c>
      <c r="E32" s="9">
        <v>-15123</v>
      </c>
      <c r="F32" s="9">
        <v>-4936</v>
      </c>
      <c r="G32" s="9">
        <v>0</v>
      </c>
      <c r="H32" s="9">
        <v>75</v>
      </c>
      <c r="I32" s="9">
        <v>17510</v>
      </c>
      <c r="J32" s="9">
        <v>-4339</v>
      </c>
      <c r="K32" s="9">
        <v>0</v>
      </c>
      <c r="L32" s="9">
        <v>0</v>
      </c>
      <c r="M32" s="9">
        <v>12731</v>
      </c>
      <c r="N32" s="9">
        <v>-9257</v>
      </c>
      <c r="O32" s="9">
        <v>3474</v>
      </c>
    </row>
    <row r="33" spans="1:15" s="3" customFormat="1" ht="12" customHeight="1">
      <c r="A33" s="3" t="s">
        <v>228</v>
      </c>
      <c r="B33" s="9">
        <v>17828</v>
      </c>
      <c r="C33" s="9">
        <v>15889</v>
      </c>
      <c r="D33" s="9">
        <v>278</v>
      </c>
      <c r="E33" s="9">
        <v>-9709</v>
      </c>
      <c r="F33" s="9">
        <v>-3247</v>
      </c>
      <c r="G33" s="9">
        <v>1</v>
      </c>
      <c r="H33" s="9">
        <v>3212</v>
      </c>
      <c r="I33" s="9">
        <v>1232</v>
      </c>
      <c r="J33" s="9">
        <v>-391</v>
      </c>
      <c r="K33" s="9">
        <v>3712</v>
      </c>
      <c r="L33" s="9">
        <v>0</v>
      </c>
      <c r="M33" s="9">
        <v>7487</v>
      </c>
      <c r="N33" s="9">
        <v>-2026</v>
      </c>
      <c r="O33" s="9">
        <v>5461</v>
      </c>
    </row>
    <row r="34" spans="1:15" s="3" customFormat="1" ht="12" customHeight="1">
      <c r="A34" s="3" t="s">
        <v>227</v>
      </c>
      <c r="B34" s="9">
        <v>17605</v>
      </c>
      <c r="C34" s="9">
        <v>15579</v>
      </c>
      <c r="D34" s="9">
        <v>312</v>
      </c>
      <c r="E34" s="9">
        <v>-13931</v>
      </c>
      <c r="F34" s="9">
        <v>-3570</v>
      </c>
      <c r="G34" s="9">
        <v>0</v>
      </c>
      <c r="H34" s="9">
        <v>-1610</v>
      </c>
      <c r="I34" s="9">
        <v>1881</v>
      </c>
      <c r="J34" s="9">
        <v>-20</v>
      </c>
      <c r="K34" s="9">
        <v>3296</v>
      </c>
      <c r="L34" s="9">
        <v>364</v>
      </c>
      <c r="M34" s="9">
        <v>3599</v>
      </c>
      <c r="N34" s="9">
        <v>-944</v>
      </c>
      <c r="O34" s="9">
        <v>2655</v>
      </c>
    </row>
    <row r="35" spans="1:15" s="3" customFormat="1" ht="12" customHeight="1">
      <c r="A35" s="3" t="s">
        <v>226</v>
      </c>
      <c r="B35" s="9">
        <v>16410</v>
      </c>
      <c r="C35" s="9">
        <v>14798</v>
      </c>
      <c r="D35" s="9">
        <v>150</v>
      </c>
      <c r="E35" s="9">
        <v>-10146</v>
      </c>
      <c r="F35" s="9">
        <v>-3608</v>
      </c>
      <c r="G35" s="9">
        <v>0</v>
      </c>
      <c r="H35" s="9">
        <v>1194</v>
      </c>
      <c r="I35" s="9">
        <v>6550</v>
      </c>
      <c r="J35" s="9">
        <v>0</v>
      </c>
      <c r="K35" s="9">
        <v>-2627</v>
      </c>
      <c r="L35" s="9">
        <v>187</v>
      </c>
      <c r="M35" s="9">
        <v>5154</v>
      </c>
      <c r="N35" s="9">
        <v>-4227</v>
      </c>
      <c r="O35" s="9">
        <v>927</v>
      </c>
    </row>
    <row r="36" spans="1:15" s="3" customFormat="1" ht="12" customHeight="1">
      <c r="A36" s="3" t="s">
        <v>232</v>
      </c>
      <c r="B36" s="9">
        <v>9814</v>
      </c>
      <c r="C36" s="9">
        <v>1999</v>
      </c>
      <c r="D36" s="9">
        <v>35</v>
      </c>
      <c r="E36" s="9">
        <v>-1097</v>
      </c>
      <c r="F36" s="9">
        <v>893</v>
      </c>
      <c r="G36" s="9">
        <v>0</v>
      </c>
      <c r="H36" s="9">
        <v>1830</v>
      </c>
      <c r="I36" s="9">
        <v>460</v>
      </c>
      <c r="J36" s="9">
        <v>-155</v>
      </c>
      <c r="K36" s="9">
        <v>-3689</v>
      </c>
      <c r="L36" s="9">
        <v>6927</v>
      </c>
      <c r="M36" s="9">
        <v>5338</v>
      </c>
      <c r="N36" s="9">
        <v>-440</v>
      </c>
      <c r="O36" s="9">
        <v>4898</v>
      </c>
    </row>
    <row r="37" spans="1:15" s="3" customFormat="1" ht="12" customHeight="1">
      <c r="A37" s="3" t="s">
        <v>229</v>
      </c>
      <c r="B37" s="9">
        <v>8295</v>
      </c>
      <c r="C37" s="9">
        <v>7206</v>
      </c>
      <c r="D37" s="9">
        <v>160</v>
      </c>
      <c r="E37" s="9">
        <v>-1256</v>
      </c>
      <c r="F37" s="9">
        <v>-1061</v>
      </c>
      <c r="G37" s="9">
        <v>-3318</v>
      </c>
      <c r="H37" s="9">
        <v>1731</v>
      </c>
      <c r="I37" s="9">
        <v>8190</v>
      </c>
      <c r="J37" s="9">
        <v>-2290</v>
      </c>
      <c r="K37" s="9">
        <v>9663</v>
      </c>
      <c r="L37" s="9">
        <v>0</v>
      </c>
      <c r="M37" s="9">
        <v>17134</v>
      </c>
      <c r="N37" s="9">
        <v>-9237</v>
      </c>
      <c r="O37" s="9">
        <v>7897</v>
      </c>
    </row>
    <row r="38" spans="1:15" s="3" customFormat="1" ht="12" customHeight="1">
      <c r="A38" s="3" t="s">
        <v>231</v>
      </c>
      <c r="B38" s="9">
        <v>7897</v>
      </c>
      <c r="C38" s="9">
        <v>7414</v>
      </c>
      <c r="D38" s="9">
        <v>119</v>
      </c>
      <c r="E38" s="9">
        <v>-3835</v>
      </c>
      <c r="F38" s="9">
        <v>-1763</v>
      </c>
      <c r="G38" s="9">
        <v>-1040</v>
      </c>
      <c r="H38" s="9">
        <v>895</v>
      </c>
      <c r="I38" s="9">
        <v>1123</v>
      </c>
      <c r="J38" s="9">
        <v>92</v>
      </c>
      <c r="K38" s="9">
        <v>0</v>
      </c>
      <c r="L38" s="9">
        <v>90</v>
      </c>
      <c r="M38" s="9">
        <v>2081</v>
      </c>
      <c r="N38" s="9">
        <v>-912</v>
      </c>
      <c r="O38" s="9">
        <v>1169</v>
      </c>
    </row>
    <row r="39" spans="1:5" s="3" customFormat="1" ht="12.75">
      <c r="A39" s="2"/>
      <c r="B39" s="9"/>
      <c r="C39" s="9"/>
      <c r="D39" s="9"/>
      <c r="E39" s="9"/>
    </row>
    <row r="40" spans="1:15" ht="12.75">
      <c r="A40" s="3" t="s">
        <v>139</v>
      </c>
      <c r="B40" s="9">
        <f aca="true" t="shared" si="0" ref="B40:O40">SUM(B5:B39)</f>
        <v>14642354</v>
      </c>
      <c r="C40" s="9">
        <f t="shared" si="0"/>
        <v>12980594</v>
      </c>
      <c r="D40" s="9">
        <f t="shared" si="0"/>
        <v>354997</v>
      </c>
      <c r="E40" s="9">
        <f t="shared" si="0"/>
        <v>-9292021</v>
      </c>
      <c r="F40" s="9">
        <f t="shared" si="0"/>
        <v>-2334768</v>
      </c>
      <c r="G40" s="9">
        <f t="shared" si="0"/>
        <v>-196189</v>
      </c>
      <c r="H40" s="9">
        <f t="shared" si="0"/>
        <v>1512613</v>
      </c>
      <c r="I40" s="9">
        <f t="shared" si="0"/>
        <v>1221222</v>
      </c>
      <c r="J40" s="9">
        <f t="shared" si="0"/>
        <v>-428527</v>
      </c>
      <c r="K40" s="9">
        <f t="shared" si="0"/>
        <v>1638840</v>
      </c>
      <c r="L40" s="9">
        <f t="shared" si="0"/>
        <v>-82265</v>
      </c>
      <c r="M40" s="9">
        <f t="shared" si="0"/>
        <v>3506886</v>
      </c>
      <c r="N40" s="9">
        <f t="shared" si="0"/>
        <v>-2189676</v>
      </c>
      <c r="O40" s="9">
        <f t="shared" si="0"/>
        <v>1317210</v>
      </c>
    </row>
    <row r="41" spans="1:15" ht="12.75">
      <c r="A41" s="1" t="s">
        <v>140</v>
      </c>
      <c r="B41" s="10">
        <v>11179371</v>
      </c>
      <c r="C41" s="10">
        <v>9837714</v>
      </c>
      <c r="D41" s="10">
        <v>399060</v>
      </c>
      <c r="E41" s="10">
        <v>-7831459</v>
      </c>
      <c r="F41" s="10">
        <v>-1994478</v>
      </c>
      <c r="G41" s="10">
        <v>-120347</v>
      </c>
      <c r="H41" s="10">
        <v>290490</v>
      </c>
      <c r="I41" s="10">
        <v>1196423</v>
      </c>
      <c r="J41" s="10">
        <v>-1055424</v>
      </c>
      <c r="K41" s="10">
        <v>2199484</v>
      </c>
      <c r="L41" s="10">
        <v>-150669</v>
      </c>
      <c r="M41" s="10">
        <v>2081244</v>
      </c>
      <c r="N41" s="10">
        <v>-929593</v>
      </c>
      <c r="O41" s="10">
        <v>1151651</v>
      </c>
    </row>
    <row r="43" spans="1:15" ht="12.75">
      <c r="A43" s="1" t="s">
        <v>136</v>
      </c>
      <c r="B43" s="7">
        <f aca="true" t="shared" si="1" ref="B43:O43">B40/($C40/100)</f>
        <v>112.8018794825568</v>
      </c>
      <c r="C43" s="7">
        <f t="shared" si="1"/>
        <v>100</v>
      </c>
      <c r="D43" s="7">
        <f t="shared" si="1"/>
        <v>2.7348286218643</v>
      </c>
      <c r="E43" s="7">
        <f t="shared" si="1"/>
        <v>-71.58394292279691</v>
      </c>
      <c r="F43" s="7">
        <f t="shared" si="1"/>
        <v>-17.986603694715356</v>
      </c>
      <c r="G43" s="7">
        <f t="shared" si="1"/>
        <v>-1.5114023287378067</v>
      </c>
      <c r="H43" s="7">
        <f t="shared" si="1"/>
        <v>11.652879675614228</v>
      </c>
      <c r="I43" s="7">
        <f t="shared" si="1"/>
        <v>9.408059446278036</v>
      </c>
      <c r="J43" s="7">
        <f t="shared" si="1"/>
        <v>-3.301289602001264</v>
      </c>
      <c r="K43" s="7">
        <f t="shared" si="1"/>
        <v>12.625308210086533</v>
      </c>
      <c r="L43" s="7">
        <f t="shared" si="1"/>
        <v>-0.6337537403912332</v>
      </c>
      <c r="M43" s="7">
        <f t="shared" si="1"/>
        <v>27.016375367722002</v>
      </c>
      <c r="N43" s="7">
        <f t="shared" si="1"/>
        <v>-16.86884282799385</v>
      </c>
      <c r="O43" s="7">
        <f t="shared" si="1"/>
        <v>10.14753253972815</v>
      </c>
    </row>
    <row r="44" spans="1:15" ht="12.75">
      <c r="A44" s="1" t="s">
        <v>137</v>
      </c>
      <c r="B44" s="7">
        <f aca="true" t="shared" si="2" ref="B44:O44">B41/($C41/100)</f>
        <v>113.63789392535705</v>
      </c>
      <c r="C44" s="7">
        <f t="shared" si="2"/>
        <v>100</v>
      </c>
      <c r="D44" s="7">
        <f t="shared" si="2"/>
        <v>4.056430182865654</v>
      </c>
      <c r="E44" s="7">
        <f t="shared" si="2"/>
        <v>-79.60649191468669</v>
      </c>
      <c r="F44" s="7">
        <f t="shared" si="2"/>
        <v>-20.27379531464322</v>
      </c>
      <c r="G44" s="7">
        <f t="shared" si="2"/>
        <v>-1.2233228166624888</v>
      </c>
      <c r="H44" s="7">
        <f t="shared" si="2"/>
        <v>2.9528201368732616</v>
      </c>
      <c r="I44" s="7">
        <f t="shared" si="2"/>
        <v>12.161595671514744</v>
      </c>
      <c r="J44" s="7">
        <f t="shared" si="2"/>
        <v>-10.728346036487745</v>
      </c>
      <c r="K44" s="7">
        <f t="shared" si="2"/>
        <v>22.35767374412389</v>
      </c>
      <c r="L44" s="7">
        <f t="shared" si="2"/>
        <v>-1.5315448284022082</v>
      </c>
      <c r="M44" s="7">
        <f t="shared" si="2"/>
        <v>21.15576850475629</v>
      </c>
      <c r="N44" s="7">
        <f t="shared" si="2"/>
        <v>-9.449278562072449</v>
      </c>
      <c r="O44" s="7">
        <f t="shared" si="2"/>
        <v>11.70648994268384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35"/>
  <dimension ref="A1:AG1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33" ht="27" customHeight="1">
      <c r="A1" s="32" t="s">
        <v>362</v>
      </c>
      <c r="B1" s="23"/>
      <c r="C1" s="23"/>
      <c r="D1" s="23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1" s="19" customFormat="1" ht="17.25" customHeight="1">
      <c r="A2" s="27" t="s">
        <v>25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33" s="3" customFormat="1" ht="14.25" customHeight="1">
      <c r="B3" s="21" t="s">
        <v>12</v>
      </c>
      <c r="C3" s="16"/>
      <c r="D3" s="16"/>
      <c r="E3" s="21" t="s">
        <v>13</v>
      </c>
      <c r="F3" s="16"/>
      <c r="G3" s="16"/>
      <c r="H3" s="21" t="s">
        <v>14</v>
      </c>
      <c r="I3" s="16"/>
      <c r="J3" s="16"/>
      <c r="K3" s="21" t="s">
        <v>15</v>
      </c>
      <c r="L3" s="16"/>
      <c r="M3" s="16"/>
      <c r="N3" s="21" t="s">
        <v>16</v>
      </c>
      <c r="O3" s="16"/>
      <c r="P3" s="16"/>
      <c r="Q3" s="21" t="s">
        <v>17</v>
      </c>
      <c r="R3" s="16"/>
      <c r="S3" s="16"/>
      <c r="T3" s="21" t="s">
        <v>18</v>
      </c>
      <c r="U3" s="16"/>
      <c r="V3" s="16"/>
      <c r="W3" s="21" t="s">
        <v>19</v>
      </c>
      <c r="X3" s="16"/>
      <c r="Y3" s="16"/>
      <c r="Z3" s="21" t="s">
        <v>20</v>
      </c>
      <c r="AA3" s="16"/>
      <c r="AB3" s="16"/>
      <c r="AC3" s="21" t="s">
        <v>363</v>
      </c>
      <c r="AD3" s="16"/>
      <c r="AE3" s="16"/>
      <c r="AF3" s="16"/>
      <c r="AG3" s="16"/>
    </row>
    <row r="4" spans="1:33" ht="14.25" customHeight="1" thickBot="1">
      <c r="A4" s="3"/>
      <c r="B4" s="21" t="s">
        <v>96</v>
      </c>
      <c r="C4" s="16"/>
      <c r="D4" s="16"/>
      <c r="E4" s="22" t="s">
        <v>97</v>
      </c>
      <c r="F4" s="16"/>
      <c r="G4" s="16"/>
      <c r="H4" s="22" t="s">
        <v>98</v>
      </c>
      <c r="I4" s="16"/>
      <c r="J4" s="16"/>
      <c r="K4" s="22" t="s">
        <v>99</v>
      </c>
      <c r="L4" s="16"/>
      <c r="M4" s="16"/>
      <c r="N4" s="22" t="s">
        <v>100</v>
      </c>
      <c r="O4" s="16"/>
      <c r="P4" s="16"/>
      <c r="Q4" s="21" t="s">
        <v>101</v>
      </c>
      <c r="R4" s="16"/>
      <c r="S4" s="16"/>
      <c r="T4" s="22" t="s">
        <v>102</v>
      </c>
      <c r="U4" s="16"/>
      <c r="V4" s="16"/>
      <c r="W4" s="22" t="s">
        <v>103</v>
      </c>
      <c r="X4" s="16"/>
      <c r="Y4" s="16"/>
      <c r="Z4" s="22" t="s">
        <v>104</v>
      </c>
      <c r="AA4" s="16"/>
      <c r="AB4" s="16"/>
      <c r="AC4" s="22" t="s">
        <v>105</v>
      </c>
      <c r="AD4" s="16"/>
      <c r="AE4" s="16"/>
      <c r="AF4" s="16"/>
      <c r="AG4" s="16"/>
    </row>
    <row r="5" spans="1:33" ht="67.5" customHeight="1" thickTop="1">
      <c r="A5" s="5" t="s">
        <v>0</v>
      </c>
      <c r="B5" s="4" t="s">
        <v>106</v>
      </c>
      <c r="C5" s="4" t="s">
        <v>107</v>
      </c>
      <c r="D5" s="4" t="s">
        <v>108</v>
      </c>
      <c r="E5" s="4" t="s">
        <v>106</v>
      </c>
      <c r="F5" s="4" t="s">
        <v>107</v>
      </c>
      <c r="G5" s="4" t="s">
        <v>108</v>
      </c>
      <c r="H5" s="4" t="s">
        <v>106</v>
      </c>
      <c r="I5" s="4" t="s">
        <v>107</v>
      </c>
      <c r="J5" s="4" t="s">
        <v>108</v>
      </c>
      <c r="K5" s="4" t="s">
        <v>106</v>
      </c>
      <c r="L5" s="4" t="s">
        <v>107</v>
      </c>
      <c r="M5" s="4" t="s">
        <v>108</v>
      </c>
      <c r="N5" s="4" t="s">
        <v>106</v>
      </c>
      <c r="O5" s="4" t="s">
        <v>107</v>
      </c>
      <c r="P5" s="4" t="s">
        <v>108</v>
      </c>
      <c r="Q5" s="4" t="s">
        <v>106</v>
      </c>
      <c r="R5" s="4" t="s">
        <v>107</v>
      </c>
      <c r="S5" s="4" t="s">
        <v>108</v>
      </c>
      <c r="T5" s="4" t="s">
        <v>106</v>
      </c>
      <c r="U5" s="4" t="s">
        <v>107</v>
      </c>
      <c r="V5" s="4" t="s">
        <v>108</v>
      </c>
      <c r="W5" s="4" t="s">
        <v>106</v>
      </c>
      <c r="X5" s="4" t="s">
        <v>107</v>
      </c>
      <c r="Y5" s="4" t="s">
        <v>108</v>
      </c>
      <c r="Z5" s="4" t="s">
        <v>106</v>
      </c>
      <c r="AA5" s="4" t="s">
        <v>107</v>
      </c>
      <c r="AB5" s="4" t="s">
        <v>108</v>
      </c>
      <c r="AC5" s="4" t="s">
        <v>106</v>
      </c>
      <c r="AD5" s="4" t="s">
        <v>107</v>
      </c>
      <c r="AE5" s="4" t="s">
        <v>108</v>
      </c>
      <c r="AF5" s="4" t="s">
        <v>109</v>
      </c>
      <c r="AG5" s="17"/>
    </row>
    <row r="6" spans="1:33" s="3" customFormat="1" ht="12" customHeight="1">
      <c r="A6" s="3" t="s">
        <v>364</v>
      </c>
      <c r="B6" s="9">
        <v>745</v>
      </c>
      <c r="C6" s="9">
        <v>-623</v>
      </c>
      <c r="D6" s="9">
        <v>0</v>
      </c>
      <c r="E6" s="9">
        <v>1228296</v>
      </c>
      <c r="F6" s="9">
        <v>-23765</v>
      </c>
      <c r="G6" s="9">
        <v>0</v>
      </c>
      <c r="H6" s="9">
        <v>0</v>
      </c>
      <c r="I6" s="9">
        <v>-1</v>
      </c>
      <c r="J6" s="9">
        <v>0</v>
      </c>
      <c r="K6" s="9">
        <v>1386</v>
      </c>
      <c r="L6" s="9">
        <v>-210</v>
      </c>
      <c r="M6" s="9">
        <v>0</v>
      </c>
      <c r="N6" s="9">
        <v>2631</v>
      </c>
      <c r="O6" s="9">
        <v>-1270</v>
      </c>
      <c r="P6" s="9">
        <v>0</v>
      </c>
      <c r="Q6" s="9">
        <v>106920</v>
      </c>
      <c r="R6" s="9">
        <v>-21887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1339978</v>
      </c>
      <c r="AD6" s="9">
        <v>-47756</v>
      </c>
      <c r="AE6" s="9">
        <v>0</v>
      </c>
      <c r="AF6" s="9">
        <v>1292222</v>
      </c>
      <c r="AG6" s="9"/>
    </row>
    <row r="7" spans="1:33" s="3" customFormat="1" ht="12" customHeight="1">
      <c r="A7" s="3" t="s">
        <v>365</v>
      </c>
      <c r="B7" s="9">
        <v>118839</v>
      </c>
      <c r="C7" s="9">
        <v>-25898</v>
      </c>
      <c r="D7" s="9">
        <v>0</v>
      </c>
      <c r="E7" s="9">
        <v>0</v>
      </c>
      <c r="F7" s="9">
        <v>0</v>
      </c>
      <c r="G7" s="9">
        <v>0</v>
      </c>
      <c r="H7" s="9">
        <v>76058</v>
      </c>
      <c r="I7" s="9">
        <v>-6709</v>
      </c>
      <c r="J7" s="9">
        <v>0</v>
      </c>
      <c r="K7" s="9">
        <v>0</v>
      </c>
      <c r="L7" s="9">
        <v>0</v>
      </c>
      <c r="M7" s="9">
        <v>0</v>
      </c>
      <c r="N7" s="9">
        <v>5857</v>
      </c>
      <c r="O7" s="9">
        <v>-3714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200754</v>
      </c>
      <c r="AD7" s="9">
        <v>-36322</v>
      </c>
      <c r="AE7" s="9">
        <v>0</v>
      </c>
      <c r="AF7" s="9">
        <v>164432</v>
      </c>
      <c r="AG7" s="9"/>
    </row>
    <row r="8" spans="1:33" s="3" customFormat="1" ht="12.75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2.75">
      <c r="A9" s="3" t="s">
        <v>139</v>
      </c>
      <c r="B9" s="9">
        <f>SUM(B6:B8)</f>
        <v>119584</v>
      </c>
      <c r="C9" s="9">
        <f>SUM(C6:C8)</f>
        <v>-26521</v>
      </c>
      <c r="D9" s="9">
        <f>SUM(D6:D8)</f>
        <v>0</v>
      </c>
      <c r="E9" s="9">
        <f aca="true" t="shared" si="0" ref="E9:AE9">SUM(E6:E8)</f>
        <v>1228296</v>
      </c>
      <c r="F9" s="9">
        <f t="shared" si="0"/>
        <v>-23765</v>
      </c>
      <c r="G9" s="9">
        <f t="shared" si="0"/>
        <v>0</v>
      </c>
      <c r="H9" s="9">
        <f t="shared" si="0"/>
        <v>76058</v>
      </c>
      <c r="I9" s="9">
        <f t="shared" si="0"/>
        <v>-6710</v>
      </c>
      <c r="J9" s="9">
        <f t="shared" si="0"/>
        <v>0</v>
      </c>
      <c r="K9" s="9">
        <f t="shared" si="0"/>
        <v>1386</v>
      </c>
      <c r="L9" s="9">
        <f t="shared" si="0"/>
        <v>-210</v>
      </c>
      <c r="M9" s="9">
        <f t="shared" si="0"/>
        <v>0</v>
      </c>
      <c r="N9" s="9">
        <f t="shared" si="0"/>
        <v>8488</v>
      </c>
      <c r="O9" s="9">
        <f t="shared" si="0"/>
        <v>-4984</v>
      </c>
      <c r="P9" s="9">
        <f t="shared" si="0"/>
        <v>0</v>
      </c>
      <c r="Q9" s="9">
        <f t="shared" si="0"/>
        <v>106920</v>
      </c>
      <c r="R9" s="9">
        <f t="shared" si="0"/>
        <v>-21887</v>
      </c>
      <c r="S9" s="9">
        <f t="shared" si="0"/>
        <v>0</v>
      </c>
      <c r="T9" s="9">
        <f t="shared" si="0"/>
        <v>0</v>
      </c>
      <c r="U9" s="9">
        <f t="shared" si="0"/>
        <v>0</v>
      </c>
      <c r="V9" s="9">
        <f t="shared" si="0"/>
        <v>0</v>
      </c>
      <c r="W9" s="9">
        <f t="shared" si="0"/>
        <v>0</v>
      </c>
      <c r="X9" s="9">
        <f t="shared" si="0"/>
        <v>0</v>
      </c>
      <c r="Y9" s="9">
        <f t="shared" si="0"/>
        <v>0</v>
      </c>
      <c r="Z9" s="9">
        <f t="shared" si="0"/>
        <v>0</v>
      </c>
      <c r="AA9" s="9">
        <f t="shared" si="0"/>
        <v>0</v>
      </c>
      <c r="AB9" s="9">
        <f t="shared" si="0"/>
        <v>0</v>
      </c>
      <c r="AC9" s="9">
        <f t="shared" si="0"/>
        <v>1540732</v>
      </c>
      <c r="AD9" s="9">
        <f t="shared" si="0"/>
        <v>-84078</v>
      </c>
      <c r="AE9" s="9">
        <f t="shared" si="0"/>
        <v>0</v>
      </c>
      <c r="AF9" s="9">
        <f>AC9+AD9+AE9</f>
        <v>1456654</v>
      </c>
      <c r="AG9" s="9"/>
    </row>
    <row r="10" spans="1:33" ht="12.75">
      <c r="A10" s="1" t="s">
        <v>140</v>
      </c>
      <c r="B10" s="10">
        <v>441276</v>
      </c>
      <c r="C10" s="10">
        <v>-37065</v>
      </c>
      <c r="D10" s="10">
        <v>0</v>
      </c>
      <c r="E10" s="10">
        <v>1634495</v>
      </c>
      <c r="F10" s="10">
        <v>-387319</v>
      </c>
      <c r="G10" s="10">
        <v>0</v>
      </c>
      <c r="H10" s="10">
        <v>273</v>
      </c>
      <c r="I10" s="10">
        <v>-684</v>
      </c>
      <c r="J10" s="10">
        <v>0</v>
      </c>
      <c r="K10" s="10">
        <v>14340</v>
      </c>
      <c r="L10" s="10">
        <v>-6283</v>
      </c>
      <c r="M10" s="10">
        <v>0</v>
      </c>
      <c r="N10" s="10">
        <v>6552</v>
      </c>
      <c r="O10" s="10">
        <v>-3105</v>
      </c>
      <c r="P10" s="10">
        <v>0</v>
      </c>
      <c r="Q10" s="10">
        <v>190135</v>
      </c>
      <c r="R10" s="10">
        <v>-58850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301</v>
      </c>
      <c r="AA10" s="10">
        <v>0</v>
      </c>
      <c r="AB10" s="10">
        <v>0</v>
      </c>
      <c r="AC10" s="10">
        <v>2287372</v>
      </c>
      <c r="AD10" s="10">
        <v>-493306</v>
      </c>
      <c r="AE10" s="10">
        <v>0</v>
      </c>
      <c r="AF10" s="9">
        <f>AC10+AD10+AE10</f>
        <v>1794066</v>
      </c>
      <c r="AG10" s="10"/>
    </row>
    <row r="11" ht="12.75">
      <c r="AF11" s="9"/>
    </row>
    <row r="12" spans="1:33" ht="12.75">
      <c r="A12" s="1" t="s">
        <v>136</v>
      </c>
      <c r="B12" s="7">
        <f>B9/(B9/100)</f>
        <v>100</v>
      </c>
      <c r="C12" s="7">
        <f>C9/(B9/100)</f>
        <v>-22.177716082419053</v>
      </c>
      <c r="D12" s="7">
        <f>D9/(B9/100)</f>
        <v>0</v>
      </c>
      <c r="E12" s="7">
        <f>E9/(E9/100)</f>
        <v>100</v>
      </c>
      <c r="F12" s="7">
        <f>F9/(E9/100)</f>
        <v>-1.9347942189830465</v>
      </c>
      <c r="G12" s="7">
        <f>G9/(E9/100)</f>
        <v>0</v>
      </c>
      <c r="H12" s="7">
        <f>H9/(H9/100)</f>
        <v>100</v>
      </c>
      <c r="I12" s="7">
        <f>I9/(H9/100)</f>
        <v>-8.8222146256804</v>
      </c>
      <c r="J12" s="7">
        <f>J9/(H9/100)</f>
        <v>0</v>
      </c>
      <c r="K12" s="7">
        <f>K9/(K9/100)</f>
        <v>100</v>
      </c>
      <c r="L12" s="7">
        <f>L9/(K9/100)</f>
        <v>-15.151515151515152</v>
      </c>
      <c r="M12" s="7">
        <f>M9/(K9/100)</f>
        <v>0</v>
      </c>
      <c r="N12" s="7">
        <f>N9/(N9/100)</f>
        <v>100</v>
      </c>
      <c r="O12" s="7">
        <f>O9/(N9/100)</f>
        <v>-58.7181903864279</v>
      </c>
      <c r="P12" s="7">
        <f>P9/(N9/100)</f>
        <v>0</v>
      </c>
      <c r="Q12" s="7">
        <f>Q9/(Q9/100)</f>
        <v>100</v>
      </c>
      <c r="R12" s="7">
        <f>R9/(Q9/100)</f>
        <v>-20.470445192667412</v>
      </c>
      <c r="S12" s="7">
        <f>S9/(Q9/100)</f>
        <v>0</v>
      </c>
      <c r="T12" s="7" t="e">
        <f>T9/(T9/100)</f>
        <v>#DIV/0!</v>
      </c>
      <c r="U12" s="7" t="e">
        <f>U9/(T9/100)</f>
        <v>#DIV/0!</v>
      </c>
      <c r="V12" s="7" t="e">
        <f>V9/(T9/100)</f>
        <v>#DIV/0!</v>
      </c>
      <c r="W12" s="7" t="e">
        <f>W9/(W9/100)</f>
        <v>#DIV/0!</v>
      </c>
      <c r="X12" s="7" t="e">
        <f>X9/(W9/100)</f>
        <v>#DIV/0!</v>
      </c>
      <c r="Y12" s="7" t="e">
        <f>Y9/(W9/100)</f>
        <v>#DIV/0!</v>
      </c>
      <c r="Z12" s="7" t="e">
        <f>Z9/(Z9/100)</f>
        <v>#DIV/0!</v>
      </c>
      <c r="AA12" s="7" t="e">
        <f>AA9/(Z9/100)</f>
        <v>#DIV/0!</v>
      </c>
      <c r="AB12" s="7" t="e">
        <f>AB9/(Z9/100)</f>
        <v>#DIV/0!</v>
      </c>
      <c r="AC12" s="7">
        <f>AC9/(AC9/100)</f>
        <v>100</v>
      </c>
      <c r="AD12" s="7">
        <f>AD9/(AC9/100)</f>
        <v>-5.457016534997651</v>
      </c>
      <c r="AE12" s="7">
        <f>AE9/(AC9/100)</f>
        <v>0</v>
      </c>
      <c r="AF12" s="9">
        <f>AC12+AD12+AE12</f>
        <v>94.54298346500235</v>
      </c>
      <c r="AG12" s="7"/>
    </row>
    <row r="13" spans="1:33" ht="12.75">
      <c r="A13" s="1" t="s">
        <v>137</v>
      </c>
      <c r="B13" s="7">
        <f>B10/(B10/100)</f>
        <v>100</v>
      </c>
      <c r="C13" s="7">
        <f>C10/(B10/100)</f>
        <v>-8.399505071655835</v>
      </c>
      <c r="D13" s="7">
        <f>D10/(B10/100)</f>
        <v>0</v>
      </c>
      <c r="E13" s="7">
        <f>E10/(E10/100)</f>
        <v>100</v>
      </c>
      <c r="F13" s="7">
        <f>F10/(E10/100)</f>
        <v>-23.696554593314755</v>
      </c>
      <c r="G13" s="7">
        <f>G10/(E10/100)</f>
        <v>0</v>
      </c>
      <c r="H13" s="7">
        <f>H10/(H10/100)</f>
        <v>100</v>
      </c>
      <c r="I13" s="7">
        <f>I10/(H10/100)</f>
        <v>-250.54945054945054</v>
      </c>
      <c r="J13" s="7">
        <f>J10/(H10/100)</f>
        <v>0</v>
      </c>
      <c r="K13" s="7">
        <f>K10/(K10/100)</f>
        <v>100</v>
      </c>
      <c r="L13" s="7">
        <f>L10/(K10/100)</f>
        <v>-43.81450488145049</v>
      </c>
      <c r="M13" s="7">
        <f>M10/(K10/100)</f>
        <v>0</v>
      </c>
      <c r="N13" s="7">
        <f>N10/(N10/100)</f>
        <v>100</v>
      </c>
      <c r="O13" s="7">
        <f>O10/(N10/100)</f>
        <v>-47.39010989010989</v>
      </c>
      <c r="P13" s="7">
        <f>P10/(N10/100)</f>
        <v>0</v>
      </c>
      <c r="Q13" s="7">
        <f>Q10/(Q10/100)</f>
        <v>100</v>
      </c>
      <c r="R13" s="7">
        <f>R10/(Q10/100)</f>
        <v>-30.951692218686723</v>
      </c>
      <c r="S13" s="7">
        <f>S10/(Q10/100)</f>
        <v>0</v>
      </c>
      <c r="T13" s="7" t="e">
        <f>T10/(T10/100)</f>
        <v>#DIV/0!</v>
      </c>
      <c r="U13" s="7" t="e">
        <f>U10/(T10/100)</f>
        <v>#DIV/0!</v>
      </c>
      <c r="V13" s="7" t="e">
        <f>V10/(T10/100)</f>
        <v>#DIV/0!</v>
      </c>
      <c r="W13" s="7" t="e">
        <f>W10/(W10/100)</f>
        <v>#DIV/0!</v>
      </c>
      <c r="X13" s="7" t="e">
        <f>X10/(W10/100)</f>
        <v>#DIV/0!</v>
      </c>
      <c r="Y13" s="7" t="e">
        <f>Y10/(W10/100)</f>
        <v>#DIV/0!</v>
      </c>
      <c r="Z13" s="7">
        <f>Z10/(Z10/100)</f>
        <v>100</v>
      </c>
      <c r="AA13" s="7">
        <f>AA10/(Z10/100)</f>
        <v>0</v>
      </c>
      <c r="AB13" s="7">
        <f>AB10/(Z10/100)</f>
        <v>0</v>
      </c>
      <c r="AC13" s="7">
        <f>AC10/(AC10/100)</f>
        <v>100</v>
      </c>
      <c r="AD13" s="7">
        <f>AD10/(AC10/100)</f>
        <v>-21.566496398486997</v>
      </c>
      <c r="AE13" s="7">
        <f>AE10/(AC10/100)</f>
        <v>0</v>
      </c>
      <c r="AF13" s="9">
        <f>AC13+AD13+AE13</f>
        <v>78.433503601513</v>
      </c>
      <c r="AG13" s="7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4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3"/>
  <dimension ref="A1:K5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269</v>
      </c>
      <c r="B4" s="9">
        <v>9948856</v>
      </c>
      <c r="C4" s="9">
        <v>9948856</v>
      </c>
      <c r="D4" s="9">
        <v>2253204</v>
      </c>
      <c r="E4" s="9">
        <v>-17309302</v>
      </c>
      <c r="F4" s="9">
        <v>0</v>
      </c>
      <c r="G4" s="9">
        <v>-123001</v>
      </c>
      <c r="H4" s="9">
        <v>-126142</v>
      </c>
      <c r="I4" s="9">
        <v>-5356385</v>
      </c>
    </row>
    <row r="5" spans="1:9" s="3" customFormat="1" ht="12" customHeight="1">
      <c r="A5" s="3" t="s">
        <v>158</v>
      </c>
      <c r="B5" s="9">
        <v>1431359</v>
      </c>
      <c r="C5" s="9">
        <v>1427840</v>
      </c>
      <c r="D5" s="9">
        <v>269276</v>
      </c>
      <c r="E5" s="9">
        <v>-1609710</v>
      </c>
      <c r="F5" s="9">
        <v>-7114</v>
      </c>
      <c r="G5" s="9">
        <v>-193973</v>
      </c>
      <c r="H5" s="9">
        <v>0</v>
      </c>
      <c r="I5" s="9">
        <v>-113681</v>
      </c>
    </row>
    <row r="6" spans="1:9" s="3" customFormat="1" ht="12" customHeight="1">
      <c r="A6" s="3" t="s">
        <v>147</v>
      </c>
      <c r="B6" s="9">
        <v>1276619</v>
      </c>
      <c r="C6" s="9">
        <v>1273054</v>
      </c>
      <c r="D6" s="9">
        <v>147923</v>
      </c>
      <c r="E6" s="9">
        <v>-1372384</v>
      </c>
      <c r="F6" s="9">
        <v>0</v>
      </c>
      <c r="G6" s="9">
        <v>-226932</v>
      </c>
      <c r="H6" s="9">
        <v>0</v>
      </c>
      <c r="I6" s="9">
        <v>-178339</v>
      </c>
    </row>
    <row r="7" spans="1:9" s="3" customFormat="1" ht="12" customHeight="1">
      <c r="A7" s="3" t="s">
        <v>146</v>
      </c>
      <c r="B7" s="9">
        <v>276357</v>
      </c>
      <c r="C7" s="9">
        <v>267248</v>
      </c>
      <c r="D7" s="9">
        <v>48961</v>
      </c>
      <c r="E7" s="9">
        <v>-612996</v>
      </c>
      <c r="F7" s="9">
        <v>0</v>
      </c>
      <c r="G7" s="9">
        <v>-50492</v>
      </c>
      <c r="H7" s="9">
        <v>0</v>
      </c>
      <c r="I7" s="9">
        <v>-347279</v>
      </c>
    </row>
    <row r="8" spans="1:9" s="3" customFormat="1" ht="12" customHeight="1">
      <c r="A8" s="3" t="s">
        <v>144</v>
      </c>
      <c r="B8" s="9">
        <v>233081</v>
      </c>
      <c r="C8" s="9">
        <v>216092</v>
      </c>
      <c r="D8" s="9">
        <v>20573</v>
      </c>
      <c r="E8" s="9">
        <v>-179443</v>
      </c>
      <c r="F8" s="9">
        <v>0</v>
      </c>
      <c r="G8" s="9">
        <v>-49118</v>
      </c>
      <c r="H8" s="9">
        <v>0</v>
      </c>
      <c r="I8" s="9">
        <v>8104</v>
      </c>
    </row>
    <row r="9" spans="1:9" s="3" customFormat="1" ht="12" customHeight="1">
      <c r="A9" s="3" t="s">
        <v>142</v>
      </c>
      <c r="B9" s="9">
        <v>104366</v>
      </c>
      <c r="C9" s="9">
        <v>104316</v>
      </c>
      <c r="D9" s="9">
        <v>5564</v>
      </c>
      <c r="E9" s="9">
        <v>-81065</v>
      </c>
      <c r="F9" s="9">
        <v>0</v>
      </c>
      <c r="G9" s="9">
        <v>-23370</v>
      </c>
      <c r="H9" s="9">
        <v>3</v>
      </c>
      <c r="I9" s="9">
        <v>5448</v>
      </c>
    </row>
    <row r="10" spans="1:9" s="3" customFormat="1" ht="12" customHeight="1">
      <c r="A10" s="3" t="s">
        <v>270</v>
      </c>
      <c r="B10" s="9">
        <v>87405</v>
      </c>
      <c r="C10" s="9">
        <v>87405</v>
      </c>
      <c r="D10" s="9">
        <v>523</v>
      </c>
      <c r="E10" s="9">
        <v>-67426</v>
      </c>
      <c r="F10" s="9">
        <v>0</v>
      </c>
      <c r="G10" s="9">
        <v>-4890</v>
      </c>
      <c r="H10" s="9">
        <v>0</v>
      </c>
      <c r="I10" s="9">
        <v>15612</v>
      </c>
    </row>
    <row r="11" spans="1:9" s="3" customFormat="1" ht="12" customHeight="1">
      <c r="A11" s="3" t="s">
        <v>199</v>
      </c>
      <c r="B11" s="9">
        <v>40948</v>
      </c>
      <c r="C11" s="9">
        <v>40100</v>
      </c>
      <c r="D11" s="9">
        <v>6914</v>
      </c>
      <c r="E11" s="9">
        <v>-60695</v>
      </c>
      <c r="F11" s="9">
        <v>0</v>
      </c>
      <c r="G11" s="9">
        <v>-8780</v>
      </c>
      <c r="H11" s="9">
        <v>0</v>
      </c>
      <c r="I11" s="9">
        <v>-22461</v>
      </c>
    </row>
    <row r="12" spans="1:9" s="3" customFormat="1" ht="12" customHeight="1">
      <c r="A12" s="3" t="s">
        <v>186</v>
      </c>
      <c r="B12" s="9">
        <v>35627</v>
      </c>
      <c r="C12" s="9">
        <v>18771</v>
      </c>
      <c r="D12" s="9">
        <v>268</v>
      </c>
      <c r="E12" s="9">
        <v>-1822</v>
      </c>
      <c r="F12" s="9">
        <v>0</v>
      </c>
      <c r="G12" s="9">
        <v>-9173</v>
      </c>
      <c r="H12" s="9">
        <v>0</v>
      </c>
      <c r="I12" s="9">
        <v>8044</v>
      </c>
    </row>
    <row r="13" spans="1:9" s="3" customFormat="1" ht="12" customHeight="1">
      <c r="A13" s="3" t="s">
        <v>200</v>
      </c>
      <c r="B13" s="9">
        <v>27745</v>
      </c>
      <c r="C13" s="9">
        <v>27230</v>
      </c>
      <c r="D13" s="9">
        <v>5001</v>
      </c>
      <c r="E13" s="9">
        <v>-58646</v>
      </c>
      <c r="F13" s="9">
        <v>0</v>
      </c>
      <c r="G13" s="9">
        <v>-5157</v>
      </c>
      <c r="H13" s="9">
        <v>0</v>
      </c>
      <c r="I13" s="9">
        <v>-31572</v>
      </c>
    </row>
    <row r="14" spans="1:9" s="3" customFormat="1" ht="12" customHeight="1">
      <c r="A14" s="3" t="s">
        <v>205</v>
      </c>
      <c r="B14" s="9">
        <v>21782</v>
      </c>
      <c r="C14" s="9">
        <v>21712</v>
      </c>
      <c r="D14" s="9">
        <v>2897</v>
      </c>
      <c r="E14" s="9">
        <v>-41698</v>
      </c>
      <c r="F14" s="9">
        <v>-1085</v>
      </c>
      <c r="G14" s="9">
        <v>-5749</v>
      </c>
      <c r="H14" s="9">
        <v>0</v>
      </c>
      <c r="I14" s="9">
        <v>-23923</v>
      </c>
    </row>
    <row r="15" spans="1:9" s="3" customFormat="1" ht="12" customHeight="1">
      <c r="A15" s="3" t="s">
        <v>204</v>
      </c>
      <c r="B15" s="9">
        <v>20900</v>
      </c>
      <c r="C15" s="9">
        <v>3616</v>
      </c>
      <c r="D15" s="9">
        <v>2884</v>
      </c>
      <c r="E15" s="9">
        <v>-11219</v>
      </c>
      <c r="F15" s="9">
        <v>0</v>
      </c>
      <c r="G15" s="9">
        <v>-620</v>
      </c>
      <c r="H15" s="9">
        <v>0</v>
      </c>
      <c r="I15" s="9">
        <v>-5339</v>
      </c>
    </row>
    <row r="16" spans="1:9" s="3" customFormat="1" ht="12" customHeight="1">
      <c r="A16" s="3" t="s">
        <v>202</v>
      </c>
      <c r="B16" s="9">
        <v>20617</v>
      </c>
      <c r="C16" s="9">
        <v>20264</v>
      </c>
      <c r="D16" s="9">
        <v>423</v>
      </c>
      <c r="E16" s="9">
        <v>-37642</v>
      </c>
      <c r="F16" s="9">
        <v>0</v>
      </c>
      <c r="G16" s="9">
        <v>-2222</v>
      </c>
      <c r="H16" s="9">
        <v>0</v>
      </c>
      <c r="I16" s="9">
        <v>-19177</v>
      </c>
    </row>
    <row r="17" spans="1:9" s="3" customFormat="1" ht="12" customHeight="1">
      <c r="A17" s="3" t="s">
        <v>201</v>
      </c>
      <c r="B17" s="9">
        <v>20610</v>
      </c>
      <c r="C17" s="9">
        <v>20508</v>
      </c>
      <c r="D17" s="9">
        <v>1451</v>
      </c>
      <c r="E17" s="9">
        <v>-47777</v>
      </c>
      <c r="F17" s="9">
        <v>0</v>
      </c>
      <c r="G17" s="9">
        <v>-2550</v>
      </c>
      <c r="H17" s="9">
        <v>0</v>
      </c>
      <c r="I17" s="9">
        <v>-28368</v>
      </c>
    </row>
    <row r="18" spans="1:9" s="3" customFormat="1" ht="12" customHeight="1">
      <c r="A18" s="3" t="s">
        <v>170</v>
      </c>
      <c r="B18" s="9">
        <v>18368</v>
      </c>
      <c r="C18" s="9">
        <v>18368</v>
      </c>
      <c r="D18" s="9">
        <v>876</v>
      </c>
      <c r="E18" s="9">
        <v>-20874</v>
      </c>
      <c r="F18" s="9">
        <v>0</v>
      </c>
      <c r="G18" s="9">
        <v>-2822</v>
      </c>
      <c r="H18" s="9">
        <v>0</v>
      </c>
      <c r="I18" s="9">
        <v>-4452</v>
      </c>
    </row>
    <row r="19" spans="1:9" s="3" customFormat="1" ht="12" customHeight="1">
      <c r="A19" s="3" t="s">
        <v>238</v>
      </c>
      <c r="B19" s="9">
        <v>16841</v>
      </c>
      <c r="C19" s="9">
        <v>7404</v>
      </c>
      <c r="D19" s="9">
        <v>53</v>
      </c>
      <c r="E19" s="9">
        <v>-2899</v>
      </c>
      <c r="F19" s="9">
        <v>0</v>
      </c>
      <c r="G19" s="9">
        <v>-4543</v>
      </c>
      <c r="H19" s="9">
        <v>0</v>
      </c>
      <c r="I19" s="9">
        <v>15</v>
      </c>
    </row>
    <row r="20" spans="1:9" s="3" customFormat="1" ht="12" customHeight="1">
      <c r="A20" s="3" t="s">
        <v>206</v>
      </c>
      <c r="B20" s="9">
        <v>16476</v>
      </c>
      <c r="C20" s="9">
        <v>2715</v>
      </c>
      <c r="D20" s="9">
        <v>2900</v>
      </c>
      <c r="E20" s="9">
        <v>-10687</v>
      </c>
      <c r="F20" s="9">
        <v>0</v>
      </c>
      <c r="G20" s="9">
        <v>-2063</v>
      </c>
      <c r="H20" s="9">
        <v>0</v>
      </c>
      <c r="I20" s="9">
        <v>-7135</v>
      </c>
    </row>
    <row r="21" spans="1:9" s="3" customFormat="1" ht="12" customHeight="1">
      <c r="A21" s="3" t="s">
        <v>207</v>
      </c>
      <c r="B21" s="9">
        <v>12790</v>
      </c>
      <c r="C21" s="9">
        <v>1949</v>
      </c>
      <c r="D21" s="9">
        <v>783</v>
      </c>
      <c r="E21" s="9">
        <v>-12243</v>
      </c>
      <c r="F21" s="9">
        <v>0</v>
      </c>
      <c r="G21" s="9">
        <v>-243</v>
      </c>
      <c r="H21" s="9">
        <v>0</v>
      </c>
      <c r="I21" s="9">
        <v>-9754</v>
      </c>
    </row>
    <row r="22" spans="1:9" s="3" customFormat="1" ht="12" customHeight="1">
      <c r="A22" s="3" t="s">
        <v>213</v>
      </c>
      <c r="B22" s="9">
        <v>11663</v>
      </c>
      <c r="C22" s="9">
        <v>2229</v>
      </c>
      <c r="D22" s="9">
        <v>1009</v>
      </c>
      <c r="E22" s="9">
        <v>-7219</v>
      </c>
      <c r="F22" s="9">
        <v>0</v>
      </c>
      <c r="G22" s="9">
        <v>267</v>
      </c>
      <c r="H22" s="9">
        <v>-290</v>
      </c>
      <c r="I22" s="9">
        <v>-4004</v>
      </c>
    </row>
    <row r="23" spans="1:9" s="3" customFormat="1" ht="12" customHeight="1">
      <c r="A23" s="3" t="s">
        <v>203</v>
      </c>
      <c r="B23" s="9">
        <v>11658</v>
      </c>
      <c r="C23" s="9">
        <v>11537</v>
      </c>
      <c r="D23" s="9">
        <v>1455</v>
      </c>
      <c r="E23" s="9">
        <v>-26447</v>
      </c>
      <c r="F23" s="9">
        <v>0</v>
      </c>
      <c r="G23" s="9">
        <v>-1519</v>
      </c>
      <c r="H23" s="9">
        <v>0</v>
      </c>
      <c r="I23" s="9">
        <v>-14974</v>
      </c>
    </row>
    <row r="24" spans="1:9" s="3" customFormat="1" ht="12" customHeight="1">
      <c r="A24" s="3" t="s">
        <v>210</v>
      </c>
      <c r="B24" s="9">
        <v>11216</v>
      </c>
      <c r="C24" s="9">
        <v>10082</v>
      </c>
      <c r="D24" s="9">
        <v>916</v>
      </c>
      <c r="E24" s="9">
        <v>-13138</v>
      </c>
      <c r="F24" s="9">
        <v>-612</v>
      </c>
      <c r="G24" s="9">
        <v>-1601</v>
      </c>
      <c r="H24" s="9">
        <v>0</v>
      </c>
      <c r="I24" s="9">
        <v>-4353</v>
      </c>
    </row>
    <row r="25" spans="1:9" s="3" customFormat="1" ht="12" customHeight="1">
      <c r="A25" s="3" t="s">
        <v>212</v>
      </c>
      <c r="B25" s="9">
        <v>9297</v>
      </c>
      <c r="C25" s="9">
        <v>9233</v>
      </c>
      <c r="D25" s="9">
        <v>1153</v>
      </c>
      <c r="E25" s="9">
        <v>-12713</v>
      </c>
      <c r="F25" s="9">
        <v>-1451</v>
      </c>
      <c r="G25" s="9">
        <v>-2497</v>
      </c>
      <c r="H25" s="9">
        <v>0</v>
      </c>
      <c r="I25" s="9">
        <v>-6275</v>
      </c>
    </row>
    <row r="26" spans="1:9" s="3" customFormat="1" ht="12" customHeight="1">
      <c r="A26" s="3" t="s">
        <v>209</v>
      </c>
      <c r="B26" s="9">
        <v>8666</v>
      </c>
      <c r="C26" s="9">
        <v>1663</v>
      </c>
      <c r="D26" s="9">
        <v>302</v>
      </c>
      <c r="E26" s="9">
        <v>-5397</v>
      </c>
      <c r="F26" s="9">
        <v>0</v>
      </c>
      <c r="G26" s="9">
        <v>254</v>
      </c>
      <c r="H26" s="9">
        <v>0</v>
      </c>
      <c r="I26" s="9">
        <v>-3178</v>
      </c>
    </row>
    <row r="27" spans="1:9" s="3" customFormat="1" ht="12" customHeight="1">
      <c r="A27" s="3" t="s">
        <v>208</v>
      </c>
      <c r="B27" s="9">
        <v>8535</v>
      </c>
      <c r="C27" s="9">
        <v>7515</v>
      </c>
      <c r="D27" s="9">
        <v>1324</v>
      </c>
      <c r="E27" s="9">
        <v>-19565</v>
      </c>
      <c r="F27" s="9">
        <v>0</v>
      </c>
      <c r="G27" s="9">
        <v>-2210</v>
      </c>
      <c r="H27" s="9">
        <v>0</v>
      </c>
      <c r="I27" s="9">
        <v>-12936</v>
      </c>
    </row>
    <row r="28" spans="1:9" s="3" customFormat="1" ht="12" customHeight="1">
      <c r="A28" s="3" t="s">
        <v>211</v>
      </c>
      <c r="B28" s="9">
        <v>7958</v>
      </c>
      <c r="C28" s="9">
        <v>7068</v>
      </c>
      <c r="D28" s="9">
        <v>350</v>
      </c>
      <c r="E28" s="9">
        <v>-6010</v>
      </c>
      <c r="F28" s="9">
        <v>0</v>
      </c>
      <c r="G28" s="9">
        <v>-1239</v>
      </c>
      <c r="H28" s="9">
        <v>0</v>
      </c>
      <c r="I28" s="9">
        <v>169</v>
      </c>
    </row>
    <row r="29" spans="1:9" s="3" customFormat="1" ht="12" customHeight="1">
      <c r="A29" s="3" t="s">
        <v>214</v>
      </c>
      <c r="B29" s="9">
        <v>7441</v>
      </c>
      <c r="C29" s="9">
        <v>1967</v>
      </c>
      <c r="D29" s="9">
        <v>135</v>
      </c>
      <c r="E29" s="9">
        <v>-539</v>
      </c>
      <c r="F29" s="9">
        <v>0</v>
      </c>
      <c r="G29" s="9">
        <v>-428</v>
      </c>
      <c r="H29" s="9">
        <v>0</v>
      </c>
      <c r="I29" s="9">
        <v>1135</v>
      </c>
    </row>
    <row r="30" spans="1:9" s="3" customFormat="1" ht="12" customHeight="1">
      <c r="A30" s="3" t="s">
        <v>217</v>
      </c>
      <c r="B30" s="9">
        <v>7275</v>
      </c>
      <c r="C30" s="9">
        <v>5827</v>
      </c>
      <c r="D30" s="9">
        <v>1069</v>
      </c>
      <c r="E30" s="9">
        <v>-13845</v>
      </c>
      <c r="F30" s="9">
        <v>0</v>
      </c>
      <c r="G30" s="9">
        <v>-1180</v>
      </c>
      <c r="H30" s="9">
        <v>0</v>
      </c>
      <c r="I30" s="9">
        <v>-8129</v>
      </c>
    </row>
    <row r="31" spans="1:9" s="3" customFormat="1" ht="12" customHeight="1">
      <c r="A31" s="3" t="s">
        <v>215</v>
      </c>
      <c r="B31" s="9">
        <v>6584</v>
      </c>
      <c r="C31" s="9">
        <v>5485</v>
      </c>
      <c r="D31" s="9">
        <v>875</v>
      </c>
      <c r="E31" s="9">
        <v>-19847</v>
      </c>
      <c r="F31" s="9">
        <v>0</v>
      </c>
      <c r="G31" s="9">
        <v>-992</v>
      </c>
      <c r="H31" s="9">
        <v>0</v>
      </c>
      <c r="I31" s="9">
        <v>-14479</v>
      </c>
    </row>
    <row r="32" spans="1:9" s="3" customFormat="1" ht="12" customHeight="1">
      <c r="A32" s="3" t="s">
        <v>216</v>
      </c>
      <c r="B32" s="9">
        <v>6310</v>
      </c>
      <c r="C32" s="9">
        <v>1415</v>
      </c>
      <c r="D32" s="9">
        <v>613</v>
      </c>
      <c r="E32" s="9">
        <v>-4168</v>
      </c>
      <c r="F32" s="9">
        <v>0</v>
      </c>
      <c r="G32" s="9">
        <v>-233</v>
      </c>
      <c r="H32" s="9">
        <v>0</v>
      </c>
      <c r="I32" s="9">
        <v>-2373</v>
      </c>
    </row>
    <row r="33" spans="1:9" s="3" customFormat="1" ht="12" customHeight="1">
      <c r="A33" s="3" t="s">
        <v>143</v>
      </c>
      <c r="B33" s="9">
        <v>5332</v>
      </c>
      <c r="C33" s="9">
        <v>5332</v>
      </c>
      <c r="D33" s="9">
        <v>190</v>
      </c>
      <c r="E33" s="9">
        <v>-4351</v>
      </c>
      <c r="F33" s="9">
        <v>0</v>
      </c>
      <c r="G33" s="9">
        <v>-3189</v>
      </c>
      <c r="H33" s="9">
        <v>0</v>
      </c>
      <c r="I33" s="9">
        <v>-2018</v>
      </c>
    </row>
    <row r="34" spans="1:9" s="3" customFormat="1" ht="12" customHeight="1">
      <c r="A34" s="3" t="s">
        <v>220</v>
      </c>
      <c r="B34" s="9">
        <v>5087</v>
      </c>
      <c r="C34" s="9">
        <v>4209</v>
      </c>
      <c r="D34" s="9">
        <v>463</v>
      </c>
      <c r="E34" s="9">
        <v>-7572</v>
      </c>
      <c r="F34" s="9">
        <v>0</v>
      </c>
      <c r="G34" s="9">
        <v>-842</v>
      </c>
      <c r="H34" s="9">
        <v>0</v>
      </c>
      <c r="I34" s="9">
        <v>-3742</v>
      </c>
    </row>
    <row r="35" spans="1:9" s="3" customFormat="1" ht="12" customHeight="1">
      <c r="A35" s="3" t="s">
        <v>221</v>
      </c>
      <c r="B35" s="9">
        <v>4426</v>
      </c>
      <c r="C35" s="9">
        <v>849</v>
      </c>
      <c r="D35" s="9">
        <v>1784</v>
      </c>
      <c r="E35" s="9">
        <v>-1042</v>
      </c>
      <c r="F35" s="9">
        <v>0</v>
      </c>
      <c r="G35" s="9">
        <v>594</v>
      </c>
      <c r="H35" s="9">
        <v>0</v>
      </c>
      <c r="I35" s="9">
        <v>2185</v>
      </c>
    </row>
    <row r="36" spans="1:9" s="3" customFormat="1" ht="12" customHeight="1">
      <c r="A36" s="3" t="s">
        <v>222</v>
      </c>
      <c r="B36" s="9">
        <v>4242</v>
      </c>
      <c r="C36" s="9">
        <v>972</v>
      </c>
      <c r="D36" s="9">
        <v>3082</v>
      </c>
      <c r="E36" s="9">
        <v>-1566</v>
      </c>
      <c r="F36" s="9">
        <v>0</v>
      </c>
      <c r="G36" s="9">
        <v>-34</v>
      </c>
      <c r="H36" s="9">
        <v>0</v>
      </c>
      <c r="I36" s="9">
        <v>2454</v>
      </c>
    </row>
    <row r="37" spans="1:9" s="3" customFormat="1" ht="12" customHeight="1">
      <c r="A37" s="3" t="s">
        <v>218</v>
      </c>
      <c r="B37" s="9">
        <v>3787</v>
      </c>
      <c r="C37" s="9">
        <v>-287</v>
      </c>
      <c r="D37" s="9">
        <v>328</v>
      </c>
      <c r="E37" s="9">
        <v>-3408</v>
      </c>
      <c r="F37" s="9">
        <v>0</v>
      </c>
      <c r="G37" s="9">
        <v>654</v>
      </c>
      <c r="H37" s="9">
        <v>0</v>
      </c>
      <c r="I37" s="9">
        <v>-2713</v>
      </c>
    </row>
    <row r="38" spans="1:9" s="3" customFormat="1" ht="12" customHeight="1">
      <c r="A38" s="3" t="s">
        <v>219</v>
      </c>
      <c r="B38" s="9">
        <v>3392</v>
      </c>
      <c r="C38" s="9">
        <v>3030</v>
      </c>
      <c r="D38" s="9">
        <v>357</v>
      </c>
      <c r="E38" s="9">
        <v>-6528</v>
      </c>
      <c r="F38" s="9">
        <v>0</v>
      </c>
      <c r="G38" s="9">
        <v>-885</v>
      </c>
      <c r="H38" s="9">
        <v>0</v>
      </c>
      <c r="I38" s="9">
        <v>-4026</v>
      </c>
    </row>
    <row r="39" spans="1:9" s="3" customFormat="1" ht="12" customHeight="1">
      <c r="A39" s="3" t="s">
        <v>166</v>
      </c>
      <c r="B39" s="9">
        <v>3134</v>
      </c>
      <c r="C39" s="9">
        <v>2135</v>
      </c>
      <c r="D39" s="9">
        <v>56</v>
      </c>
      <c r="E39" s="9">
        <v>-1242</v>
      </c>
      <c r="F39" s="9">
        <v>0</v>
      </c>
      <c r="G39" s="9">
        <v>-28</v>
      </c>
      <c r="H39" s="9">
        <v>0</v>
      </c>
      <c r="I39" s="9">
        <v>921</v>
      </c>
    </row>
    <row r="40" spans="1:9" s="3" customFormat="1" ht="12" customHeight="1">
      <c r="A40" s="3" t="s">
        <v>175</v>
      </c>
      <c r="B40" s="9">
        <v>2056</v>
      </c>
      <c r="C40" s="9">
        <v>2056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2056</v>
      </c>
    </row>
    <row r="41" spans="1:9" s="3" customFormat="1" ht="12" customHeight="1">
      <c r="A41" s="3" t="s">
        <v>149</v>
      </c>
      <c r="B41" s="9">
        <v>2030</v>
      </c>
      <c r="C41" s="9">
        <v>2030</v>
      </c>
      <c r="D41" s="9">
        <v>0</v>
      </c>
      <c r="E41" s="9">
        <v>-529</v>
      </c>
      <c r="F41" s="9">
        <v>0</v>
      </c>
      <c r="G41" s="9">
        <v>-429</v>
      </c>
      <c r="H41" s="9">
        <v>0</v>
      </c>
      <c r="I41" s="9">
        <v>1072</v>
      </c>
    </row>
    <row r="42" spans="1:9" s="3" customFormat="1" ht="12" customHeight="1">
      <c r="A42" s="3" t="s">
        <v>271</v>
      </c>
      <c r="B42" s="9">
        <v>1282</v>
      </c>
      <c r="C42" s="9">
        <v>1282</v>
      </c>
      <c r="D42" s="9">
        <v>0</v>
      </c>
      <c r="E42" s="9">
        <v>-536</v>
      </c>
      <c r="F42" s="9">
        <v>0</v>
      </c>
      <c r="G42" s="9">
        <v>-1030</v>
      </c>
      <c r="H42" s="9">
        <v>0</v>
      </c>
      <c r="I42" s="9">
        <v>-284</v>
      </c>
    </row>
    <row r="43" spans="1:9" s="3" customFormat="1" ht="12" customHeight="1">
      <c r="A43" s="3" t="s">
        <v>167</v>
      </c>
      <c r="B43" s="9">
        <v>985</v>
      </c>
      <c r="C43" s="9">
        <v>1016</v>
      </c>
      <c r="D43" s="9">
        <v>0</v>
      </c>
      <c r="E43" s="9">
        <v>-215</v>
      </c>
      <c r="F43" s="9">
        <v>0</v>
      </c>
      <c r="G43" s="9">
        <v>-38</v>
      </c>
      <c r="H43" s="9">
        <v>0</v>
      </c>
      <c r="I43" s="9">
        <v>763</v>
      </c>
    </row>
    <row r="44" spans="1:9" s="3" customFormat="1" ht="12" customHeight="1">
      <c r="A44" s="3" t="s">
        <v>154</v>
      </c>
      <c r="B44" s="9">
        <v>74</v>
      </c>
      <c r="C44" s="9">
        <v>74</v>
      </c>
      <c r="D44" s="9">
        <v>3</v>
      </c>
      <c r="E44" s="9">
        <v>306</v>
      </c>
      <c r="F44" s="9">
        <v>0</v>
      </c>
      <c r="G44" s="9">
        <v>-3408</v>
      </c>
      <c r="H44" s="9">
        <v>-4825</v>
      </c>
      <c r="I44" s="9">
        <v>-7850</v>
      </c>
    </row>
    <row r="45" spans="1:9" s="3" customFormat="1" ht="12.75">
      <c r="A45" s="2"/>
      <c r="B45" s="9"/>
      <c r="C45" s="9"/>
      <c r="D45" s="9"/>
      <c r="E45" s="9"/>
      <c r="F45" s="9"/>
      <c r="G45" s="9"/>
      <c r="H45" s="9"/>
      <c r="I45" s="9"/>
    </row>
    <row r="46" spans="1:9" ht="12.75">
      <c r="A46" s="3" t="s">
        <v>139</v>
      </c>
      <c r="B46" s="9">
        <f aca="true" t="shared" si="0" ref="B46:I46">SUM(B4:B45)</f>
        <v>13743177</v>
      </c>
      <c r="C46" s="9">
        <f t="shared" si="0"/>
        <v>13594167</v>
      </c>
      <c r="D46" s="9">
        <f t="shared" si="0"/>
        <v>2785938</v>
      </c>
      <c r="E46" s="9">
        <f t="shared" si="0"/>
        <v>-21694099</v>
      </c>
      <c r="F46" s="9">
        <f t="shared" si="0"/>
        <v>-10262</v>
      </c>
      <c r="G46" s="9">
        <f t="shared" si="0"/>
        <v>-735711</v>
      </c>
      <c r="H46" s="9">
        <f t="shared" si="0"/>
        <v>-131254</v>
      </c>
      <c r="I46" s="9">
        <f t="shared" si="0"/>
        <v>-6191221</v>
      </c>
    </row>
    <row r="47" spans="1:9" ht="12.75">
      <c r="A47" s="1" t="s">
        <v>140</v>
      </c>
      <c r="B47" s="10">
        <v>13216455</v>
      </c>
      <c r="C47" s="10">
        <v>13071876</v>
      </c>
      <c r="D47" s="10">
        <v>3533985</v>
      </c>
      <c r="E47" s="10">
        <v>-20586524</v>
      </c>
      <c r="F47" s="10">
        <v>-36136</v>
      </c>
      <c r="G47" s="10">
        <v>-730187</v>
      </c>
      <c r="H47" s="10">
        <v>-80382</v>
      </c>
      <c r="I47" s="10">
        <v>-4827368</v>
      </c>
    </row>
    <row r="49" spans="1:9" ht="12.75">
      <c r="A49" s="1" t="s">
        <v>136</v>
      </c>
      <c r="B49" s="7">
        <f aca="true" t="shared" si="1" ref="B49:I50">B46/($C46/100)</f>
        <v>101.09613189245063</v>
      </c>
      <c r="C49" s="7">
        <f t="shared" si="1"/>
        <v>99.99999999999999</v>
      </c>
      <c r="D49" s="7">
        <f t="shared" si="1"/>
        <v>20.493627892021628</v>
      </c>
      <c r="E49" s="7">
        <f t="shared" si="1"/>
        <v>-159.5838788798166</v>
      </c>
      <c r="F49" s="7">
        <f t="shared" si="1"/>
        <v>-0.07548825904522137</v>
      </c>
      <c r="G49" s="7">
        <f t="shared" si="1"/>
        <v>-5.411960879986246</v>
      </c>
      <c r="H49" s="7">
        <f t="shared" si="1"/>
        <v>-0.9655170485988586</v>
      </c>
      <c r="I49" s="7">
        <f t="shared" si="1"/>
        <v>-45.54321717542531</v>
      </c>
    </row>
    <row r="50" spans="1:9" ht="12.75">
      <c r="A50" s="1" t="s">
        <v>137</v>
      </c>
      <c r="B50" s="7">
        <f t="shared" si="1"/>
        <v>101.10603099356206</v>
      </c>
      <c r="C50" s="7">
        <f t="shared" si="1"/>
        <v>100</v>
      </c>
      <c r="D50" s="7">
        <f t="shared" si="1"/>
        <v>27.03502542404778</v>
      </c>
      <c r="E50" s="7">
        <f t="shared" si="1"/>
        <v>-157.48714262589394</v>
      </c>
      <c r="F50" s="7">
        <f t="shared" si="1"/>
        <v>-0.2764408107910448</v>
      </c>
      <c r="G50" s="7">
        <f t="shared" si="1"/>
        <v>-5.585938850705133</v>
      </c>
      <c r="H50" s="7">
        <f t="shared" si="1"/>
        <v>-0.6149232137758956</v>
      </c>
      <c r="I50" s="7">
        <f t="shared" si="1"/>
        <v>-36.92942007711824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5"/>
  <dimension ref="A1:J30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338</v>
      </c>
      <c r="B1" s="23"/>
      <c r="C1" s="23"/>
      <c r="D1" s="23"/>
      <c r="E1" s="23"/>
      <c r="F1" s="23"/>
      <c r="G1" s="23"/>
      <c r="H1" s="23"/>
    </row>
    <row r="2" spans="1:10" s="19" customFormat="1" ht="17.25" customHeight="1" thickBot="1">
      <c r="A2" s="24" t="s">
        <v>27</v>
      </c>
      <c r="B2" s="25"/>
      <c r="C2" s="25"/>
      <c r="D2" s="25"/>
      <c r="E2" s="25"/>
      <c r="F2" s="26"/>
      <c r="G2" s="26"/>
      <c r="H2" s="26"/>
      <c r="I2" s="18"/>
      <c r="J2" s="18"/>
    </row>
    <row r="3" spans="1:8" ht="81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274</v>
      </c>
      <c r="B4" s="9">
        <v>891567</v>
      </c>
      <c r="C4" s="9">
        <v>927284</v>
      </c>
      <c r="D4" s="9">
        <v>-511307</v>
      </c>
      <c r="E4" s="9">
        <v>-20692</v>
      </c>
      <c r="F4" s="9">
        <v>-172678</v>
      </c>
      <c r="G4" s="9">
        <v>-75459</v>
      </c>
      <c r="H4" s="9">
        <v>1038715</v>
      </c>
    </row>
    <row r="5" spans="1:8" s="3" customFormat="1" ht="12" customHeight="1">
      <c r="A5" s="3" t="s">
        <v>277</v>
      </c>
      <c r="B5" s="9">
        <v>299440</v>
      </c>
      <c r="C5" s="9">
        <v>165275</v>
      </c>
      <c r="D5" s="9">
        <v>-286811</v>
      </c>
      <c r="E5" s="9">
        <v>-4255</v>
      </c>
      <c r="F5" s="9">
        <v>-32673</v>
      </c>
      <c r="G5" s="9">
        <v>-29029</v>
      </c>
      <c r="H5" s="9">
        <v>111947</v>
      </c>
    </row>
    <row r="6" spans="1:8" s="3" customFormat="1" ht="12" customHeight="1">
      <c r="A6" s="3" t="s">
        <v>276</v>
      </c>
      <c r="B6" s="9">
        <v>233144</v>
      </c>
      <c r="C6" s="9">
        <v>376543</v>
      </c>
      <c r="D6" s="9">
        <v>-149958</v>
      </c>
      <c r="E6" s="9">
        <v>-7455</v>
      </c>
      <c r="F6" s="9">
        <v>-28756</v>
      </c>
      <c r="G6" s="9">
        <v>-29265</v>
      </c>
      <c r="H6" s="9">
        <v>394253</v>
      </c>
    </row>
    <row r="7" spans="1:8" s="3" customFormat="1" ht="12" customHeight="1">
      <c r="A7" s="3" t="s">
        <v>284</v>
      </c>
      <c r="B7" s="9">
        <v>210482</v>
      </c>
      <c r="C7" s="9">
        <v>65664</v>
      </c>
      <c r="D7" s="9">
        <v>-226229</v>
      </c>
      <c r="E7" s="9">
        <v>15630</v>
      </c>
      <c r="F7" s="9">
        <v>-44534</v>
      </c>
      <c r="G7" s="9">
        <v>1233</v>
      </c>
      <c r="H7" s="9">
        <v>22246</v>
      </c>
    </row>
    <row r="8" spans="1:8" s="3" customFormat="1" ht="12" customHeight="1">
      <c r="A8" s="3" t="s">
        <v>290</v>
      </c>
      <c r="B8" s="9">
        <v>157763</v>
      </c>
      <c r="C8" s="9">
        <v>10649</v>
      </c>
      <c r="D8" s="9">
        <v>-115485</v>
      </c>
      <c r="E8" s="9">
        <v>0</v>
      </c>
      <c r="F8" s="9">
        <v>-25924</v>
      </c>
      <c r="G8" s="9">
        <v>0</v>
      </c>
      <c r="H8" s="9">
        <v>27003</v>
      </c>
    </row>
    <row r="9" spans="1:8" s="3" customFormat="1" ht="12" customHeight="1">
      <c r="A9" s="3" t="s">
        <v>279</v>
      </c>
      <c r="B9" s="9">
        <v>97128</v>
      </c>
      <c r="C9" s="9">
        <v>47786</v>
      </c>
      <c r="D9" s="9">
        <v>-125844</v>
      </c>
      <c r="E9" s="9">
        <v>-157</v>
      </c>
      <c r="F9" s="9">
        <v>-33146</v>
      </c>
      <c r="G9" s="9">
        <v>-11181</v>
      </c>
      <c r="H9" s="9">
        <v>9757</v>
      </c>
    </row>
    <row r="10" spans="1:8" s="3" customFormat="1" ht="12" customHeight="1">
      <c r="A10" s="3" t="s">
        <v>287</v>
      </c>
      <c r="B10" s="9">
        <v>57547</v>
      </c>
      <c r="C10" s="9">
        <v>46628</v>
      </c>
      <c r="D10" s="9">
        <v>-137066</v>
      </c>
      <c r="E10" s="9">
        <v>1371</v>
      </c>
      <c r="F10" s="9">
        <v>-32232</v>
      </c>
      <c r="G10" s="9">
        <v>-1922</v>
      </c>
      <c r="H10" s="9">
        <v>-65674</v>
      </c>
    </row>
    <row r="11" spans="1:8" s="3" customFormat="1" ht="12" customHeight="1">
      <c r="A11" s="3" t="s">
        <v>282</v>
      </c>
      <c r="B11" s="9">
        <v>53227</v>
      </c>
      <c r="C11" s="9">
        <v>5918</v>
      </c>
      <c r="D11" s="9">
        <v>-61997</v>
      </c>
      <c r="E11" s="9">
        <v>443</v>
      </c>
      <c r="F11" s="9">
        <v>-4612</v>
      </c>
      <c r="G11" s="9">
        <v>-437</v>
      </c>
      <c r="H11" s="9">
        <v>-7458</v>
      </c>
    </row>
    <row r="12" spans="1:8" s="3" customFormat="1" ht="12" customHeight="1">
      <c r="A12" s="3" t="s">
        <v>302</v>
      </c>
      <c r="B12" s="9">
        <v>41757</v>
      </c>
      <c r="C12" s="9">
        <v>2376</v>
      </c>
      <c r="D12" s="9">
        <v>-19881</v>
      </c>
      <c r="E12" s="9">
        <v>-557</v>
      </c>
      <c r="F12" s="9">
        <v>-20169</v>
      </c>
      <c r="G12" s="9">
        <v>-130</v>
      </c>
      <c r="H12" s="9">
        <v>3396</v>
      </c>
    </row>
    <row r="13" spans="1:8" s="3" customFormat="1" ht="12" customHeight="1">
      <c r="A13" s="3" t="s">
        <v>295</v>
      </c>
      <c r="B13" s="9">
        <v>39578</v>
      </c>
      <c r="C13" s="9">
        <v>4851</v>
      </c>
      <c r="D13" s="9">
        <v>-57741</v>
      </c>
      <c r="E13" s="9">
        <v>0</v>
      </c>
      <c r="F13" s="9">
        <v>-4148</v>
      </c>
      <c r="G13" s="9">
        <v>207</v>
      </c>
      <c r="H13" s="9">
        <v>-17253</v>
      </c>
    </row>
    <row r="14" spans="1:8" s="3" customFormat="1" ht="12" customHeight="1">
      <c r="A14" s="3" t="s">
        <v>297</v>
      </c>
      <c r="B14" s="9">
        <v>23163</v>
      </c>
      <c r="C14" s="9">
        <v>1140</v>
      </c>
      <c r="D14" s="9">
        <v>-13573</v>
      </c>
      <c r="E14" s="9">
        <v>0</v>
      </c>
      <c r="F14" s="9">
        <v>-7526</v>
      </c>
      <c r="G14" s="9">
        <v>-126</v>
      </c>
      <c r="H14" s="9">
        <v>3078</v>
      </c>
    </row>
    <row r="15" spans="1:8" s="3" customFormat="1" ht="12" customHeight="1">
      <c r="A15" s="3" t="s">
        <v>286</v>
      </c>
      <c r="B15" s="9">
        <v>14785</v>
      </c>
      <c r="C15" s="9">
        <v>8777</v>
      </c>
      <c r="D15" s="9">
        <v>-16803</v>
      </c>
      <c r="E15" s="9">
        <v>159</v>
      </c>
      <c r="F15" s="9">
        <v>-1444</v>
      </c>
      <c r="G15" s="9">
        <v>-710</v>
      </c>
      <c r="H15" s="9">
        <v>4764</v>
      </c>
    </row>
    <row r="16" spans="1:8" s="3" customFormat="1" ht="12" customHeight="1">
      <c r="A16" s="3" t="s">
        <v>300</v>
      </c>
      <c r="B16" s="9">
        <v>11193</v>
      </c>
      <c r="C16" s="9">
        <v>0</v>
      </c>
      <c r="D16" s="9">
        <v>-18266</v>
      </c>
      <c r="E16" s="9">
        <v>0</v>
      </c>
      <c r="F16" s="9">
        <v>-10656</v>
      </c>
      <c r="G16" s="9">
        <v>0</v>
      </c>
      <c r="H16" s="9">
        <v>-17729</v>
      </c>
    </row>
    <row r="17" spans="1:8" s="3" customFormat="1" ht="12" customHeight="1">
      <c r="A17" s="3" t="s">
        <v>307</v>
      </c>
      <c r="B17" s="9">
        <v>10814</v>
      </c>
      <c r="C17" s="9">
        <v>217</v>
      </c>
      <c r="D17" s="9">
        <v>-2869</v>
      </c>
      <c r="E17" s="9">
        <v>-772</v>
      </c>
      <c r="F17" s="9">
        <v>-9775</v>
      </c>
      <c r="G17" s="9">
        <v>0</v>
      </c>
      <c r="H17" s="9">
        <v>-2001</v>
      </c>
    </row>
    <row r="18" spans="1:8" s="3" customFormat="1" ht="12" customHeight="1">
      <c r="A18" s="3" t="s">
        <v>299</v>
      </c>
      <c r="B18" s="9">
        <v>10417</v>
      </c>
      <c r="C18" s="9">
        <v>0</v>
      </c>
      <c r="D18" s="9">
        <v>-25997</v>
      </c>
      <c r="E18" s="9">
        <v>0</v>
      </c>
      <c r="F18" s="9">
        <v>-2416</v>
      </c>
      <c r="G18" s="9">
        <v>0</v>
      </c>
      <c r="H18" s="9">
        <v>-17996</v>
      </c>
    </row>
    <row r="19" spans="1:8" s="3" customFormat="1" ht="12" customHeight="1">
      <c r="A19" s="3" t="s">
        <v>294</v>
      </c>
      <c r="B19" s="9">
        <v>6903</v>
      </c>
      <c r="C19" s="9">
        <v>0</v>
      </c>
      <c r="D19" s="9">
        <v>-3210</v>
      </c>
      <c r="E19" s="9">
        <v>0</v>
      </c>
      <c r="F19" s="9">
        <v>-2932</v>
      </c>
      <c r="G19" s="9">
        <v>0</v>
      </c>
      <c r="H19" s="9">
        <v>761</v>
      </c>
    </row>
    <row r="20" spans="1:8" s="3" customFormat="1" ht="12" customHeight="1">
      <c r="A20" s="3" t="s">
        <v>283</v>
      </c>
      <c r="B20" s="9">
        <v>4564</v>
      </c>
      <c r="C20" s="9">
        <v>-331</v>
      </c>
      <c r="D20" s="9">
        <v>-4970</v>
      </c>
      <c r="E20" s="9">
        <v>0</v>
      </c>
      <c r="F20" s="9">
        <v>-920</v>
      </c>
      <c r="G20" s="9">
        <v>10</v>
      </c>
      <c r="H20" s="9">
        <v>-1647</v>
      </c>
    </row>
    <row r="21" spans="1:8" s="3" customFormat="1" ht="12" customHeight="1">
      <c r="A21" s="3" t="s">
        <v>301</v>
      </c>
      <c r="B21" s="9">
        <v>3031</v>
      </c>
      <c r="C21" s="9">
        <v>0</v>
      </c>
      <c r="D21" s="9">
        <v>-4013</v>
      </c>
      <c r="E21" s="9">
        <v>0</v>
      </c>
      <c r="F21" s="9">
        <v>-868</v>
      </c>
      <c r="G21" s="9">
        <v>0</v>
      </c>
      <c r="H21" s="9">
        <v>-1850</v>
      </c>
    </row>
    <row r="22" spans="1:8" s="3" customFormat="1" ht="12" customHeight="1">
      <c r="A22" s="3" t="s">
        <v>303</v>
      </c>
      <c r="B22" s="9">
        <v>929</v>
      </c>
      <c r="C22" s="9">
        <v>456</v>
      </c>
      <c r="D22" s="9">
        <v>-1459</v>
      </c>
      <c r="E22" s="9">
        <v>0</v>
      </c>
      <c r="F22" s="9">
        <v>-110</v>
      </c>
      <c r="G22" s="9">
        <v>0</v>
      </c>
      <c r="H22" s="9">
        <v>-184</v>
      </c>
    </row>
    <row r="23" spans="1:8" s="3" customFormat="1" ht="12" customHeight="1">
      <c r="A23" s="3" t="s">
        <v>304</v>
      </c>
      <c r="B23" s="9">
        <v>273</v>
      </c>
      <c r="C23" s="9">
        <v>0</v>
      </c>
      <c r="D23" s="9">
        <v>246</v>
      </c>
      <c r="E23" s="9">
        <v>-467</v>
      </c>
      <c r="F23" s="9">
        <v>0</v>
      </c>
      <c r="G23" s="9">
        <v>0</v>
      </c>
      <c r="H23" s="9">
        <v>52</v>
      </c>
    </row>
    <row r="24" spans="1:8" s="3" customFormat="1" ht="12" customHeight="1">
      <c r="A24" s="3" t="s">
        <v>280</v>
      </c>
      <c r="B24" s="9">
        <v>-84679</v>
      </c>
      <c r="C24" s="9">
        <v>-1115</v>
      </c>
      <c r="D24" s="9">
        <v>51807</v>
      </c>
      <c r="E24" s="9">
        <v>6230</v>
      </c>
      <c r="F24" s="9">
        <v>46919</v>
      </c>
      <c r="G24" s="9">
        <v>-308</v>
      </c>
      <c r="H24" s="9">
        <v>18854</v>
      </c>
    </row>
    <row r="25" spans="1:8" s="3" customFormat="1" ht="12.75">
      <c r="A25" s="2"/>
      <c r="B25" s="9"/>
      <c r="C25" s="9"/>
      <c r="D25" s="9"/>
      <c r="E25" s="9"/>
      <c r="F25" s="9"/>
      <c r="G25" s="9"/>
      <c r="H25" s="9"/>
    </row>
    <row r="26" spans="1:8" ht="12.75">
      <c r="A26" s="3" t="s">
        <v>139</v>
      </c>
      <c r="B26" s="9">
        <f aca="true" t="shared" si="0" ref="B26:H26">SUM(B4:B25)</f>
        <v>2083026</v>
      </c>
      <c r="C26" s="9">
        <f t="shared" si="0"/>
        <v>1662118</v>
      </c>
      <c r="D26" s="9">
        <f t="shared" si="0"/>
        <v>-1731426</v>
      </c>
      <c r="E26" s="9">
        <f t="shared" si="0"/>
        <v>-10522</v>
      </c>
      <c r="F26" s="9">
        <f t="shared" si="0"/>
        <v>-388600</v>
      </c>
      <c r="G26" s="9">
        <f t="shared" si="0"/>
        <v>-147117</v>
      </c>
      <c r="H26" s="9">
        <f t="shared" si="0"/>
        <v>1503034</v>
      </c>
    </row>
    <row r="27" spans="1:8" ht="12.75">
      <c r="A27" s="1" t="s">
        <v>140</v>
      </c>
      <c r="B27" s="10">
        <v>2328253</v>
      </c>
      <c r="C27" s="10">
        <v>2406993</v>
      </c>
      <c r="D27" s="10">
        <v>-3110072</v>
      </c>
      <c r="E27" s="10">
        <v>78871</v>
      </c>
      <c r="F27" s="10">
        <v>-382783</v>
      </c>
      <c r="G27" s="10">
        <v>-946753</v>
      </c>
      <c r="H27" s="10">
        <v>398037</v>
      </c>
    </row>
    <row r="29" spans="1:8" ht="12.75">
      <c r="A29" s="1" t="s">
        <v>136</v>
      </c>
      <c r="B29" s="7">
        <f>B26/(26:26/100)</f>
        <v>100.00000000000001</v>
      </c>
      <c r="C29" s="7">
        <f aca="true" t="shared" si="1" ref="C29:H29">C26/($B26/100)</f>
        <v>79.79343512755003</v>
      </c>
      <c r="D29" s="7">
        <f t="shared" si="1"/>
        <v>-83.12070996713436</v>
      </c>
      <c r="E29" s="7">
        <f t="shared" si="1"/>
        <v>-0.5051305168538464</v>
      </c>
      <c r="F29" s="7">
        <f t="shared" si="1"/>
        <v>-18.655552067040933</v>
      </c>
      <c r="G29" s="7">
        <f t="shared" si="1"/>
        <v>-7.062657883290943</v>
      </c>
      <c r="H29" s="7">
        <f t="shared" si="1"/>
        <v>72.1562764939084</v>
      </c>
    </row>
    <row r="30" spans="1:8" ht="12.75">
      <c r="A30" s="1" t="s">
        <v>137</v>
      </c>
      <c r="B30" s="7">
        <f>B27/($B27/100)</f>
        <v>100</v>
      </c>
      <c r="C30" s="7">
        <f aca="true" t="shared" si="2" ref="C30:H30">C27/($B27/100)</f>
        <v>103.3819348670441</v>
      </c>
      <c r="D30" s="7">
        <f t="shared" si="2"/>
        <v>-133.57964104416487</v>
      </c>
      <c r="E30" s="7">
        <f t="shared" si="2"/>
        <v>3.3875614033354626</v>
      </c>
      <c r="F30" s="7">
        <f t="shared" si="2"/>
        <v>-16.44078199405305</v>
      </c>
      <c r="G30" s="7">
        <f t="shared" si="2"/>
        <v>-40.663664988298095</v>
      </c>
      <c r="H30" s="7">
        <f t="shared" si="2"/>
        <v>17.09595134205776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6"/>
  <dimension ref="A1:J23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339</v>
      </c>
      <c r="B1" s="23"/>
      <c r="C1" s="23"/>
      <c r="D1" s="23"/>
      <c r="E1" s="23"/>
      <c r="F1" s="23"/>
      <c r="G1" s="23"/>
      <c r="H1" s="23"/>
    </row>
    <row r="2" spans="1:10" s="19" customFormat="1" ht="17.25" customHeight="1" thickBot="1">
      <c r="A2" s="24" t="s">
        <v>28</v>
      </c>
      <c r="B2" s="25"/>
      <c r="C2" s="25"/>
      <c r="D2" s="25"/>
      <c r="E2" s="25"/>
      <c r="F2" s="26"/>
      <c r="G2" s="26"/>
      <c r="H2" s="26"/>
      <c r="I2" s="18"/>
      <c r="J2" s="18"/>
    </row>
    <row r="3" spans="1:8" ht="81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274</v>
      </c>
      <c r="B4" s="9">
        <v>604499</v>
      </c>
      <c r="C4" s="9">
        <v>429077</v>
      </c>
      <c r="D4" s="9">
        <v>-475508</v>
      </c>
      <c r="E4" s="9">
        <v>-10121</v>
      </c>
      <c r="F4" s="9">
        <v>-111683</v>
      </c>
      <c r="G4" s="9">
        <v>-35712</v>
      </c>
      <c r="H4" s="9">
        <v>400552</v>
      </c>
    </row>
    <row r="5" spans="1:8" s="3" customFormat="1" ht="12" customHeight="1">
      <c r="A5" s="3" t="s">
        <v>278</v>
      </c>
      <c r="B5" s="9">
        <v>597045</v>
      </c>
      <c r="C5" s="9">
        <v>264828</v>
      </c>
      <c r="D5" s="9">
        <v>-356352</v>
      </c>
      <c r="E5" s="9">
        <v>-66215</v>
      </c>
      <c r="F5" s="9">
        <v>-98026</v>
      </c>
      <c r="G5" s="9">
        <v>-33718</v>
      </c>
      <c r="H5" s="9">
        <v>307562</v>
      </c>
    </row>
    <row r="6" spans="1:8" s="3" customFormat="1" ht="12" customHeight="1">
      <c r="A6" s="3" t="s">
        <v>277</v>
      </c>
      <c r="B6" s="9">
        <v>350501</v>
      </c>
      <c r="C6" s="9">
        <v>73040</v>
      </c>
      <c r="D6" s="9">
        <v>-315857</v>
      </c>
      <c r="E6" s="9">
        <v>0</v>
      </c>
      <c r="F6" s="9">
        <v>-19046</v>
      </c>
      <c r="G6" s="9">
        <v>-12802</v>
      </c>
      <c r="H6" s="9">
        <v>75836</v>
      </c>
    </row>
    <row r="7" spans="1:8" s="3" customFormat="1" ht="12" customHeight="1">
      <c r="A7" s="3" t="s">
        <v>280</v>
      </c>
      <c r="B7" s="9">
        <v>130125</v>
      </c>
      <c r="C7" s="9">
        <v>0</v>
      </c>
      <c r="D7" s="9">
        <v>-129064</v>
      </c>
      <c r="E7" s="9">
        <v>-50</v>
      </c>
      <c r="F7" s="9">
        <v>-7008</v>
      </c>
      <c r="G7" s="9">
        <v>-2590</v>
      </c>
      <c r="H7" s="9">
        <v>-8587</v>
      </c>
    </row>
    <row r="8" spans="1:8" s="3" customFormat="1" ht="12" customHeight="1">
      <c r="A8" s="3" t="s">
        <v>282</v>
      </c>
      <c r="B8" s="9">
        <v>87736</v>
      </c>
      <c r="C8" s="9">
        <v>9873</v>
      </c>
      <c r="D8" s="9">
        <v>-126151</v>
      </c>
      <c r="E8" s="9">
        <v>-533</v>
      </c>
      <c r="F8" s="9">
        <v>-6411</v>
      </c>
      <c r="G8" s="9">
        <v>-729</v>
      </c>
      <c r="H8" s="9">
        <v>-36215</v>
      </c>
    </row>
    <row r="9" spans="1:8" s="3" customFormat="1" ht="12" customHeight="1">
      <c r="A9" s="3" t="s">
        <v>290</v>
      </c>
      <c r="B9" s="9">
        <v>69166</v>
      </c>
      <c r="C9" s="9">
        <v>77097</v>
      </c>
      <c r="D9" s="9">
        <v>-73503</v>
      </c>
      <c r="E9" s="9">
        <v>-7102</v>
      </c>
      <c r="F9" s="9">
        <v>-8468</v>
      </c>
      <c r="G9" s="9">
        <v>-36476</v>
      </c>
      <c r="H9" s="9">
        <v>20714</v>
      </c>
    </row>
    <row r="10" spans="1:8" s="3" customFormat="1" ht="12" customHeight="1">
      <c r="A10" s="3" t="s">
        <v>284</v>
      </c>
      <c r="B10" s="9">
        <v>34821</v>
      </c>
      <c r="C10" s="9">
        <v>4188</v>
      </c>
      <c r="D10" s="9">
        <v>-34424</v>
      </c>
      <c r="E10" s="9">
        <v>0</v>
      </c>
      <c r="F10" s="9">
        <v>-7220</v>
      </c>
      <c r="G10" s="9">
        <v>70</v>
      </c>
      <c r="H10" s="9">
        <v>-2565</v>
      </c>
    </row>
    <row r="11" spans="1:8" s="3" customFormat="1" ht="12" customHeight="1">
      <c r="A11" s="3" t="s">
        <v>297</v>
      </c>
      <c r="B11" s="9">
        <v>32335</v>
      </c>
      <c r="C11" s="9">
        <v>2598</v>
      </c>
      <c r="D11" s="9">
        <v>-21303</v>
      </c>
      <c r="E11" s="9">
        <v>0</v>
      </c>
      <c r="F11" s="9">
        <v>-13449</v>
      </c>
      <c r="G11" s="9">
        <v>-330</v>
      </c>
      <c r="H11" s="9">
        <v>-149</v>
      </c>
    </row>
    <row r="12" spans="1:8" s="3" customFormat="1" ht="12" customHeight="1">
      <c r="A12" s="3" t="s">
        <v>291</v>
      </c>
      <c r="B12" s="9">
        <v>27085</v>
      </c>
      <c r="C12" s="9">
        <v>4982</v>
      </c>
      <c r="D12" s="9">
        <v>-27203</v>
      </c>
      <c r="E12" s="9">
        <v>0</v>
      </c>
      <c r="F12" s="9">
        <v>-7423</v>
      </c>
      <c r="G12" s="9">
        <v>-587</v>
      </c>
      <c r="H12" s="9">
        <v>-3146</v>
      </c>
    </row>
    <row r="13" spans="1:8" s="3" customFormat="1" ht="12" customHeight="1">
      <c r="A13" s="3" t="s">
        <v>281</v>
      </c>
      <c r="B13" s="9">
        <v>19007</v>
      </c>
      <c r="C13" s="9">
        <v>5257</v>
      </c>
      <c r="D13" s="9">
        <v>-20597</v>
      </c>
      <c r="E13" s="9">
        <v>0</v>
      </c>
      <c r="F13" s="9">
        <v>-817</v>
      </c>
      <c r="G13" s="9">
        <v>-3076</v>
      </c>
      <c r="H13" s="9">
        <v>2120</v>
      </c>
    </row>
    <row r="14" spans="1:8" s="3" customFormat="1" ht="12" customHeight="1">
      <c r="A14" s="3" t="s">
        <v>276</v>
      </c>
      <c r="B14" s="9">
        <v>13721</v>
      </c>
      <c r="C14" s="9">
        <v>4991</v>
      </c>
      <c r="D14" s="9">
        <v>-12082</v>
      </c>
      <c r="E14" s="9">
        <v>0</v>
      </c>
      <c r="F14" s="9">
        <v>-2042</v>
      </c>
      <c r="G14" s="9">
        <v>-388</v>
      </c>
      <c r="H14" s="9">
        <v>4200</v>
      </c>
    </row>
    <row r="15" spans="1:8" s="3" customFormat="1" ht="12" customHeight="1">
      <c r="A15" s="3" t="s">
        <v>279</v>
      </c>
      <c r="B15" s="9">
        <v>1038</v>
      </c>
      <c r="C15" s="9">
        <v>1809</v>
      </c>
      <c r="D15" s="9">
        <v>-177</v>
      </c>
      <c r="E15" s="9">
        <v>0</v>
      </c>
      <c r="F15" s="9">
        <v>-400</v>
      </c>
      <c r="G15" s="9">
        <v>-423</v>
      </c>
      <c r="H15" s="9">
        <v>3178</v>
      </c>
    </row>
    <row r="16" spans="1:8" s="3" customFormat="1" ht="12" customHeight="1">
      <c r="A16" s="3" t="s">
        <v>275</v>
      </c>
      <c r="B16" s="9">
        <v>469</v>
      </c>
      <c r="C16" s="9">
        <v>0</v>
      </c>
      <c r="D16" s="9">
        <v>-1742</v>
      </c>
      <c r="E16" s="9">
        <v>1234</v>
      </c>
      <c r="F16" s="9">
        <v>-30</v>
      </c>
      <c r="G16" s="9">
        <v>0</v>
      </c>
      <c r="H16" s="9">
        <v>-69</v>
      </c>
    </row>
    <row r="17" spans="1:8" s="3" customFormat="1" ht="12" customHeight="1">
      <c r="A17" s="3" t="s">
        <v>286</v>
      </c>
      <c r="B17" s="9">
        <v>0</v>
      </c>
      <c r="C17" s="9">
        <v>1189</v>
      </c>
      <c r="D17" s="9">
        <v>324</v>
      </c>
      <c r="E17" s="9">
        <v>0</v>
      </c>
      <c r="F17" s="9">
        <v>-251</v>
      </c>
      <c r="G17" s="9">
        <v>-96</v>
      </c>
      <c r="H17" s="9">
        <v>1166</v>
      </c>
    </row>
    <row r="18" spans="1:8" s="3" customFormat="1" ht="12.75">
      <c r="A18" s="2"/>
      <c r="B18" s="9"/>
      <c r="C18" s="9"/>
      <c r="D18" s="9"/>
      <c r="E18" s="9"/>
      <c r="F18" s="9"/>
      <c r="G18" s="9"/>
      <c r="H18" s="9"/>
    </row>
    <row r="19" spans="1:8" ht="12.75">
      <c r="A19" s="3" t="s">
        <v>139</v>
      </c>
      <c r="B19" s="9">
        <f aca="true" t="shared" si="0" ref="B19:H19">SUM(B4:B18)</f>
        <v>1967548</v>
      </c>
      <c r="C19" s="9">
        <f t="shared" si="0"/>
        <v>878929</v>
      </c>
      <c r="D19" s="9">
        <f t="shared" si="0"/>
        <v>-1593639</v>
      </c>
      <c r="E19" s="9">
        <f t="shared" si="0"/>
        <v>-82787</v>
      </c>
      <c r="F19" s="9">
        <f t="shared" si="0"/>
        <v>-282274</v>
      </c>
      <c r="G19" s="9">
        <f t="shared" si="0"/>
        <v>-126857</v>
      </c>
      <c r="H19" s="9">
        <f t="shared" si="0"/>
        <v>764597</v>
      </c>
    </row>
    <row r="20" spans="1:8" ht="12.75">
      <c r="A20" s="1" t="s">
        <v>140</v>
      </c>
      <c r="B20" s="10">
        <v>1626708</v>
      </c>
      <c r="C20" s="10">
        <v>949682</v>
      </c>
      <c r="D20" s="10">
        <v>-1416315</v>
      </c>
      <c r="E20" s="10">
        <v>-10849</v>
      </c>
      <c r="F20" s="10">
        <v>-251336</v>
      </c>
      <c r="G20" s="10">
        <v>-457894</v>
      </c>
      <c r="H20" s="10">
        <v>443352</v>
      </c>
    </row>
    <row r="22" spans="1:8" ht="12.75">
      <c r="A22" s="1" t="s">
        <v>136</v>
      </c>
      <c r="B22" s="7">
        <f>B19/($B19/100)</f>
        <v>100</v>
      </c>
      <c r="C22" s="7">
        <f aca="true" t="shared" si="1" ref="C22:H22">C19/($B19/100)</f>
        <v>44.67128629136367</v>
      </c>
      <c r="D22" s="7">
        <f t="shared" si="1"/>
        <v>-80.99619424786587</v>
      </c>
      <c r="E22" s="7">
        <f t="shared" si="1"/>
        <v>-4.207622888996863</v>
      </c>
      <c r="F22" s="7">
        <f t="shared" si="1"/>
        <v>-14.346486083185773</v>
      </c>
      <c r="G22" s="7">
        <f t="shared" si="1"/>
        <v>-6.447466592936996</v>
      </c>
      <c r="H22" s="7">
        <f t="shared" si="1"/>
        <v>38.86039883143893</v>
      </c>
    </row>
    <row r="23" spans="1:8" ht="12.75">
      <c r="A23" s="1" t="s">
        <v>137</v>
      </c>
      <c r="B23" s="7">
        <f>B20/($B20/100)</f>
        <v>100</v>
      </c>
      <c r="C23" s="7">
        <f aca="true" t="shared" si="2" ref="C23:H23">C20/($B20/100)</f>
        <v>58.380606722288206</v>
      </c>
      <c r="D23" s="7">
        <f t="shared" si="2"/>
        <v>-87.06633274072544</v>
      </c>
      <c r="E23" s="7">
        <f t="shared" si="2"/>
        <v>-0.6669297747352322</v>
      </c>
      <c r="F23" s="7">
        <f t="shared" si="2"/>
        <v>-15.450591009572708</v>
      </c>
      <c r="G23" s="7">
        <f t="shared" si="2"/>
        <v>-28.14850606255087</v>
      </c>
      <c r="H23" s="7">
        <f t="shared" si="2"/>
        <v>27.254553367906226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7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340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331</v>
      </c>
      <c r="B4" s="9">
        <v>75571</v>
      </c>
      <c r="C4" s="9">
        <v>75571</v>
      </c>
      <c r="D4" s="9">
        <v>512</v>
      </c>
      <c r="E4" s="9">
        <v>-76405</v>
      </c>
      <c r="F4" s="9">
        <v>0</v>
      </c>
      <c r="G4" s="9">
        <v>-1994</v>
      </c>
      <c r="H4" s="9">
        <v>0</v>
      </c>
      <c r="I4" s="9">
        <v>-2316</v>
      </c>
    </row>
    <row r="5" spans="1:9" s="3" customFormat="1" ht="12" customHeight="1">
      <c r="A5" s="3" t="s">
        <v>158</v>
      </c>
      <c r="B5" s="9">
        <v>11722</v>
      </c>
      <c r="C5" s="9">
        <v>11722</v>
      </c>
      <c r="D5" s="9">
        <v>880</v>
      </c>
      <c r="E5" s="9">
        <v>-17870</v>
      </c>
      <c r="F5" s="9">
        <v>0</v>
      </c>
      <c r="G5" s="9">
        <v>-1006</v>
      </c>
      <c r="H5" s="9">
        <v>0</v>
      </c>
      <c r="I5" s="9">
        <v>-6274</v>
      </c>
    </row>
    <row r="6" spans="1:9" s="3" customFormat="1" ht="12" customHeight="1">
      <c r="A6" s="3" t="s">
        <v>238</v>
      </c>
      <c r="B6" s="9">
        <v>7344</v>
      </c>
      <c r="C6" s="9">
        <v>7344</v>
      </c>
      <c r="D6" s="9">
        <v>67</v>
      </c>
      <c r="E6" s="9">
        <v>-4384</v>
      </c>
      <c r="F6" s="9">
        <v>0</v>
      </c>
      <c r="G6" s="9">
        <v>-1547</v>
      </c>
      <c r="H6" s="9">
        <v>0</v>
      </c>
      <c r="I6" s="9">
        <v>1480</v>
      </c>
    </row>
    <row r="7" spans="1:9" s="3" customFormat="1" ht="12" customHeight="1">
      <c r="A7" s="3" t="s">
        <v>285</v>
      </c>
      <c r="B7" s="9">
        <v>1717</v>
      </c>
      <c r="C7" s="9">
        <v>1717</v>
      </c>
      <c r="D7" s="9">
        <v>408359</v>
      </c>
      <c r="E7" s="9">
        <v>-271296</v>
      </c>
      <c r="F7" s="9">
        <v>0</v>
      </c>
      <c r="G7" s="9">
        <v>-29079</v>
      </c>
      <c r="H7" s="9">
        <v>280825</v>
      </c>
      <c r="I7" s="9">
        <v>390526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96354</v>
      </c>
      <c r="C9" s="9">
        <f t="shared" si="0"/>
        <v>96354</v>
      </c>
      <c r="D9" s="9">
        <f t="shared" si="0"/>
        <v>409818</v>
      </c>
      <c r="E9" s="9">
        <f t="shared" si="0"/>
        <v>-369955</v>
      </c>
      <c r="F9" s="9">
        <f t="shared" si="0"/>
        <v>0</v>
      </c>
      <c r="G9" s="9">
        <f t="shared" si="0"/>
        <v>-33626</v>
      </c>
      <c r="H9" s="9">
        <f t="shared" si="0"/>
        <v>280825</v>
      </c>
      <c r="I9" s="9">
        <f t="shared" si="0"/>
        <v>383416</v>
      </c>
    </row>
    <row r="10" spans="1:9" ht="12.75">
      <c r="A10" s="1" t="s">
        <v>140</v>
      </c>
      <c r="B10" s="10">
        <v>78237</v>
      </c>
      <c r="C10" s="10">
        <v>78237</v>
      </c>
      <c r="D10" s="10">
        <v>465150</v>
      </c>
      <c r="E10" s="10">
        <v>-200341</v>
      </c>
      <c r="F10" s="10">
        <v>0</v>
      </c>
      <c r="G10" s="10">
        <v>-35139</v>
      </c>
      <c r="H10" s="10">
        <v>479477</v>
      </c>
      <c r="I10" s="10">
        <v>787384</v>
      </c>
    </row>
    <row r="12" spans="1:9" ht="12.75">
      <c r="A12" s="1" t="s">
        <v>136</v>
      </c>
      <c r="B12" s="7">
        <f aca="true" t="shared" si="1" ref="B12:I13">B9/($C9/100)</f>
        <v>100</v>
      </c>
      <c r="C12" s="7">
        <f t="shared" si="1"/>
        <v>100</v>
      </c>
      <c r="D12" s="7">
        <f t="shared" si="1"/>
        <v>425.32536272495173</v>
      </c>
      <c r="E12" s="7">
        <f t="shared" si="1"/>
        <v>-383.9539614338793</v>
      </c>
      <c r="F12" s="7">
        <f t="shared" si="1"/>
        <v>0</v>
      </c>
      <c r="G12" s="7">
        <f t="shared" si="1"/>
        <v>-34.898395499927354</v>
      </c>
      <c r="H12" s="7">
        <f t="shared" si="1"/>
        <v>291.45131494281503</v>
      </c>
      <c r="I12" s="7">
        <f t="shared" si="1"/>
        <v>397.9243207339602</v>
      </c>
    </row>
    <row r="13" spans="1:9" ht="12.75">
      <c r="A13" s="1" t="s">
        <v>137</v>
      </c>
      <c r="B13" s="7">
        <f t="shared" si="1"/>
        <v>100</v>
      </c>
      <c r="C13" s="7">
        <f t="shared" si="1"/>
        <v>100</v>
      </c>
      <c r="D13" s="7">
        <f t="shared" si="1"/>
        <v>594.5396679320526</v>
      </c>
      <c r="E13" s="7">
        <f t="shared" si="1"/>
        <v>-256.06937893835396</v>
      </c>
      <c r="F13" s="7">
        <f t="shared" si="1"/>
        <v>0</v>
      </c>
      <c r="G13" s="7">
        <f t="shared" si="1"/>
        <v>-44.91353196058131</v>
      </c>
      <c r="H13" s="7">
        <f t="shared" si="1"/>
        <v>612.851975408055</v>
      </c>
      <c r="I13" s="7">
        <f t="shared" si="1"/>
        <v>1006.4087324411723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4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138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141</v>
      </c>
      <c r="B4" s="9">
        <v>674387</v>
      </c>
      <c r="C4" s="9">
        <v>674387</v>
      </c>
      <c r="D4" s="9">
        <v>417076</v>
      </c>
      <c r="E4" s="9">
        <v>-2562862</v>
      </c>
      <c r="F4" s="9">
        <v>0</v>
      </c>
      <c r="G4" s="9">
        <v>-65062</v>
      </c>
      <c r="H4" s="9">
        <v>-132834</v>
      </c>
      <c r="I4" s="9">
        <v>-1669295</v>
      </c>
    </row>
    <row r="5" spans="1:9" s="3" customFormat="1" ht="12" customHeight="1">
      <c r="A5" s="3" t="s">
        <v>142</v>
      </c>
      <c r="B5" s="9">
        <v>148</v>
      </c>
      <c r="C5" s="9">
        <v>148</v>
      </c>
      <c r="D5" s="9">
        <v>1572</v>
      </c>
      <c r="E5" s="9">
        <v>5059</v>
      </c>
      <c r="F5" s="9">
        <v>0</v>
      </c>
      <c r="G5" s="9">
        <v>-16906</v>
      </c>
      <c r="H5" s="9">
        <v>1676</v>
      </c>
      <c r="I5" s="9">
        <v>-8451</v>
      </c>
    </row>
    <row r="6" spans="1:9" s="3" customFormat="1" ht="12" customHeight="1">
      <c r="A6" s="3" t="s">
        <v>143</v>
      </c>
      <c r="B6" s="9">
        <v>0</v>
      </c>
      <c r="C6" s="9">
        <v>0</v>
      </c>
      <c r="D6" s="9">
        <v>0</v>
      </c>
      <c r="E6" s="9">
        <v>1050</v>
      </c>
      <c r="F6" s="9">
        <v>0</v>
      </c>
      <c r="G6" s="9">
        <v>0</v>
      </c>
      <c r="H6" s="9">
        <v>0</v>
      </c>
      <c r="I6" s="9">
        <v>1050</v>
      </c>
    </row>
    <row r="7" spans="1:9" s="3" customFormat="1" ht="12" customHeight="1">
      <c r="A7" s="3" t="s">
        <v>144</v>
      </c>
      <c r="B7" s="9">
        <v>0</v>
      </c>
      <c r="C7" s="9">
        <v>0</v>
      </c>
      <c r="D7" s="9">
        <v>13</v>
      </c>
      <c r="E7" s="9">
        <v>307</v>
      </c>
      <c r="F7" s="9">
        <v>0</v>
      </c>
      <c r="G7" s="9">
        <v>0</v>
      </c>
      <c r="H7" s="9">
        <v>0</v>
      </c>
      <c r="I7" s="9">
        <v>320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674535</v>
      </c>
      <c r="C9" s="9">
        <f t="shared" si="0"/>
        <v>674535</v>
      </c>
      <c r="D9" s="9">
        <f t="shared" si="0"/>
        <v>418661</v>
      </c>
      <c r="E9" s="9">
        <f t="shared" si="0"/>
        <v>-2556446</v>
      </c>
      <c r="F9" s="9">
        <f t="shared" si="0"/>
        <v>0</v>
      </c>
      <c r="G9" s="9">
        <f t="shared" si="0"/>
        <v>-81968</v>
      </c>
      <c r="H9" s="9">
        <f t="shared" si="0"/>
        <v>-131158</v>
      </c>
      <c r="I9" s="9">
        <f t="shared" si="0"/>
        <v>-1676376</v>
      </c>
    </row>
    <row r="10" spans="1:9" ht="12.75">
      <c r="A10" s="1" t="s">
        <v>140</v>
      </c>
      <c r="B10" s="10">
        <v>81088</v>
      </c>
      <c r="C10" s="10">
        <v>81088</v>
      </c>
      <c r="D10" s="10">
        <v>576692</v>
      </c>
      <c r="E10" s="10">
        <v>-2768635</v>
      </c>
      <c r="F10" s="10">
        <v>0</v>
      </c>
      <c r="G10" s="10">
        <v>-77200</v>
      </c>
      <c r="H10" s="10">
        <v>-103069</v>
      </c>
      <c r="I10" s="10">
        <v>-2291124</v>
      </c>
    </row>
    <row r="12" spans="1:9" ht="12.75">
      <c r="A12" s="1" t="s">
        <v>136</v>
      </c>
      <c r="B12" s="7">
        <f aca="true" t="shared" si="1" ref="B12:I13">B9/($C9/100)</f>
        <v>100</v>
      </c>
      <c r="C12" s="7">
        <f t="shared" si="1"/>
        <v>100</v>
      </c>
      <c r="D12" s="7">
        <f t="shared" si="1"/>
        <v>62.06660884905898</v>
      </c>
      <c r="E12" s="7">
        <f t="shared" si="1"/>
        <v>-378.99382537599973</v>
      </c>
      <c r="F12" s="7">
        <f t="shared" si="1"/>
        <v>0</v>
      </c>
      <c r="G12" s="7">
        <f t="shared" si="1"/>
        <v>-12.151778632687703</v>
      </c>
      <c r="H12" s="7">
        <f t="shared" si="1"/>
        <v>-19.444209714840593</v>
      </c>
      <c r="I12" s="7">
        <f t="shared" si="1"/>
        <v>-248.52320487446906</v>
      </c>
    </row>
    <row r="13" spans="1:9" ht="12.75">
      <c r="A13" s="1" t="s">
        <v>137</v>
      </c>
      <c r="B13" s="7">
        <f t="shared" si="1"/>
        <v>100</v>
      </c>
      <c r="C13" s="7">
        <f t="shared" si="1"/>
        <v>100</v>
      </c>
      <c r="D13" s="7">
        <f t="shared" si="1"/>
        <v>711.1927782162588</v>
      </c>
      <c r="E13" s="7">
        <f t="shared" si="1"/>
        <v>-3414.3584747434884</v>
      </c>
      <c r="F13" s="7">
        <f t="shared" si="1"/>
        <v>0</v>
      </c>
      <c r="G13" s="7">
        <f t="shared" si="1"/>
        <v>-95.2052091554854</v>
      </c>
      <c r="H13" s="7">
        <f t="shared" si="1"/>
        <v>-127.10758681925809</v>
      </c>
      <c r="I13" s="7">
        <f t="shared" si="1"/>
        <v>-2825.478492501973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5"/>
  <dimension ref="A1:K6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145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146</v>
      </c>
      <c r="B4" s="9">
        <v>2439120</v>
      </c>
      <c r="C4" s="9">
        <v>2048513</v>
      </c>
      <c r="D4" s="9">
        <v>147680</v>
      </c>
      <c r="E4" s="9">
        <v>-1026994</v>
      </c>
      <c r="F4" s="9">
        <v>0</v>
      </c>
      <c r="G4" s="9">
        <v>-522064</v>
      </c>
      <c r="H4" s="9">
        <v>0</v>
      </c>
      <c r="I4" s="9">
        <v>647135</v>
      </c>
    </row>
    <row r="5" spans="1:9" s="3" customFormat="1" ht="12" customHeight="1">
      <c r="A5" s="3" t="s">
        <v>147</v>
      </c>
      <c r="B5" s="9">
        <v>2158203</v>
      </c>
      <c r="C5" s="9">
        <v>2032739</v>
      </c>
      <c r="D5" s="9">
        <v>94142</v>
      </c>
      <c r="E5" s="9">
        <v>-1087687</v>
      </c>
      <c r="F5" s="9">
        <v>-2387</v>
      </c>
      <c r="G5" s="9">
        <v>-486899</v>
      </c>
      <c r="H5" s="9">
        <v>144</v>
      </c>
      <c r="I5" s="9">
        <v>550052</v>
      </c>
    </row>
    <row r="6" spans="1:9" s="3" customFormat="1" ht="12" customHeight="1">
      <c r="A6" s="3" t="s">
        <v>148</v>
      </c>
      <c r="B6" s="9">
        <v>398000</v>
      </c>
      <c r="C6" s="9">
        <v>398000</v>
      </c>
      <c r="D6" s="9">
        <v>7878</v>
      </c>
      <c r="E6" s="9">
        <v>-388014</v>
      </c>
      <c r="F6" s="9">
        <v>0</v>
      </c>
      <c r="G6" s="9">
        <v>-9978</v>
      </c>
      <c r="H6" s="9">
        <v>0</v>
      </c>
      <c r="I6" s="9">
        <v>7886</v>
      </c>
    </row>
    <row r="7" spans="1:9" s="3" customFormat="1" ht="12" customHeight="1">
      <c r="A7" s="3" t="s">
        <v>144</v>
      </c>
      <c r="B7" s="9">
        <v>351471</v>
      </c>
      <c r="C7" s="9">
        <v>125382</v>
      </c>
      <c r="D7" s="9">
        <v>31131</v>
      </c>
      <c r="E7" s="9">
        <v>-72557</v>
      </c>
      <c r="F7" s="9">
        <v>0</v>
      </c>
      <c r="G7" s="9">
        <v>-31648</v>
      </c>
      <c r="H7" s="9">
        <v>0</v>
      </c>
      <c r="I7" s="9">
        <v>52308</v>
      </c>
    </row>
    <row r="8" spans="1:9" s="3" customFormat="1" ht="12" customHeight="1">
      <c r="A8" s="3" t="s">
        <v>149</v>
      </c>
      <c r="B8" s="9">
        <v>316361</v>
      </c>
      <c r="C8" s="9">
        <v>143457</v>
      </c>
      <c r="D8" s="9">
        <v>5877</v>
      </c>
      <c r="E8" s="9">
        <v>-98031</v>
      </c>
      <c r="F8" s="9">
        <v>0</v>
      </c>
      <c r="G8" s="9">
        <v>-21483</v>
      </c>
      <c r="H8" s="9">
        <v>0</v>
      </c>
      <c r="I8" s="9">
        <v>29820</v>
      </c>
    </row>
    <row r="9" spans="1:9" s="3" customFormat="1" ht="12" customHeight="1">
      <c r="A9" s="3" t="s">
        <v>150</v>
      </c>
      <c r="B9" s="9">
        <v>158804</v>
      </c>
      <c r="C9" s="9">
        <v>109087</v>
      </c>
      <c r="D9" s="9">
        <v>0</v>
      </c>
      <c r="E9" s="9">
        <v>-17567</v>
      </c>
      <c r="F9" s="9">
        <v>0</v>
      </c>
      <c r="G9" s="9">
        <v>-4427</v>
      </c>
      <c r="H9" s="9">
        <v>0</v>
      </c>
      <c r="I9" s="9">
        <v>87093</v>
      </c>
    </row>
    <row r="10" spans="1:9" s="3" customFormat="1" ht="12" customHeight="1">
      <c r="A10" s="3" t="s">
        <v>151</v>
      </c>
      <c r="B10" s="9">
        <v>118234</v>
      </c>
      <c r="C10" s="9">
        <v>64882</v>
      </c>
      <c r="D10" s="9">
        <v>3598</v>
      </c>
      <c r="E10" s="9">
        <v>-21591</v>
      </c>
      <c r="F10" s="9">
        <v>0</v>
      </c>
      <c r="G10" s="9">
        <v>-17742</v>
      </c>
      <c r="H10" s="9">
        <v>0</v>
      </c>
      <c r="I10" s="9">
        <v>29147</v>
      </c>
    </row>
    <row r="11" spans="1:9" s="3" customFormat="1" ht="12" customHeight="1">
      <c r="A11" s="3" t="s">
        <v>152</v>
      </c>
      <c r="B11" s="9">
        <v>117274</v>
      </c>
      <c r="C11" s="9">
        <v>90745</v>
      </c>
      <c r="D11" s="9">
        <v>1149</v>
      </c>
      <c r="E11" s="9">
        <v>-67155</v>
      </c>
      <c r="F11" s="9">
        <v>0</v>
      </c>
      <c r="G11" s="9">
        <v>-18706</v>
      </c>
      <c r="H11" s="9">
        <v>0</v>
      </c>
      <c r="I11" s="9">
        <v>6033</v>
      </c>
    </row>
    <row r="12" spans="1:9" s="3" customFormat="1" ht="12" customHeight="1">
      <c r="A12" s="3" t="s">
        <v>153</v>
      </c>
      <c r="B12" s="9">
        <v>113773</v>
      </c>
      <c r="C12" s="9">
        <v>32712</v>
      </c>
      <c r="D12" s="9">
        <v>722</v>
      </c>
      <c r="E12" s="9">
        <v>-13094</v>
      </c>
      <c r="F12" s="9">
        <v>0</v>
      </c>
      <c r="G12" s="9">
        <v>3759</v>
      </c>
      <c r="H12" s="9">
        <v>0</v>
      </c>
      <c r="I12" s="9">
        <v>24099</v>
      </c>
    </row>
    <row r="13" spans="1:9" s="3" customFormat="1" ht="12" customHeight="1">
      <c r="A13" s="3" t="s">
        <v>142</v>
      </c>
      <c r="B13" s="9">
        <v>113237</v>
      </c>
      <c r="C13" s="9">
        <v>50110</v>
      </c>
      <c r="D13" s="9">
        <v>2412</v>
      </c>
      <c r="E13" s="9">
        <v>-40526</v>
      </c>
      <c r="F13" s="9">
        <v>0</v>
      </c>
      <c r="G13" s="9">
        <v>-9447</v>
      </c>
      <c r="H13" s="9">
        <v>1226</v>
      </c>
      <c r="I13" s="9">
        <v>3775</v>
      </c>
    </row>
    <row r="14" spans="1:9" s="3" customFormat="1" ht="12" customHeight="1">
      <c r="A14" s="3" t="s">
        <v>154</v>
      </c>
      <c r="B14" s="9">
        <v>99929</v>
      </c>
      <c r="C14" s="9">
        <v>85153</v>
      </c>
      <c r="D14" s="9">
        <v>3229</v>
      </c>
      <c r="E14" s="9">
        <v>-10755</v>
      </c>
      <c r="F14" s="9">
        <v>-105947</v>
      </c>
      <c r="G14" s="9">
        <v>-9406</v>
      </c>
      <c r="H14" s="9">
        <v>3403</v>
      </c>
      <c r="I14" s="9">
        <v>-34323</v>
      </c>
    </row>
    <row r="15" spans="1:9" s="3" customFormat="1" ht="12" customHeight="1">
      <c r="A15" s="3" t="s">
        <v>155</v>
      </c>
      <c r="B15" s="9">
        <v>96613</v>
      </c>
      <c r="C15" s="9">
        <v>3483</v>
      </c>
      <c r="D15" s="9">
        <v>203</v>
      </c>
      <c r="E15" s="9">
        <v>-2422</v>
      </c>
      <c r="F15" s="9">
        <v>0</v>
      </c>
      <c r="G15" s="9">
        <v>12022</v>
      </c>
      <c r="H15" s="9">
        <v>0</v>
      </c>
      <c r="I15" s="9">
        <v>13286</v>
      </c>
    </row>
    <row r="16" spans="1:9" s="3" customFormat="1" ht="12" customHeight="1">
      <c r="A16" s="3" t="s">
        <v>156</v>
      </c>
      <c r="B16" s="9">
        <v>78217</v>
      </c>
      <c r="C16" s="9">
        <v>7329</v>
      </c>
      <c r="D16" s="9">
        <v>489</v>
      </c>
      <c r="E16" s="9">
        <v>-7042</v>
      </c>
      <c r="F16" s="9">
        <v>-453</v>
      </c>
      <c r="G16" s="9">
        <v>-1895</v>
      </c>
      <c r="H16" s="9">
        <v>0</v>
      </c>
      <c r="I16" s="9">
        <v>-1572</v>
      </c>
    </row>
    <row r="17" spans="1:9" s="3" customFormat="1" ht="12" customHeight="1">
      <c r="A17" s="3" t="s">
        <v>157</v>
      </c>
      <c r="B17" s="9">
        <v>74367</v>
      </c>
      <c r="C17" s="9">
        <v>21012</v>
      </c>
      <c r="D17" s="9">
        <v>1330</v>
      </c>
      <c r="E17" s="9">
        <v>-19546</v>
      </c>
      <c r="F17" s="9">
        <v>0</v>
      </c>
      <c r="G17" s="9">
        <v>-5425</v>
      </c>
      <c r="H17" s="9">
        <v>0</v>
      </c>
      <c r="I17" s="9">
        <v>-2629</v>
      </c>
    </row>
    <row r="18" spans="1:9" s="3" customFormat="1" ht="12" customHeight="1">
      <c r="A18" s="3" t="s">
        <v>158</v>
      </c>
      <c r="B18" s="9">
        <v>63002</v>
      </c>
      <c r="C18" s="9">
        <v>59505</v>
      </c>
      <c r="D18" s="9">
        <v>1410</v>
      </c>
      <c r="E18" s="9">
        <v>-27525</v>
      </c>
      <c r="F18" s="9">
        <v>0</v>
      </c>
      <c r="G18" s="9">
        <v>-6943</v>
      </c>
      <c r="H18" s="9">
        <v>30000</v>
      </c>
      <c r="I18" s="9">
        <v>56447</v>
      </c>
    </row>
    <row r="19" spans="1:9" s="3" customFormat="1" ht="12" customHeight="1">
      <c r="A19" s="3" t="s">
        <v>159</v>
      </c>
      <c r="B19" s="9">
        <v>62516</v>
      </c>
      <c r="C19" s="9">
        <v>44196</v>
      </c>
      <c r="D19" s="9">
        <v>556</v>
      </c>
      <c r="E19" s="9">
        <v>-38238</v>
      </c>
      <c r="F19" s="9">
        <v>0</v>
      </c>
      <c r="G19" s="9">
        <v>-8544</v>
      </c>
      <c r="H19" s="9">
        <v>1663</v>
      </c>
      <c r="I19" s="9">
        <v>-367</v>
      </c>
    </row>
    <row r="20" spans="1:9" s="3" customFormat="1" ht="12" customHeight="1">
      <c r="A20" s="3" t="s">
        <v>160</v>
      </c>
      <c r="B20" s="9">
        <v>60128</v>
      </c>
      <c r="C20" s="9">
        <v>17162</v>
      </c>
      <c r="D20" s="9">
        <v>476</v>
      </c>
      <c r="E20" s="9">
        <v>84</v>
      </c>
      <c r="F20" s="9">
        <v>0</v>
      </c>
      <c r="G20" s="9">
        <v>-11417</v>
      </c>
      <c r="H20" s="9">
        <v>0</v>
      </c>
      <c r="I20" s="9">
        <v>6305</v>
      </c>
    </row>
    <row r="21" spans="1:9" s="3" customFormat="1" ht="12" customHeight="1">
      <c r="A21" s="3" t="s">
        <v>161</v>
      </c>
      <c r="B21" s="9">
        <v>59382</v>
      </c>
      <c r="C21" s="9">
        <v>17731</v>
      </c>
      <c r="D21" s="9">
        <v>319</v>
      </c>
      <c r="E21" s="9">
        <v>-6185</v>
      </c>
      <c r="F21" s="9">
        <v>0</v>
      </c>
      <c r="G21" s="9">
        <v>-10135</v>
      </c>
      <c r="H21" s="9">
        <v>0</v>
      </c>
      <c r="I21" s="9">
        <v>1730</v>
      </c>
    </row>
    <row r="22" spans="1:9" s="3" customFormat="1" ht="12" customHeight="1">
      <c r="A22" s="3" t="s">
        <v>162</v>
      </c>
      <c r="B22" s="9">
        <v>54765</v>
      </c>
      <c r="C22" s="9">
        <v>46426</v>
      </c>
      <c r="D22" s="9">
        <v>23429</v>
      </c>
      <c r="E22" s="9">
        <v>-36911</v>
      </c>
      <c r="F22" s="9">
        <v>0</v>
      </c>
      <c r="G22" s="9">
        <v>-15084</v>
      </c>
      <c r="H22" s="9">
        <v>0</v>
      </c>
      <c r="I22" s="9">
        <v>17860</v>
      </c>
    </row>
    <row r="23" spans="1:9" s="3" customFormat="1" ht="12" customHeight="1">
      <c r="A23" s="3" t="s">
        <v>163</v>
      </c>
      <c r="B23" s="9">
        <v>53215</v>
      </c>
      <c r="C23" s="9">
        <v>18969</v>
      </c>
      <c r="D23" s="9">
        <v>20</v>
      </c>
      <c r="E23" s="9">
        <v>-4402</v>
      </c>
      <c r="F23" s="9">
        <v>0</v>
      </c>
      <c r="G23" s="9">
        <v>-2077</v>
      </c>
      <c r="H23" s="9">
        <v>0</v>
      </c>
      <c r="I23" s="9">
        <v>12510</v>
      </c>
    </row>
    <row r="24" spans="1:9" s="3" customFormat="1" ht="12" customHeight="1">
      <c r="A24" s="3" t="s">
        <v>164</v>
      </c>
      <c r="B24" s="9">
        <v>50174</v>
      </c>
      <c r="C24" s="9">
        <v>18832</v>
      </c>
      <c r="D24" s="9">
        <v>631</v>
      </c>
      <c r="E24" s="9">
        <v>-7667</v>
      </c>
      <c r="F24" s="9">
        <v>2564</v>
      </c>
      <c r="G24" s="9">
        <v>-1152</v>
      </c>
      <c r="H24" s="9">
        <v>0</v>
      </c>
      <c r="I24" s="9">
        <v>13208</v>
      </c>
    </row>
    <row r="25" spans="1:9" s="3" customFormat="1" ht="12" customHeight="1">
      <c r="A25" s="3" t="s">
        <v>165</v>
      </c>
      <c r="B25" s="9">
        <v>48807</v>
      </c>
      <c r="C25" s="9">
        <v>4305</v>
      </c>
      <c r="D25" s="9">
        <v>129</v>
      </c>
      <c r="E25" s="9">
        <v>0</v>
      </c>
      <c r="F25" s="9">
        <v>0</v>
      </c>
      <c r="G25" s="9">
        <v>-58</v>
      </c>
      <c r="H25" s="9">
        <v>0</v>
      </c>
      <c r="I25" s="9">
        <v>4376</v>
      </c>
    </row>
    <row r="26" spans="1:9" s="3" customFormat="1" ht="12" customHeight="1">
      <c r="A26" s="3" t="s">
        <v>166</v>
      </c>
      <c r="B26" s="9">
        <v>48401</v>
      </c>
      <c r="C26" s="9">
        <v>16639</v>
      </c>
      <c r="D26" s="9">
        <v>462</v>
      </c>
      <c r="E26" s="9">
        <v>-2935</v>
      </c>
      <c r="F26" s="9">
        <v>0</v>
      </c>
      <c r="G26" s="9">
        <v>-3132</v>
      </c>
      <c r="H26" s="9">
        <v>0</v>
      </c>
      <c r="I26" s="9">
        <v>11034</v>
      </c>
    </row>
    <row r="27" spans="1:9" s="3" customFormat="1" ht="12" customHeight="1">
      <c r="A27" s="3" t="s">
        <v>167</v>
      </c>
      <c r="B27" s="9">
        <v>45282</v>
      </c>
      <c r="C27" s="9">
        <v>34256</v>
      </c>
      <c r="D27" s="9">
        <v>2129</v>
      </c>
      <c r="E27" s="9">
        <v>-14302</v>
      </c>
      <c r="F27" s="9">
        <v>0</v>
      </c>
      <c r="G27" s="9">
        <v>-16951</v>
      </c>
      <c r="H27" s="9">
        <v>0</v>
      </c>
      <c r="I27" s="9">
        <v>5132</v>
      </c>
    </row>
    <row r="28" spans="1:9" s="3" customFormat="1" ht="12" customHeight="1">
      <c r="A28" s="3" t="s">
        <v>168</v>
      </c>
      <c r="B28" s="9">
        <v>41256</v>
      </c>
      <c r="C28" s="9">
        <v>21395</v>
      </c>
      <c r="D28" s="9">
        <v>654</v>
      </c>
      <c r="E28" s="9">
        <v>-733</v>
      </c>
      <c r="F28" s="9">
        <v>0</v>
      </c>
      <c r="G28" s="9">
        <v>-3677</v>
      </c>
      <c r="H28" s="9">
        <v>0</v>
      </c>
      <c r="I28" s="9">
        <v>17639</v>
      </c>
    </row>
    <row r="29" spans="1:9" s="3" customFormat="1" ht="12" customHeight="1">
      <c r="A29" s="3" t="s">
        <v>169</v>
      </c>
      <c r="B29" s="9">
        <v>38077</v>
      </c>
      <c r="C29" s="9">
        <v>3904</v>
      </c>
      <c r="D29" s="9">
        <v>6970</v>
      </c>
      <c r="E29" s="9">
        <v>-12456</v>
      </c>
      <c r="F29" s="9">
        <v>0</v>
      </c>
      <c r="G29" s="9">
        <v>2728</v>
      </c>
      <c r="H29" s="9">
        <v>0</v>
      </c>
      <c r="I29" s="9">
        <v>1146</v>
      </c>
    </row>
    <row r="30" spans="1:9" s="3" customFormat="1" ht="12" customHeight="1">
      <c r="A30" s="3" t="s">
        <v>170</v>
      </c>
      <c r="B30" s="9">
        <v>36366</v>
      </c>
      <c r="C30" s="9">
        <v>32204</v>
      </c>
      <c r="D30" s="9">
        <v>839</v>
      </c>
      <c r="E30" s="9">
        <v>-31692</v>
      </c>
      <c r="F30" s="9">
        <v>0</v>
      </c>
      <c r="G30" s="9">
        <v>-9828</v>
      </c>
      <c r="H30" s="9">
        <v>0</v>
      </c>
      <c r="I30" s="9">
        <v>-8477</v>
      </c>
    </row>
    <row r="31" spans="1:9" s="3" customFormat="1" ht="12" customHeight="1">
      <c r="A31" s="3" t="s">
        <v>171</v>
      </c>
      <c r="B31" s="9">
        <v>31043</v>
      </c>
      <c r="C31" s="9">
        <v>6943</v>
      </c>
      <c r="D31" s="9">
        <v>126</v>
      </c>
      <c r="E31" s="9">
        <v>-4726</v>
      </c>
      <c r="F31" s="9">
        <v>0</v>
      </c>
      <c r="G31" s="9">
        <v>-3738</v>
      </c>
      <c r="H31" s="9">
        <v>0</v>
      </c>
      <c r="I31" s="9">
        <v>-1395</v>
      </c>
    </row>
    <row r="32" spans="1:9" s="3" customFormat="1" ht="12" customHeight="1">
      <c r="A32" s="3" t="s">
        <v>172</v>
      </c>
      <c r="B32" s="9">
        <v>30317</v>
      </c>
      <c r="C32" s="9">
        <v>18636</v>
      </c>
      <c r="D32" s="9">
        <v>134</v>
      </c>
      <c r="E32" s="9">
        <v>-14506</v>
      </c>
      <c r="F32" s="9">
        <v>0</v>
      </c>
      <c r="G32" s="9">
        <v>-3717</v>
      </c>
      <c r="H32" s="9">
        <v>0</v>
      </c>
      <c r="I32" s="9">
        <v>547</v>
      </c>
    </row>
    <row r="33" spans="1:9" s="3" customFormat="1" ht="12" customHeight="1">
      <c r="A33" s="3" t="s">
        <v>173</v>
      </c>
      <c r="B33" s="9">
        <v>27860</v>
      </c>
      <c r="C33" s="9">
        <v>27860</v>
      </c>
      <c r="D33" s="9">
        <v>474</v>
      </c>
      <c r="E33" s="9">
        <v>-8160</v>
      </c>
      <c r="F33" s="9">
        <v>0</v>
      </c>
      <c r="G33" s="9">
        <v>-184</v>
      </c>
      <c r="H33" s="9">
        <v>0</v>
      </c>
      <c r="I33" s="9">
        <v>19990</v>
      </c>
    </row>
    <row r="34" spans="1:9" s="3" customFormat="1" ht="12" customHeight="1">
      <c r="A34" s="3" t="s">
        <v>174</v>
      </c>
      <c r="B34" s="9">
        <v>27640</v>
      </c>
      <c r="C34" s="9">
        <v>8766</v>
      </c>
      <c r="D34" s="9">
        <v>99</v>
      </c>
      <c r="E34" s="9">
        <v>-9169</v>
      </c>
      <c r="F34" s="9">
        <v>0</v>
      </c>
      <c r="G34" s="9">
        <v>-1984</v>
      </c>
      <c r="H34" s="9">
        <v>129</v>
      </c>
      <c r="I34" s="9">
        <v>-2159</v>
      </c>
    </row>
    <row r="35" spans="1:9" s="3" customFormat="1" ht="12" customHeight="1">
      <c r="A35" s="3" t="s">
        <v>175</v>
      </c>
      <c r="B35" s="9">
        <v>26858</v>
      </c>
      <c r="C35" s="9">
        <v>26079</v>
      </c>
      <c r="D35" s="9">
        <v>3835</v>
      </c>
      <c r="E35" s="9">
        <v>-22572</v>
      </c>
      <c r="F35" s="9">
        <v>0</v>
      </c>
      <c r="G35" s="9">
        <v>-2164</v>
      </c>
      <c r="H35" s="9">
        <v>0</v>
      </c>
      <c r="I35" s="9">
        <v>5178</v>
      </c>
    </row>
    <row r="36" spans="1:9" s="3" customFormat="1" ht="12" customHeight="1">
      <c r="A36" s="3" t="s">
        <v>176</v>
      </c>
      <c r="B36" s="9">
        <v>19830</v>
      </c>
      <c r="C36" s="9">
        <v>17726</v>
      </c>
      <c r="D36" s="9">
        <v>325</v>
      </c>
      <c r="E36" s="9">
        <v>-6652</v>
      </c>
      <c r="F36" s="9">
        <v>0</v>
      </c>
      <c r="G36" s="9">
        <v>-5232</v>
      </c>
      <c r="H36" s="9">
        <v>0</v>
      </c>
      <c r="I36" s="9">
        <v>6167</v>
      </c>
    </row>
    <row r="37" spans="1:9" s="3" customFormat="1" ht="12" customHeight="1">
      <c r="A37" s="3" t="s">
        <v>177</v>
      </c>
      <c r="B37" s="9">
        <v>18834</v>
      </c>
      <c r="C37" s="9">
        <v>6489</v>
      </c>
      <c r="D37" s="9">
        <v>674</v>
      </c>
      <c r="E37" s="9">
        <v>-238</v>
      </c>
      <c r="F37" s="9">
        <v>0</v>
      </c>
      <c r="G37" s="9">
        <v>-13144</v>
      </c>
      <c r="H37" s="9">
        <v>0</v>
      </c>
      <c r="I37" s="9">
        <v>-6219</v>
      </c>
    </row>
    <row r="38" spans="1:9" s="3" customFormat="1" ht="12" customHeight="1">
      <c r="A38" s="3" t="s">
        <v>178</v>
      </c>
      <c r="B38" s="9">
        <v>18146</v>
      </c>
      <c r="C38" s="9">
        <v>4106</v>
      </c>
      <c r="D38" s="9">
        <v>95</v>
      </c>
      <c r="E38" s="9">
        <v>-336</v>
      </c>
      <c r="F38" s="9">
        <v>0</v>
      </c>
      <c r="G38" s="9">
        <v>-741</v>
      </c>
      <c r="H38" s="9">
        <v>0</v>
      </c>
      <c r="I38" s="9">
        <v>3124</v>
      </c>
    </row>
    <row r="39" spans="1:9" s="3" customFormat="1" ht="12" customHeight="1">
      <c r="A39" s="3" t="s">
        <v>179</v>
      </c>
      <c r="B39" s="9">
        <v>16814</v>
      </c>
      <c r="C39" s="9">
        <v>6237</v>
      </c>
      <c r="D39" s="9">
        <v>231</v>
      </c>
      <c r="E39" s="9">
        <v>-357</v>
      </c>
      <c r="F39" s="9">
        <v>0</v>
      </c>
      <c r="G39" s="9">
        <v>-2100</v>
      </c>
      <c r="H39" s="9">
        <v>0</v>
      </c>
      <c r="I39" s="9">
        <v>4011</v>
      </c>
    </row>
    <row r="40" spans="1:9" s="3" customFormat="1" ht="12" customHeight="1">
      <c r="A40" s="3" t="s">
        <v>180</v>
      </c>
      <c r="B40" s="9">
        <v>11715</v>
      </c>
      <c r="C40" s="9">
        <v>6564</v>
      </c>
      <c r="D40" s="9">
        <v>2151</v>
      </c>
      <c r="E40" s="9">
        <v>-3007</v>
      </c>
      <c r="F40" s="9">
        <v>-169</v>
      </c>
      <c r="G40" s="9">
        <v>-893</v>
      </c>
      <c r="H40" s="9">
        <v>0</v>
      </c>
      <c r="I40" s="9">
        <v>4646</v>
      </c>
    </row>
    <row r="41" spans="1:9" s="3" customFormat="1" ht="12" customHeight="1">
      <c r="A41" s="3" t="s">
        <v>181</v>
      </c>
      <c r="B41" s="9">
        <v>6867</v>
      </c>
      <c r="C41" s="9">
        <v>4525</v>
      </c>
      <c r="D41" s="9">
        <v>82</v>
      </c>
      <c r="E41" s="9">
        <v>-278</v>
      </c>
      <c r="F41" s="9">
        <v>0</v>
      </c>
      <c r="G41" s="9">
        <v>-132</v>
      </c>
      <c r="H41" s="9">
        <v>0</v>
      </c>
      <c r="I41" s="9">
        <v>4197</v>
      </c>
    </row>
    <row r="42" spans="1:9" s="3" customFormat="1" ht="12" customHeight="1">
      <c r="A42" s="3" t="s">
        <v>182</v>
      </c>
      <c r="B42" s="9">
        <v>6466</v>
      </c>
      <c r="C42" s="9">
        <v>237</v>
      </c>
      <c r="D42" s="9">
        <v>243</v>
      </c>
      <c r="E42" s="9">
        <v>-2790</v>
      </c>
      <c r="F42" s="9">
        <v>0</v>
      </c>
      <c r="G42" s="9">
        <v>-644</v>
      </c>
      <c r="H42" s="9">
        <v>0</v>
      </c>
      <c r="I42" s="9">
        <v>-2954</v>
      </c>
    </row>
    <row r="43" spans="1:9" s="3" customFormat="1" ht="12" customHeight="1">
      <c r="A43" s="3" t="s">
        <v>183</v>
      </c>
      <c r="B43" s="9">
        <v>5948</v>
      </c>
      <c r="C43" s="9">
        <v>3011</v>
      </c>
      <c r="D43" s="9">
        <v>150</v>
      </c>
      <c r="E43" s="9">
        <v>-981</v>
      </c>
      <c r="F43" s="9">
        <v>0</v>
      </c>
      <c r="G43" s="9">
        <v>1257</v>
      </c>
      <c r="H43" s="9">
        <v>0</v>
      </c>
      <c r="I43" s="9">
        <v>3437</v>
      </c>
    </row>
    <row r="44" spans="1:9" s="3" customFormat="1" ht="12" customHeight="1">
      <c r="A44" s="3" t="s">
        <v>184</v>
      </c>
      <c r="B44" s="9">
        <v>5769</v>
      </c>
      <c r="C44" s="9">
        <v>971</v>
      </c>
      <c r="D44" s="9">
        <v>38</v>
      </c>
      <c r="E44" s="9">
        <v>-2287</v>
      </c>
      <c r="F44" s="9">
        <v>0</v>
      </c>
      <c r="G44" s="9">
        <v>-379</v>
      </c>
      <c r="H44" s="9">
        <v>0</v>
      </c>
      <c r="I44" s="9">
        <v>-1657</v>
      </c>
    </row>
    <row r="45" spans="1:9" s="3" customFormat="1" ht="12" customHeight="1">
      <c r="A45" s="3" t="s">
        <v>185</v>
      </c>
      <c r="B45" s="9">
        <v>5348</v>
      </c>
      <c r="C45" s="9">
        <v>4769</v>
      </c>
      <c r="D45" s="9">
        <v>44</v>
      </c>
      <c r="E45" s="9">
        <v>0</v>
      </c>
      <c r="F45" s="9">
        <v>-2377</v>
      </c>
      <c r="G45" s="9">
        <v>-806</v>
      </c>
      <c r="H45" s="9">
        <v>0</v>
      </c>
      <c r="I45" s="9">
        <v>1630</v>
      </c>
    </row>
    <row r="46" spans="1:9" s="3" customFormat="1" ht="12" customHeight="1">
      <c r="A46" s="3" t="s">
        <v>186</v>
      </c>
      <c r="B46" s="9">
        <v>5088</v>
      </c>
      <c r="C46" s="9">
        <v>509</v>
      </c>
      <c r="D46" s="9">
        <v>8</v>
      </c>
      <c r="E46" s="9">
        <v>0</v>
      </c>
      <c r="F46" s="9">
        <v>0</v>
      </c>
      <c r="G46" s="9">
        <v>-147</v>
      </c>
      <c r="H46" s="9">
        <v>0</v>
      </c>
      <c r="I46" s="9">
        <v>370</v>
      </c>
    </row>
    <row r="47" spans="1:9" s="3" customFormat="1" ht="12" customHeight="1">
      <c r="A47" s="3" t="s">
        <v>187</v>
      </c>
      <c r="B47" s="9">
        <v>4663</v>
      </c>
      <c r="C47" s="9">
        <v>4476</v>
      </c>
      <c r="D47" s="9">
        <v>11</v>
      </c>
      <c r="E47" s="9">
        <v>-1000</v>
      </c>
      <c r="F47" s="9">
        <v>0</v>
      </c>
      <c r="G47" s="9">
        <v>-1512</v>
      </c>
      <c r="H47" s="9">
        <v>0</v>
      </c>
      <c r="I47" s="9">
        <v>1975</v>
      </c>
    </row>
    <row r="48" spans="1:9" s="3" customFormat="1" ht="12" customHeight="1">
      <c r="A48" s="3" t="s">
        <v>188</v>
      </c>
      <c r="B48" s="9">
        <v>4440</v>
      </c>
      <c r="C48" s="9">
        <v>3272</v>
      </c>
      <c r="D48" s="9">
        <v>3052</v>
      </c>
      <c r="E48" s="9">
        <v>-4273</v>
      </c>
      <c r="F48" s="9">
        <v>0</v>
      </c>
      <c r="G48" s="9">
        <v>-4807</v>
      </c>
      <c r="H48" s="9">
        <v>0</v>
      </c>
      <c r="I48" s="9">
        <v>-2756</v>
      </c>
    </row>
    <row r="49" spans="1:9" s="3" customFormat="1" ht="12" customHeight="1">
      <c r="A49" s="3" t="s">
        <v>189</v>
      </c>
      <c r="B49" s="9">
        <v>3208</v>
      </c>
      <c r="C49" s="9">
        <v>458</v>
      </c>
      <c r="D49" s="9">
        <v>0</v>
      </c>
      <c r="E49" s="9">
        <v>0</v>
      </c>
      <c r="F49" s="9">
        <v>0</v>
      </c>
      <c r="G49" s="9">
        <v>-200</v>
      </c>
      <c r="H49" s="9">
        <v>0</v>
      </c>
      <c r="I49" s="9">
        <v>258</v>
      </c>
    </row>
    <row r="50" spans="1:9" s="3" customFormat="1" ht="12" customHeight="1">
      <c r="A50" s="3" t="s">
        <v>190</v>
      </c>
      <c r="B50" s="9">
        <v>2344</v>
      </c>
      <c r="C50" s="9">
        <v>844</v>
      </c>
      <c r="D50" s="9">
        <v>46</v>
      </c>
      <c r="E50" s="9">
        <v>-82</v>
      </c>
      <c r="F50" s="9">
        <v>-2160</v>
      </c>
      <c r="G50" s="9">
        <v>-958</v>
      </c>
      <c r="H50" s="9">
        <v>0</v>
      </c>
      <c r="I50" s="9">
        <v>-2310</v>
      </c>
    </row>
    <row r="51" spans="1:9" s="3" customFormat="1" ht="12" customHeight="1">
      <c r="A51" s="3" t="s">
        <v>191</v>
      </c>
      <c r="B51" s="9">
        <v>2155</v>
      </c>
      <c r="C51" s="9">
        <v>2155</v>
      </c>
      <c r="D51" s="9">
        <v>0</v>
      </c>
      <c r="E51" s="9">
        <v>-50</v>
      </c>
      <c r="F51" s="9">
        <v>0</v>
      </c>
      <c r="G51" s="9">
        <v>0</v>
      </c>
      <c r="H51" s="9">
        <v>0</v>
      </c>
      <c r="I51" s="9">
        <v>2105</v>
      </c>
    </row>
    <row r="52" spans="1:9" s="3" customFormat="1" ht="12" customHeight="1">
      <c r="A52" s="3" t="s">
        <v>192</v>
      </c>
      <c r="B52" s="9">
        <v>792</v>
      </c>
      <c r="C52" s="9">
        <v>289</v>
      </c>
      <c r="D52" s="9">
        <v>63</v>
      </c>
      <c r="E52" s="9">
        <v>212</v>
      </c>
      <c r="F52" s="9">
        <v>0</v>
      </c>
      <c r="G52" s="9">
        <v>-3938</v>
      </c>
      <c r="H52" s="9">
        <v>2826</v>
      </c>
      <c r="I52" s="9">
        <v>-548</v>
      </c>
    </row>
    <row r="53" spans="1:9" s="3" customFormat="1" ht="12" customHeight="1">
      <c r="A53" s="3" t="s">
        <v>193</v>
      </c>
      <c r="B53" s="9">
        <v>754</v>
      </c>
      <c r="C53" s="9">
        <v>754</v>
      </c>
      <c r="D53" s="9">
        <v>478</v>
      </c>
      <c r="E53" s="9">
        <v>-572</v>
      </c>
      <c r="F53" s="9">
        <v>0</v>
      </c>
      <c r="G53" s="9">
        <v>-535</v>
      </c>
      <c r="H53" s="9">
        <v>0</v>
      </c>
      <c r="I53" s="9">
        <v>125</v>
      </c>
    </row>
    <row r="54" spans="1:9" s="3" customFormat="1" ht="12" customHeight="1">
      <c r="A54" s="3" t="s">
        <v>194</v>
      </c>
      <c r="B54" s="9">
        <v>10</v>
      </c>
      <c r="C54" s="9">
        <v>-216</v>
      </c>
      <c r="D54" s="9">
        <v>2752</v>
      </c>
      <c r="E54" s="9">
        <v>2861</v>
      </c>
      <c r="F54" s="9">
        <v>0</v>
      </c>
      <c r="G54" s="9">
        <v>-1894</v>
      </c>
      <c r="H54" s="9">
        <v>0</v>
      </c>
      <c r="I54" s="9">
        <v>3503</v>
      </c>
    </row>
    <row r="55" spans="1:9" s="3" customFormat="1" ht="12" customHeight="1">
      <c r="A55" s="3" t="s">
        <v>195</v>
      </c>
      <c r="B55" s="9">
        <v>0</v>
      </c>
      <c r="C55" s="9">
        <v>0</v>
      </c>
      <c r="D55" s="9">
        <v>0</v>
      </c>
      <c r="E55" s="9">
        <v>419</v>
      </c>
      <c r="F55" s="9">
        <v>0</v>
      </c>
      <c r="G55" s="9">
        <v>0</v>
      </c>
      <c r="H55" s="9">
        <v>0</v>
      </c>
      <c r="I55" s="9">
        <v>419</v>
      </c>
    </row>
    <row r="56" spans="1:9" s="3" customFormat="1" ht="12" customHeight="1">
      <c r="A56" s="3" t="s">
        <v>196</v>
      </c>
      <c r="B56" s="9">
        <v>0</v>
      </c>
      <c r="C56" s="9">
        <v>0</v>
      </c>
      <c r="D56" s="9">
        <v>287</v>
      </c>
      <c r="E56" s="9">
        <v>-248</v>
      </c>
      <c r="F56" s="9">
        <v>0</v>
      </c>
      <c r="G56" s="9">
        <v>-162</v>
      </c>
      <c r="H56" s="9">
        <v>7000</v>
      </c>
      <c r="I56" s="9">
        <v>6877</v>
      </c>
    </row>
    <row r="57" spans="1:9" s="3" customFormat="1" ht="12" customHeight="1">
      <c r="A57" s="3" t="s">
        <v>197</v>
      </c>
      <c r="B57" s="9">
        <v>-1061</v>
      </c>
      <c r="C57" s="9">
        <v>-1061</v>
      </c>
      <c r="D57" s="9">
        <v>607</v>
      </c>
      <c r="E57" s="9">
        <v>0</v>
      </c>
      <c r="F57" s="9">
        <v>0</v>
      </c>
      <c r="G57" s="9">
        <v>0</v>
      </c>
      <c r="H57" s="9">
        <v>0</v>
      </c>
      <c r="I57" s="9">
        <v>-454</v>
      </c>
    </row>
    <row r="58" spans="1:9" s="3" customFormat="1" ht="12.75">
      <c r="A58" s="2"/>
      <c r="B58" s="9"/>
      <c r="C58" s="9"/>
      <c r="D58" s="9"/>
      <c r="E58" s="9"/>
      <c r="F58" s="9"/>
      <c r="G58" s="9"/>
      <c r="H58" s="9"/>
      <c r="I58" s="9"/>
    </row>
    <row r="59" spans="1:9" ht="12.75">
      <c r="A59" s="3" t="s">
        <v>139</v>
      </c>
      <c r="B59" s="9">
        <f aca="true" t="shared" si="0" ref="B59:I59">SUM(B4:B58)</f>
        <v>7576822</v>
      </c>
      <c r="C59" s="9">
        <f t="shared" si="0"/>
        <v>5702527</v>
      </c>
      <c r="D59" s="9">
        <f t="shared" si="0"/>
        <v>353869</v>
      </c>
      <c r="E59" s="9">
        <f t="shared" si="0"/>
        <v>-3134735</v>
      </c>
      <c r="F59" s="9">
        <f t="shared" si="0"/>
        <v>-110929</v>
      </c>
      <c r="G59" s="9">
        <f t="shared" si="0"/>
        <v>-1258363</v>
      </c>
      <c r="H59" s="9">
        <f t="shared" si="0"/>
        <v>46391</v>
      </c>
      <c r="I59" s="9">
        <f t="shared" si="0"/>
        <v>1598760</v>
      </c>
    </row>
    <row r="60" spans="1:9" ht="12.75">
      <c r="A60" s="1" t="s">
        <v>140</v>
      </c>
      <c r="B60" s="10">
        <v>7569669</v>
      </c>
      <c r="C60" s="10">
        <v>5260558</v>
      </c>
      <c r="D60" s="10">
        <v>378137</v>
      </c>
      <c r="E60" s="10">
        <v>-3781583</v>
      </c>
      <c r="F60" s="10">
        <v>-13140</v>
      </c>
      <c r="G60" s="10">
        <v>-1304000</v>
      </c>
      <c r="H60" s="10">
        <v>-2741</v>
      </c>
      <c r="I60" s="10">
        <v>537231</v>
      </c>
    </row>
    <row r="62" spans="1:9" ht="12.75">
      <c r="A62" s="1" t="s">
        <v>136</v>
      </c>
      <c r="B62" s="7">
        <f aca="true" t="shared" si="1" ref="B62:I63">B59/($C59/100)</f>
        <v>132.86779703103554</v>
      </c>
      <c r="C62" s="7">
        <f t="shared" si="1"/>
        <v>100</v>
      </c>
      <c r="D62" s="7">
        <f t="shared" si="1"/>
        <v>6.205476975383019</v>
      </c>
      <c r="E62" s="7">
        <f t="shared" si="1"/>
        <v>-54.97098040921157</v>
      </c>
      <c r="F62" s="7">
        <f t="shared" si="1"/>
        <v>-1.945260408236559</v>
      </c>
      <c r="G62" s="7">
        <f t="shared" si="1"/>
        <v>-22.066760928970613</v>
      </c>
      <c r="H62" s="7">
        <f t="shared" si="1"/>
        <v>0.8135165339857225</v>
      </c>
      <c r="I62" s="7">
        <f t="shared" si="1"/>
        <v>28.035991762950005</v>
      </c>
    </row>
    <row r="63" spans="1:9" ht="12.75">
      <c r="A63" s="1" t="s">
        <v>137</v>
      </c>
      <c r="B63" s="7">
        <f t="shared" si="1"/>
        <v>143.89479214942597</v>
      </c>
      <c r="C63" s="7">
        <f t="shared" si="1"/>
        <v>100</v>
      </c>
      <c r="D63" s="7">
        <f t="shared" si="1"/>
        <v>7.188153804216206</v>
      </c>
      <c r="E63" s="7">
        <f t="shared" si="1"/>
        <v>-71.88558704228714</v>
      </c>
      <c r="F63" s="7">
        <f t="shared" si="1"/>
        <v>-0.24978338799800326</v>
      </c>
      <c r="G63" s="7">
        <f t="shared" si="1"/>
        <v>-24.788244897214327</v>
      </c>
      <c r="H63" s="7">
        <f t="shared" si="1"/>
        <v>-0.05210473869882244</v>
      </c>
      <c r="I63" s="7">
        <f t="shared" si="1"/>
        <v>10.212433738017905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6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198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199</v>
      </c>
      <c r="B4" s="9">
        <v>697339</v>
      </c>
      <c r="C4" s="9">
        <v>599532</v>
      </c>
      <c r="D4" s="9">
        <v>23830</v>
      </c>
      <c r="E4" s="9">
        <v>-338898</v>
      </c>
      <c r="F4" s="9">
        <v>0</v>
      </c>
      <c r="G4" s="9">
        <v>-139916</v>
      </c>
      <c r="H4" s="9">
        <v>0</v>
      </c>
      <c r="I4" s="9">
        <v>144548</v>
      </c>
    </row>
    <row r="5" spans="1:9" s="3" customFormat="1" ht="12" customHeight="1">
      <c r="A5" s="3" t="s">
        <v>200</v>
      </c>
      <c r="B5" s="9">
        <v>452513</v>
      </c>
      <c r="C5" s="9">
        <v>349679</v>
      </c>
      <c r="D5" s="9">
        <v>13806</v>
      </c>
      <c r="E5" s="9">
        <v>-205975</v>
      </c>
      <c r="F5" s="9">
        <v>0</v>
      </c>
      <c r="G5" s="9">
        <v>-66273</v>
      </c>
      <c r="H5" s="9">
        <v>0</v>
      </c>
      <c r="I5" s="9">
        <v>91237</v>
      </c>
    </row>
    <row r="6" spans="1:9" s="3" customFormat="1" ht="12" customHeight="1">
      <c r="A6" s="3" t="s">
        <v>201</v>
      </c>
      <c r="B6" s="9">
        <v>323651</v>
      </c>
      <c r="C6" s="9">
        <v>275384</v>
      </c>
      <c r="D6" s="9">
        <v>5427</v>
      </c>
      <c r="E6" s="9">
        <v>-138423</v>
      </c>
      <c r="F6" s="9">
        <v>0</v>
      </c>
      <c r="G6" s="9">
        <v>-85343</v>
      </c>
      <c r="H6" s="9">
        <v>0</v>
      </c>
      <c r="I6" s="9">
        <v>57045</v>
      </c>
    </row>
    <row r="7" spans="1:9" s="3" customFormat="1" ht="12" customHeight="1">
      <c r="A7" s="3" t="s">
        <v>202</v>
      </c>
      <c r="B7" s="9">
        <v>257659</v>
      </c>
      <c r="C7" s="9">
        <v>229194</v>
      </c>
      <c r="D7" s="9">
        <v>5289</v>
      </c>
      <c r="E7" s="9">
        <v>-159370</v>
      </c>
      <c r="F7" s="9">
        <v>-28000</v>
      </c>
      <c r="G7" s="9">
        <v>-30542</v>
      </c>
      <c r="H7" s="9">
        <v>0</v>
      </c>
      <c r="I7" s="9">
        <v>16571</v>
      </c>
    </row>
    <row r="8" spans="1:9" s="3" customFormat="1" ht="12" customHeight="1">
      <c r="A8" s="3" t="s">
        <v>203</v>
      </c>
      <c r="B8" s="9">
        <v>257334</v>
      </c>
      <c r="C8" s="9">
        <v>227619</v>
      </c>
      <c r="D8" s="9">
        <v>4622</v>
      </c>
      <c r="E8" s="9">
        <v>-127426</v>
      </c>
      <c r="F8" s="9">
        <v>0</v>
      </c>
      <c r="G8" s="9">
        <v>-48362</v>
      </c>
      <c r="H8" s="9">
        <v>0</v>
      </c>
      <c r="I8" s="9">
        <v>56453</v>
      </c>
    </row>
    <row r="9" spans="1:9" s="3" customFormat="1" ht="12" customHeight="1">
      <c r="A9" s="3" t="s">
        <v>204</v>
      </c>
      <c r="B9" s="9">
        <v>247495</v>
      </c>
      <c r="C9" s="9">
        <v>157957</v>
      </c>
      <c r="D9" s="9">
        <v>4712</v>
      </c>
      <c r="E9" s="9">
        <v>-82830</v>
      </c>
      <c r="F9" s="9">
        <v>0</v>
      </c>
      <c r="G9" s="9">
        <v>-38360</v>
      </c>
      <c r="H9" s="9">
        <v>0</v>
      </c>
      <c r="I9" s="9">
        <v>41479</v>
      </c>
    </row>
    <row r="10" spans="1:9" s="3" customFormat="1" ht="12" customHeight="1">
      <c r="A10" s="3" t="s">
        <v>205</v>
      </c>
      <c r="B10" s="9">
        <v>241798</v>
      </c>
      <c r="C10" s="9">
        <v>165334</v>
      </c>
      <c r="D10" s="9">
        <v>3643</v>
      </c>
      <c r="E10" s="9">
        <v>-92156</v>
      </c>
      <c r="F10" s="9">
        <v>-12092</v>
      </c>
      <c r="G10" s="9">
        <v>-47195</v>
      </c>
      <c r="H10" s="9">
        <v>0</v>
      </c>
      <c r="I10" s="9">
        <v>17534</v>
      </c>
    </row>
    <row r="11" spans="1:9" s="3" customFormat="1" ht="12" customHeight="1">
      <c r="A11" s="3" t="s">
        <v>206</v>
      </c>
      <c r="B11" s="9">
        <v>220919</v>
      </c>
      <c r="C11" s="9">
        <v>145298</v>
      </c>
      <c r="D11" s="9">
        <v>6400</v>
      </c>
      <c r="E11" s="9">
        <v>-126935</v>
      </c>
      <c r="F11" s="9">
        <v>-12197</v>
      </c>
      <c r="G11" s="9">
        <v>-27737</v>
      </c>
      <c r="H11" s="9">
        <v>0</v>
      </c>
      <c r="I11" s="9">
        <v>-15171</v>
      </c>
    </row>
    <row r="12" spans="1:9" s="3" customFormat="1" ht="12" customHeight="1">
      <c r="A12" s="3" t="s">
        <v>207</v>
      </c>
      <c r="B12" s="9">
        <v>156737</v>
      </c>
      <c r="C12" s="9">
        <v>127190</v>
      </c>
      <c r="D12" s="9">
        <v>3111</v>
      </c>
      <c r="E12" s="9">
        <v>-102661</v>
      </c>
      <c r="F12" s="9">
        <v>0</v>
      </c>
      <c r="G12" s="9">
        <v>-19453</v>
      </c>
      <c r="H12" s="9">
        <v>0</v>
      </c>
      <c r="I12" s="9">
        <v>8187</v>
      </c>
    </row>
    <row r="13" spans="1:9" s="3" customFormat="1" ht="12" customHeight="1">
      <c r="A13" s="3" t="s">
        <v>208</v>
      </c>
      <c r="B13" s="9">
        <v>155745</v>
      </c>
      <c r="C13" s="9">
        <v>132058</v>
      </c>
      <c r="D13" s="9">
        <v>4196</v>
      </c>
      <c r="E13" s="9">
        <v>-92366</v>
      </c>
      <c r="F13" s="9">
        <v>0</v>
      </c>
      <c r="G13" s="9">
        <v>-32815</v>
      </c>
      <c r="H13" s="9">
        <v>0</v>
      </c>
      <c r="I13" s="9">
        <v>11073</v>
      </c>
    </row>
    <row r="14" spans="1:9" s="3" customFormat="1" ht="12" customHeight="1">
      <c r="A14" s="3" t="s">
        <v>209</v>
      </c>
      <c r="B14" s="9">
        <v>151733</v>
      </c>
      <c r="C14" s="9">
        <v>129071</v>
      </c>
      <c r="D14" s="9">
        <v>2631</v>
      </c>
      <c r="E14" s="9">
        <v>-79525</v>
      </c>
      <c r="F14" s="9">
        <v>0</v>
      </c>
      <c r="G14" s="9">
        <v>-28414</v>
      </c>
      <c r="H14" s="9">
        <v>0</v>
      </c>
      <c r="I14" s="9">
        <v>23763</v>
      </c>
    </row>
    <row r="15" spans="1:9" s="3" customFormat="1" ht="12" customHeight="1">
      <c r="A15" s="3" t="s">
        <v>210</v>
      </c>
      <c r="B15" s="9">
        <v>149534</v>
      </c>
      <c r="C15" s="9">
        <v>96386</v>
      </c>
      <c r="D15" s="9">
        <v>1541</v>
      </c>
      <c r="E15" s="9">
        <v>-43949</v>
      </c>
      <c r="F15" s="9">
        <v>-7769</v>
      </c>
      <c r="G15" s="9">
        <v>-22491</v>
      </c>
      <c r="H15" s="9">
        <v>0</v>
      </c>
      <c r="I15" s="9">
        <v>23718</v>
      </c>
    </row>
    <row r="16" spans="1:9" s="3" customFormat="1" ht="12" customHeight="1">
      <c r="A16" s="3" t="s">
        <v>211</v>
      </c>
      <c r="B16" s="9">
        <v>149490</v>
      </c>
      <c r="C16" s="9">
        <v>119917</v>
      </c>
      <c r="D16" s="9">
        <v>2541</v>
      </c>
      <c r="E16" s="9">
        <v>-82196</v>
      </c>
      <c r="F16" s="9">
        <v>0</v>
      </c>
      <c r="G16" s="9">
        <v>-23080</v>
      </c>
      <c r="H16" s="9">
        <v>0</v>
      </c>
      <c r="I16" s="9">
        <v>17182</v>
      </c>
    </row>
    <row r="17" spans="1:9" s="3" customFormat="1" ht="12" customHeight="1">
      <c r="A17" s="3" t="s">
        <v>212</v>
      </c>
      <c r="B17" s="9">
        <v>131724</v>
      </c>
      <c r="C17" s="9">
        <v>112118</v>
      </c>
      <c r="D17" s="9">
        <v>2438</v>
      </c>
      <c r="E17" s="9">
        <v>-80472</v>
      </c>
      <c r="F17" s="9">
        <v>-3910</v>
      </c>
      <c r="G17" s="9">
        <v>-23595</v>
      </c>
      <c r="H17" s="9">
        <v>0</v>
      </c>
      <c r="I17" s="9">
        <v>6579</v>
      </c>
    </row>
    <row r="18" spans="1:9" s="3" customFormat="1" ht="12" customHeight="1">
      <c r="A18" s="3" t="s">
        <v>213</v>
      </c>
      <c r="B18" s="9">
        <v>130668</v>
      </c>
      <c r="C18" s="9">
        <v>106514</v>
      </c>
      <c r="D18" s="9">
        <v>4663</v>
      </c>
      <c r="E18" s="9">
        <v>-44876</v>
      </c>
      <c r="F18" s="9">
        <v>0</v>
      </c>
      <c r="G18" s="9">
        <v>-27231</v>
      </c>
      <c r="H18" s="9">
        <v>-3829</v>
      </c>
      <c r="I18" s="9">
        <v>35241</v>
      </c>
    </row>
    <row r="19" spans="1:9" s="3" customFormat="1" ht="12" customHeight="1">
      <c r="A19" s="3" t="s">
        <v>214</v>
      </c>
      <c r="B19" s="9">
        <v>119737</v>
      </c>
      <c r="C19" s="9">
        <v>87604</v>
      </c>
      <c r="D19" s="9">
        <v>2466</v>
      </c>
      <c r="E19" s="9">
        <v>-75863</v>
      </c>
      <c r="F19" s="9">
        <v>0</v>
      </c>
      <c r="G19" s="9">
        <v>-19064</v>
      </c>
      <c r="H19" s="9">
        <v>0</v>
      </c>
      <c r="I19" s="9">
        <v>-4857</v>
      </c>
    </row>
    <row r="20" spans="1:9" s="3" customFormat="1" ht="12" customHeight="1">
      <c r="A20" s="3" t="s">
        <v>215</v>
      </c>
      <c r="B20" s="9">
        <v>115688</v>
      </c>
      <c r="C20" s="9">
        <v>97046</v>
      </c>
      <c r="D20" s="9">
        <v>1760</v>
      </c>
      <c r="E20" s="9">
        <v>-64534</v>
      </c>
      <c r="F20" s="9">
        <v>0</v>
      </c>
      <c r="G20" s="9">
        <v>-17359</v>
      </c>
      <c r="H20" s="9">
        <v>0</v>
      </c>
      <c r="I20" s="9">
        <v>16913</v>
      </c>
    </row>
    <row r="21" spans="1:9" s="3" customFormat="1" ht="12" customHeight="1">
      <c r="A21" s="3" t="s">
        <v>216</v>
      </c>
      <c r="B21" s="9">
        <v>101792</v>
      </c>
      <c r="C21" s="9">
        <v>87380</v>
      </c>
      <c r="D21" s="9">
        <v>2464</v>
      </c>
      <c r="E21" s="9">
        <v>-40995</v>
      </c>
      <c r="F21" s="9">
        <v>0</v>
      </c>
      <c r="G21" s="9">
        <v>-22024</v>
      </c>
      <c r="H21" s="9">
        <v>0</v>
      </c>
      <c r="I21" s="9">
        <v>26825</v>
      </c>
    </row>
    <row r="22" spans="1:9" s="3" customFormat="1" ht="12" customHeight="1">
      <c r="A22" s="3" t="s">
        <v>217</v>
      </c>
      <c r="B22" s="9">
        <v>88159</v>
      </c>
      <c r="C22" s="9">
        <v>74275</v>
      </c>
      <c r="D22" s="9">
        <v>1850</v>
      </c>
      <c r="E22" s="9">
        <v>-36482</v>
      </c>
      <c r="F22" s="9">
        <v>0</v>
      </c>
      <c r="G22" s="9">
        <v>-22019</v>
      </c>
      <c r="H22" s="9">
        <v>0</v>
      </c>
      <c r="I22" s="9">
        <v>17624</v>
      </c>
    </row>
    <row r="23" spans="1:9" s="3" customFormat="1" ht="12" customHeight="1">
      <c r="A23" s="3" t="s">
        <v>218</v>
      </c>
      <c r="B23" s="9">
        <v>82912</v>
      </c>
      <c r="C23" s="9">
        <v>38139</v>
      </c>
      <c r="D23" s="9">
        <v>921</v>
      </c>
      <c r="E23" s="9">
        <v>-23637</v>
      </c>
      <c r="F23" s="9">
        <v>0</v>
      </c>
      <c r="G23" s="9">
        <v>-2323</v>
      </c>
      <c r="H23" s="9">
        <v>0</v>
      </c>
      <c r="I23" s="9">
        <v>13100</v>
      </c>
    </row>
    <row r="24" spans="1:9" s="3" customFormat="1" ht="12" customHeight="1">
      <c r="A24" s="3" t="s">
        <v>219</v>
      </c>
      <c r="B24" s="9">
        <v>58159</v>
      </c>
      <c r="C24" s="9">
        <v>47858</v>
      </c>
      <c r="D24" s="9">
        <v>897</v>
      </c>
      <c r="E24" s="9">
        <v>-25654</v>
      </c>
      <c r="F24" s="9">
        <v>-7000</v>
      </c>
      <c r="G24" s="9">
        <v>-6622</v>
      </c>
      <c r="H24" s="9">
        <v>0</v>
      </c>
      <c r="I24" s="9">
        <v>9479</v>
      </c>
    </row>
    <row r="25" spans="1:9" s="3" customFormat="1" ht="12" customHeight="1">
      <c r="A25" s="3" t="s">
        <v>220</v>
      </c>
      <c r="B25" s="9">
        <v>53656</v>
      </c>
      <c r="C25" s="9">
        <v>44581</v>
      </c>
      <c r="D25" s="9">
        <v>1051</v>
      </c>
      <c r="E25" s="9">
        <v>-21498</v>
      </c>
      <c r="F25" s="9">
        <v>0</v>
      </c>
      <c r="G25" s="9">
        <v>-15264</v>
      </c>
      <c r="H25" s="9">
        <v>0</v>
      </c>
      <c r="I25" s="9">
        <v>8870</v>
      </c>
    </row>
    <row r="26" spans="1:9" s="3" customFormat="1" ht="12" customHeight="1">
      <c r="A26" s="3" t="s">
        <v>221</v>
      </c>
      <c r="B26" s="9">
        <v>47568</v>
      </c>
      <c r="C26" s="9">
        <v>28556</v>
      </c>
      <c r="D26" s="9">
        <v>618</v>
      </c>
      <c r="E26" s="9">
        <v>-19366</v>
      </c>
      <c r="F26" s="9">
        <v>0</v>
      </c>
      <c r="G26" s="9">
        <v>-10792</v>
      </c>
      <c r="H26" s="9">
        <v>0</v>
      </c>
      <c r="I26" s="9">
        <v>-984</v>
      </c>
    </row>
    <row r="27" spans="1:9" s="3" customFormat="1" ht="12" customHeight="1">
      <c r="A27" s="3" t="s">
        <v>222</v>
      </c>
      <c r="B27" s="9">
        <v>47099</v>
      </c>
      <c r="C27" s="9">
        <v>32112</v>
      </c>
      <c r="D27" s="9">
        <v>716</v>
      </c>
      <c r="E27" s="9">
        <v>-17762</v>
      </c>
      <c r="F27" s="9">
        <v>0</v>
      </c>
      <c r="G27" s="9">
        <v>-13032</v>
      </c>
      <c r="H27" s="9">
        <v>350</v>
      </c>
      <c r="I27" s="9">
        <v>2384</v>
      </c>
    </row>
    <row r="28" spans="1:9" s="3" customFormat="1" ht="12" customHeight="1">
      <c r="A28" s="3" t="s">
        <v>223</v>
      </c>
      <c r="B28" s="9">
        <v>19165</v>
      </c>
      <c r="C28" s="9">
        <v>14728</v>
      </c>
      <c r="D28" s="9">
        <v>193</v>
      </c>
      <c r="E28" s="9">
        <v>-14026</v>
      </c>
      <c r="F28" s="9">
        <v>0</v>
      </c>
      <c r="G28" s="9">
        <v>-8495</v>
      </c>
      <c r="H28" s="9">
        <v>0</v>
      </c>
      <c r="I28" s="9">
        <v>-7600</v>
      </c>
    </row>
    <row r="29" spans="1:9" s="3" customFormat="1" ht="12" customHeight="1">
      <c r="A29" s="3" t="s">
        <v>224</v>
      </c>
      <c r="B29" s="9">
        <v>12504</v>
      </c>
      <c r="C29" s="9">
        <v>10608</v>
      </c>
      <c r="D29" s="9">
        <v>149</v>
      </c>
      <c r="E29" s="9">
        <v>-3711</v>
      </c>
      <c r="F29" s="9">
        <v>-2319</v>
      </c>
      <c r="G29" s="9">
        <v>-3636</v>
      </c>
      <c r="H29" s="9">
        <v>0</v>
      </c>
      <c r="I29" s="9">
        <v>1091</v>
      </c>
    </row>
    <row r="30" spans="1:9" s="3" customFormat="1" ht="12" customHeight="1">
      <c r="A30" s="3" t="s">
        <v>225</v>
      </c>
      <c r="B30" s="9">
        <v>8253</v>
      </c>
      <c r="C30" s="9">
        <v>6481</v>
      </c>
      <c r="D30" s="9">
        <v>164</v>
      </c>
      <c r="E30" s="9">
        <v>-2184</v>
      </c>
      <c r="F30" s="9">
        <v>0</v>
      </c>
      <c r="G30" s="9">
        <v>-1679</v>
      </c>
      <c r="H30" s="9">
        <v>0</v>
      </c>
      <c r="I30" s="9">
        <v>2782</v>
      </c>
    </row>
    <row r="31" spans="1:9" s="3" customFormat="1" ht="12" customHeight="1">
      <c r="A31" s="3" t="s">
        <v>226</v>
      </c>
      <c r="B31" s="9">
        <v>4582</v>
      </c>
      <c r="C31" s="9">
        <v>3869</v>
      </c>
      <c r="D31" s="9">
        <v>68</v>
      </c>
      <c r="E31" s="9">
        <v>-583</v>
      </c>
      <c r="F31" s="9">
        <v>0</v>
      </c>
      <c r="G31" s="9">
        <v>-207</v>
      </c>
      <c r="H31" s="9">
        <v>0</v>
      </c>
      <c r="I31" s="9">
        <v>3147</v>
      </c>
    </row>
    <row r="32" spans="1:9" s="3" customFormat="1" ht="12" customHeight="1">
      <c r="A32" s="3" t="s">
        <v>227</v>
      </c>
      <c r="B32" s="9">
        <v>4409</v>
      </c>
      <c r="C32" s="9">
        <v>3732</v>
      </c>
      <c r="D32" s="9">
        <v>97</v>
      </c>
      <c r="E32" s="9">
        <v>-305</v>
      </c>
      <c r="F32" s="9">
        <v>0</v>
      </c>
      <c r="G32" s="9">
        <v>-923</v>
      </c>
      <c r="H32" s="9">
        <v>0</v>
      </c>
      <c r="I32" s="9">
        <v>2601</v>
      </c>
    </row>
    <row r="33" spans="1:9" s="3" customFormat="1" ht="12" customHeight="1">
      <c r="A33" s="3" t="s">
        <v>228</v>
      </c>
      <c r="B33" s="9">
        <v>3476</v>
      </c>
      <c r="C33" s="9">
        <v>2943</v>
      </c>
      <c r="D33" s="9">
        <v>48</v>
      </c>
      <c r="E33" s="9">
        <v>-1537</v>
      </c>
      <c r="F33" s="9">
        <v>0</v>
      </c>
      <c r="G33" s="9">
        <v>-810</v>
      </c>
      <c r="H33" s="9">
        <v>0</v>
      </c>
      <c r="I33" s="9">
        <v>644</v>
      </c>
    </row>
    <row r="34" spans="1:9" s="3" customFormat="1" ht="12" customHeight="1">
      <c r="A34" s="3" t="s">
        <v>229</v>
      </c>
      <c r="B34" s="9">
        <v>2737</v>
      </c>
      <c r="C34" s="9">
        <v>2295</v>
      </c>
      <c r="D34" s="9">
        <v>47</v>
      </c>
      <c r="E34" s="9">
        <v>-377</v>
      </c>
      <c r="F34" s="9">
        <v>-995</v>
      </c>
      <c r="G34" s="9">
        <v>-318</v>
      </c>
      <c r="H34" s="9">
        <v>0</v>
      </c>
      <c r="I34" s="9">
        <v>652</v>
      </c>
    </row>
    <row r="35" spans="1:9" s="3" customFormat="1" ht="12" customHeight="1">
      <c r="A35" s="3" t="s">
        <v>230</v>
      </c>
      <c r="B35" s="9">
        <v>2119</v>
      </c>
      <c r="C35" s="9">
        <v>1907</v>
      </c>
      <c r="D35" s="9">
        <v>51</v>
      </c>
      <c r="E35" s="9">
        <v>-1033</v>
      </c>
      <c r="F35" s="9">
        <v>0</v>
      </c>
      <c r="G35" s="9">
        <v>-487</v>
      </c>
      <c r="H35" s="9">
        <v>0</v>
      </c>
      <c r="I35" s="9">
        <v>438</v>
      </c>
    </row>
    <row r="36" spans="1:9" s="3" customFormat="1" ht="12" customHeight="1">
      <c r="A36" s="3" t="s">
        <v>231</v>
      </c>
      <c r="B36" s="9">
        <v>1580</v>
      </c>
      <c r="C36" s="9">
        <v>1483</v>
      </c>
      <c r="D36" s="9">
        <v>24</v>
      </c>
      <c r="E36" s="9">
        <v>-767</v>
      </c>
      <c r="F36" s="9">
        <v>-208</v>
      </c>
      <c r="G36" s="9">
        <v>-353</v>
      </c>
      <c r="H36" s="9">
        <v>0</v>
      </c>
      <c r="I36" s="9">
        <v>179</v>
      </c>
    </row>
    <row r="37" spans="1:9" s="3" customFormat="1" ht="12" customHeight="1">
      <c r="A37" s="3" t="s">
        <v>232</v>
      </c>
      <c r="B37" s="9">
        <v>1407</v>
      </c>
      <c r="C37" s="9">
        <v>287</v>
      </c>
      <c r="D37" s="9">
        <v>5</v>
      </c>
      <c r="E37" s="9">
        <v>-46</v>
      </c>
      <c r="F37" s="9">
        <v>0</v>
      </c>
      <c r="G37" s="9">
        <v>128</v>
      </c>
      <c r="H37" s="9">
        <v>0</v>
      </c>
      <c r="I37" s="9">
        <v>374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139</v>
      </c>
      <c r="B39" s="9">
        <f aca="true" t="shared" si="0" ref="B39:I39">SUM(B4:B38)</f>
        <v>4499341</v>
      </c>
      <c r="C39" s="9">
        <f t="shared" si="0"/>
        <v>3559135</v>
      </c>
      <c r="D39" s="9">
        <f t="shared" si="0"/>
        <v>102439</v>
      </c>
      <c r="E39" s="9">
        <f t="shared" si="0"/>
        <v>-2148418</v>
      </c>
      <c r="F39" s="9">
        <f t="shared" si="0"/>
        <v>-74490</v>
      </c>
      <c r="G39" s="9">
        <f t="shared" si="0"/>
        <v>-806086</v>
      </c>
      <c r="H39" s="9">
        <f t="shared" si="0"/>
        <v>-3479</v>
      </c>
      <c r="I39" s="9">
        <f t="shared" si="0"/>
        <v>629101</v>
      </c>
    </row>
    <row r="40" spans="1:9" ht="12.75">
      <c r="A40" s="1" t="s">
        <v>140</v>
      </c>
      <c r="B40" s="10">
        <v>3943075</v>
      </c>
      <c r="C40" s="10">
        <v>3091933</v>
      </c>
      <c r="D40" s="10">
        <v>137783</v>
      </c>
      <c r="E40" s="10">
        <v>-2327058</v>
      </c>
      <c r="F40" s="10">
        <v>-39730</v>
      </c>
      <c r="G40" s="10">
        <v>-772193</v>
      </c>
      <c r="H40" s="10">
        <v>63</v>
      </c>
      <c r="I40" s="10">
        <v>90798</v>
      </c>
    </row>
    <row r="42" spans="1:9" ht="12.75">
      <c r="A42" s="1" t="s">
        <v>136</v>
      </c>
      <c r="B42" s="7">
        <f aca="true" t="shared" si="1" ref="B42:I43">B39/($C39/100)</f>
        <v>126.41669956323658</v>
      </c>
      <c r="C42" s="7">
        <f t="shared" si="1"/>
        <v>100</v>
      </c>
      <c r="D42" s="7">
        <f t="shared" si="1"/>
        <v>2.878199337760439</v>
      </c>
      <c r="E42" s="7">
        <f t="shared" si="1"/>
        <v>-60.363487195624785</v>
      </c>
      <c r="F42" s="7">
        <f t="shared" si="1"/>
        <v>-2.092924263901201</v>
      </c>
      <c r="G42" s="7">
        <f t="shared" si="1"/>
        <v>-22.648368213063005</v>
      </c>
      <c r="H42" s="7">
        <f t="shared" si="1"/>
        <v>-0.09774846978268596</v>
      </c>
      <c r="I42" s="7">
        <f t="shared" si="1"/>
        <v>17.67567119538877</v>
      </c>
    </row>
    <row r="43" spans="1:9" ht="12.75">
      <c r="A43" s="1" t="s">
        <v>137</v>
      </c>
      <c r="B43" s="7">
        <f t="shared" si="1"/>
        <v>127.52782806095733</v>
      </c>
      <c r="C43" s="7">
        <f t="shared" si="1"/>
        <v>100</v>
      </c>
      <c r="D43" s="7">
        <f t="shared" si="1"/>
        <v>4.456209109317698</v>
      </c>
      <c r="E43" s="7">
        <f t="shared" si="1"/>
        <v>-75.2622388648137</v>
      </c>
      <c r="F43" s="7">
        <f t="shared" si="1"/>
        <v>-1.284956692140483</v>
      </c>
      <c r="G43" s="7">
        <f t="shared" si="1"/>
        <v>-24.97444155484611</v>
      </c>
      <c r="H43" s="7">
        <f t="shared" si="1"/>
        <v>0.002037560322296764</v>
      </c>
      <c r="I43" s="7">
        <f t="shared" si="1"/>
        <v>2.936609557839707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158</v>
      </c>
      <c r="B4" s="9">
        <v>2420773</v>
      </c>
      <c r="C4" s="9">
        <v>2132367</v>
      </c>
      <c r="D4" s="9">
        <v>65097</v>
      </c>
      <c r="E4" s="9">
        <v>-1456800</v>
      </c>
      <c r="F4" s="9">
        <v>0</v>
      </c>
      <c r="G4" s="9">
        <v>-268177</v>
      </c>
      <c r="H4" s="9">
        <v>0</v>
      </c>
      <c r="I4" s="9">
        <v>472487</v>
      </c>
    </row>
    <row r="5" spans="1:9" s="3" customFormat="1" ht="12" customHeight="1">
      <c r="A5" s="3" t="s">
        <v>147</v>
      </c>
      <c r="B5" s="9">
        <v>1326938</v>
      </c>
      <c r="C5" s="9">
        <v>1302707</v>
      </c>
      <c r="D5" s="9">
        <v>35921</v>
      </c>
      <c r="E5" s="9">
        <v>-922163</v>
      </c>
      <c r="F5" s="9">
        <v>-1056</v>
      </c>
      <c r="G5" s="9">
        <v>-184987</v>
      </c>
      <c r="H5" s="9">
        <v>0</v>
      </c>
      <c r="I5" s="9">
        <v>230422</v>
      </c>
    </row>
    <row r="6" spans="1:9" s="3" customFormat="1" ht="12" customHeight="1">
      <c r="A6" s="3" t="s">
        <v>146</v>
      </c>
      <c r="B6" s="9">
        <v>1267475</v>
      </c>
      <c r="C6" s="9">
        <v>1246416</v>
      </c>
      <c r="D6" s="9">
        <v>35959</v>
      </c>
      <c r="E6" s="9">
        <v>-892854</v>
      </c>
      <c r="F6" s="9">
        <v>0</v>
      </c>
      <c r="G6" s="9">
        <v>-159179</v>
      </c>
      <c r="H6" s="9">
        <v>0</v>
      </c>
      <c r="I6" s="9">
        <v>230342</v>
      </c>
    </row>
    <row r="7" spans="1:9" s="3" customFormat="1" ht="12" customHeight="1">
      <c r="A7" s="3" t="s">
        <v>186</v>
      </c>
      <c r="B7" s="9">
        <v>452187</v>
      </c>
      <c r="C7" s="9">
        <v>224076</v>
      </c>
      <c r="D7" s="9">
        <v>2677</v>
      </c>
      <c r="E7" s="9">
        <v>-54584</v>
      </c>
      <c r="F7" s="9">
        <v>0</v>
      </c>
      <c r="G7" s="9">
        <v>-160186</v>
      </c>
      <c r="H7" s="9">
        <v>0</v>
      </c>
      <c r="I7" s="9">
        <v>11983</v>
      </c>
    </row>
    <row r="8" spans="1:9" s="3" customFormat="1" ht="12" customHeight="1">
      <c r="A8" s="3" t="s">
        <v>234</v>
      </c>
      <c r="B8" s="9">
        <v>337779</v>
      </c>
      <c r="C8" s="9">
        <v>251984</v>
      </c>
      <c r="D8" s="9">
        <v>2997</v>
      </c>
      <c r="E8" s="9">
        <v>-122033</v>
      </c>
      <c r="F8" s="9">
        <v>0</v>
      </c>
      <c r="G8" s="9">
        <v>-113791</v>
      </c>
      <c r="H8" s="9">
        <v>0</v>
      </c>
      <c r="I8" s="9">
        <v>19157</v>
      </c>
    </row>
    <row r="9" spans="1:9" s="3" customFormat="1" ht="12" customHeight="1">
      <c r="A9" s="3" t="s">
        <v>160</v>
      </c>
      <c r="B9" s="9">
        <v>273506</v>
      </c>
      <c r="C9" s="9">
        <v>82074</v>
      </c>
      <c r="D9" s="9">
        <v>2274</v>
      </c>
      <c r="E9" s="9">
        <v>-1246</v>
      </c>
      <c r="F9" s="9">
        <v>0</v>
      </c>
      <c r="G9" s="9">
        <v>-52010</v>
      </c>
      <c r="H9" s="9">
        <v>0</v>
      </c>
      <c r="I9" s="9">
        <v>31092</v>
      </c>
    </row>
    <row r="10" spans="1:9" s="3" customFormat="1" ht="12" customHeight="1">
      <c r="A10" s="3" t="s">
        <v>151</v>
      </c>
      <c r="B10" s="9">
        <v>265151</v>
      </c>
      <c r="C10" s="9">
        <v>165725</v>
      </c>
      <c r="D10" s="9">
        <v>6632</v>
      </c>
      <c r="E10" s="9">
        <v>-105295</v>
      </c>
      <c r="F10" s="9">
        <v>0</v>
      </c>
      <c r="G10" s="9">
        <v>-27688</v>
      </c>
      <c r="H10" s="9">
        <v>0</v>
      </c>
      <c r="I10" s="9">
        <v>39374</v>
      </c>
    </row>
    <row r="11" spans="1:9" s="3" customFormat="1" ht="12" customHeight="1">
      <c r="A11" s="3" t="s">
        <v>149</v>
      </c>
      <c r="B11" s="9">
        <v>218921</v>
      </c>
      <c r="C11" s="9">
        <v>212973</v>
      </c>
      <c r="D11" s="9">
        <v>4481</v>
      </c>
      <c r="E11" s="9">
        <v>-139228</v>
      </c>
      <c r="F11" s="9">
        <v>0</v>
      </c>
      <c r="G11" s="9">
        <v>-41077</v>
      </c>
      <c r="H11" s="9">
        <v>0</v>
      </c>
      <c r="I11" s="9">
        <v>37149</v>
      </c>
    </row>
    <row r="12" spans="1:9" s="3" customFormat="1" ht="12" customHeight="1">
      <c r="A12" s="3" t="s">
        <v>235</v>
      </c>
      <c r="B12" s="9">
        <v>168878</v>
      </c>
      <c r="C12" s="9">
        <v>161778</v>
      </c>
      <c r="D12" s="9">
        <v>698</v>
      </c>
      <c r="E12" s="9">
        <v>-98021</v>
      </c>
      <c r="F12" s="9">
        <v>0</v>
      </c>
      <c r="G12" s="9">
        <v>-65960</v>
      </c>
      <c r="H12" s="9">
        <v>0</v>
      </c>
      <c r="I12" s="9">
        <v>-1505</v>
      </c>
    </row>
    <row r="13" spans="1:9" s="3" customFormat="1" ht="12" customHeight="1">
      <c r="A13" s="3" t="s">
        <v>143</v>
      </c>
      <c r="B13" s="9">
        <v>67278</v>
      </c>
      <c r="C13" s="9">
        <v>53661</v>
      </c>
      <c r="D13" s="9">
        <v>4573</v>
      </c>
      <c r="E13" s="9">
        <v>-45371</v>
      </c>
      <c r="F13" s="9">
        <v>0</v>
      </c>
      <c r="G13" s="9">
        <v>-22717</v>
      </c>
      <c r="H13" s="9">
        <v>0</v>
      </c>
      <c r="I13" s="9">
        <v>-9854</v>
      </c>
    </row>
    <row r="14" spans="1:9" s="3" customFormat="1" ht="12" customHeight="1">
      <c r="A14" s="3" t="s">
        <v>170</v>
      </c>
      <c r="B14" s="9">
        <v>53281</v>
      </c>
      <c r="C14" s="9">
        <v>46774</v>
      </c>
      <c r="D14" s="9">
        <v>628</v>
      </c>
      <c r="E14" s="9">
        <v>-24906</v>
      </c>
      <c r="F14" s="9">
        <v>0</v>
      </c>
      <c r="G14" s="9">
        <v>-12776</v>
      </c>
      <c r="H14" s="9">
        <v>0</v>
      </c>
      <c r="I14" s="9">
        <v>9720</v>
      </c>
    </row>
    <row r="15" spans="1:9" s="3" customFormat="1" ht="12" customHeight="1">
      <c r="A15" s="3" t="s">
        <v>167</v>
      </c>
      <c r="B15" s="9">
        <v>28301</v>
      </c>
      <c r="C15" s="9">
        <v>27522</v>
      </c>
      <c r="D15" s="9">
        <v>5167</v>
      </c>
      <c r="E15" s="9">
        <v>-36579</v>
      </c>
      <c r="F15" s="9">
        <v>0</v>
      </c>
      <c r="G15" s="9">
        <v>-12444</v>
      </c>
      <c r="H15" s="9">
        <v>0</v>
      </c>
      <c r="I15" s="9">
        <v>-16334</v>
      </c>
    </row>
    <row r="16" spans="1:9" s="3" customFormat="1" ht="12" customHeight="1">
      <c r="A16" s="3" t="s">
        <v>236</v>
      </c>
      <c r="B16" s="9">
        <v>27837</v>
      </c>
      <c r="C16" s="9">
        <v>26937</v>
      </c>
      <c r="D16" s="9">
        <v>0</v>
      </c>
      <c r="E16" s="9">
        <v>-27512</v>
      </c>
      <c r="F16" s="9">
        <v>0</v>
      </c>
      <c r="G16" s="9">
        <v>-2408</v>
      </c>
      <c r="H16" s="9">
        <v>0</v>
      </c>
      <c r="I16" s="9">
        <v>-2983</v>
      </c>
    </row>
    <row r="17" spans="1:9" s="3" customFormat="1" ht="12" customHeight="1">
      <c r="A17" s="3" t="s">
        <v>152</v>
      </c>
      <c r="B17" s="9">
        <v>12588</v>
      </c>
      <c r="C17" s="9">
        <v>11753</v>
      </c>
      <c r="D17" s="9">
        <v>152</v>
      </c>
      <c r="E17" s="9">
        <v>-9949</v>
      </c>
      <c r="F17" s="9">
        <v>0</v>
      </c>
      <c r="G17" s="9">
        <v>-2705</v>
      </c>
      <c r="H17" s="9">
        <v>0</v>
      </c>
      <c r="I17" s="9">
        <v>-749</v>
      </c>
    </row>
    <row r="18" spans="1:9" s="3" customFormat="1" ht="12" customHeight="1">
      <c r="A18" s="3" t="s">
        <v>174</v>
      </c>
      <c r="B18" s="9">
        <v>5396</v>
      </c>
      <c r="C18" s="9">
        <v>1012</v>
      </c>
      <c r="D18" s="9">
        <v>11</v>
      </c>
      <c r="E18" s="9">
        <v>-2216</v>
      </c>
      <c r="F18" s="9">
        <v>0</v>
      </c>
      <c r="G18" s="9">
        <v>-650</v>
      </c>
      <c r="H18" s="9">
        <v>0</v>
      </c>
      <c r="I18" s="9">
        <v>-1843</v>
      </c>
    </row>
    <row r="19" spans="1:9" s="3" customFormat="1" ht="12" customHeight="1">
      <c r="A19" s="3" t="s">
        <v>237</v>
      </c>
      <c r="B19" s="9">
        <v>2110</v>
      </c>
      <c r="C19" s="9">
        <v>236</v>
      </c>
      <c r="D19" s="9">
        <v>0</v>
      </c>
      <c r="E19" s="9">
        <v>1166</v>
      </c>
      <c r="F19" s="9">
        <v>0</v>
      </c>
      <c r="G19" s="9">
        <v>-47</v>
      </c>
      <c r="H19" s="9">
        <v>0</v>
      </c>
      <c r="I19" s="9">
        <v>1355</v>
      </c>
    </row>
    <row r="20" spans="1:9" s="3" customFormat="1" ht="12" customHeight="1">
      <c r="A20" s="3" t="s">
        <v>238</v>
      </c>
      <c r="B20" s="9">
        <v>1821</v>
      </c>
      <c r="C20" s="9">
        <v>1821</v>
      </c>
      <c r="D20" s="9">
        <v>13</v>
      </c>
      <c r="E20" s="9">
        <v>-378</v>
      </c>
      <c r="F20" s="9">
        <v>0</v>
      </c>
      <c r="G20" s="9">
        <v>-721</v>
      </c>
      <c r="H20" s="9">
        <v>0</v>
      </c>
      <c r="I20" s="9">
        <v>735</v>
      </c>
    </row>
    <row r="21" spans="1:9" s="3" customFormat="1" ht="12" customHeight="1">
      <c r="A21" s="3" t="s">
        <v>196</v>
      </c>
      <c r="B21" s="9">
        <v>0</v>
      </c>
      <c r="C21" s="9">
        <v>-3</v>
      </c>
      <c r="D21" s="9">
        <v>152</v>
      </c>
      <c r="E21" s="9">
        <v>-2400</v>
      </c>
      <c r="F21" s="9">
        <v>0</v>
      </c>
      <c r="G21" s="9">
        <v>-273</v>
      </c>
      <c r="H21" s="9">
        <v>5000</v>
      </c>
      <c r="I21" s="9">
        <v>2476</v>
      </c>
    </row>
    <row r="22" spans="1:9" s="3" customFormat="1" ht="12" customHeight="1">
      <c r="A22" s="3" t="s">
        <v>144</v>
      </c>
      <c r="B22" s="9">
        <v>0</v>
      </c>
      <c r="C22" s="9">
        <v>13</v>
      </c>
      <c r="D22" s="9">
        <v>934</v>
      </c>
      <c r="E22" s="9">
        <v>-17652</v>
      </c>
      <c r="F22" s="9">
        <v>0</v>
      </c>
      <c r="G22" s="9">
        <v>0</v>
      </c>
      <c r="H22" s="9">
        <v>0</v>
      </c>
      <c r="I22" s="9">
        <v>-16705</v>
      </c>
    </row>
    <row r="23" spans="1:9" s="3" customFormat="1" ht="12" customHeight="1">
      <c r="A23" s="3" t="s">
        <v>193</v>
      </c>
      <c r="B23" s="9">
        <v>0</v>
      </c>
      <c r="C23" s="9">
        <v>0</v>
      </c>
      <c r="D23" s="9">
        <v>0</v>
      </c>
      <c r="E23" s="9">
        <v>-104</v>
      </c>
      <c r="F23" s="9">
        <v>0</v>
      </c>
      <c r="G23" s="9">
        <v>0</v>
      </c>
      <c r="H23" s="9">
        <v>0</v>
      </c>
      <c r="I23" s="9">
        <v>-104</v>
      </c>
    </row>
    <row r="24" spans="1:9" s="3" customFormat="1" ht="12" customHeight="1">
      <c r="A24" s="3" t="s">
        <v>162</v>
      </c>
      <c r="B24" s="9">
        <v>0</v>
      </c>
      <c r="C24" s="9">
        <v>0</v>
      </c>
      <c r="D24" s="9">
        <v>406</v>
      </c>
      <c r="E24" s="9">
        <v>0</v>
      </c>
      <c r="F24" s="9">
        <v>0</v>
      </c>
      <c r="G24" s="9">
        <v>-183</v>
      </c>
      <c r="H24" s="9">
        <v>0</v>
      </c>
      <c r="I24" s="9">
        <v>223</v>
      </c>
    </row>
    <row r="25" spans="1:9" s="3" customFormat="1" ht="12" customHeight="1">
      <c r="A25" s="3" t="s">
        <v>194</v>
      </c>
      <c r="B25" s="9">
        <v>-10</v>
      </c>
      <c r="C25" s="9">
        <v>-10</v>
      </c>
      <c r="D25" s="9">
        <v>800</v>
      </c>
      <c r="E25" s="9">
        <v>190</v>
      </c>
      <c r="F25" s="9">
        <v>-13</v>
      </c>
      <c r="G25" s="9">
        <v>-548</v>
      </c>
      <c r="H25" s="9">
        <v>0</v>
      </c>
      <c r="I25" s="9">
        <v>419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139</v>
      </c>
      <c r="B27" s="9">
        <f aca="true" t="shared" si="0" ref="B27:I27">SUM(B4:B26)</f>
        <v>6930210</v>
      </c>
      <c r="C27" s="9">
        <f t="shared" si="0"/>
        <v>5949816</v>
      </c>
      <c r="D27" s="9">
        <f t="shared" si="0"/>
        <v>169572</v>
      </c>
      <c r="E27" s="9">
        <f t="shared" si="0"/>
        <v>-3957935</v>
      </c>
      <c r="F27" s="9">
        <f t="shared" si="0"/>
        <v>-1069</v>
      </c>
      <c r="G27" s="9">
        <f t="shared" si="0"/>
        <v>-1128527</v>
      </c>
      <c r="H27" s="9">
        <f t="shared" si="0"/>
        <v>5000</v>
      </c>
      <c r="I27" s="9">
        <f t="shared" si="0"/>
        <v>1036857</v>
      </c>
    </row>
    <row r="28" spans="1:9" ht="12.75">
      <c r="A28" s="1" t="s">
        <v>140</v>
      </c>
      <c r="B28" s="10">
        <v>6537973</v>
      </c>
      <c r="C28" s="10">
        <v>5194593</v>
      </c>
      <c r="D28" s="10">
        <v>188844</v>
      </c>
      <c r="E28" s="10">
        <v>-3713712</v>
      </c>
      <c r="F28" s="10">
        <v>-1250</v>
      </c>
      <c r="G28" s="10">
        <v>-978890</v>
      </c>
      <c r="H28" s="10">
        <v>5576</v>
      </c>
      <c r="I28" s="10">
        <v>695161</v>
      </c>
    </row>
    <row r="30" spans="1:9" ht="12.75">
      <c r="A30" s="1" t="s">
        <v>136</v>
      </c>
      <c r="B30" s="7">
        <f>B27/($C27/100)</f>
        <v>116.47771964712858</v>
      </c>
      <c r="C30" s="7">
        <f aca="true" t="shared" si="1" ref="C30:I30">C27/($C27/100)</f>
        <v>100</v>
      </c>
      <c r="D30" s="7">
        <f t="shared" si="1"/>
        <v>2.8500377154520407</v>
      </c>
      <c r="E30" s="7">
        <f t="shared" si="1"/>
        <v>-66.52197311647956</v>
      </c>
      <c r="F30" s="7">
        <f t="shared" si="1"/>
        <v>-0.01796694217098478</v>
      </c>
      <c r="G30" s="7">
        <f t="shared" si="1"/>
        <v>-18.96742689185682</v>
      </c>
      <c r="H30" s="7">
        <f t="shared" si="1"/>
        <v>0.0840362122122768</v>
      </c>
      <c r="I30" s="7">
        <f t="shared" si="1"/>
        <v>17.42670697715694</v>
      </c>
    </row>
    <row r="31" spans="1:9" ht="12.75">
      <c r="A31" s="1" t="s">
        <v>137</v>
      </c>
      <c r="B31" s="7">
        <f>B28/($C28/100)</f>
        <v>125.86112136215483</v>
      </c>
      <c r="C31" s="7">
        <f aca="true" t="shared" si="2" ref="C31:I31">C28/($C28/100)</f>
        <v>100</v>
      </c>
      <c r="D31" s="7">
        <f t="shared" si="2"/>
        <v>3.6353954968175564</v>
      </c>
      <c r="E31" s="7">
        <f t="shared" si="2"/>
        <v>-71.49187626441571</v>
      </c>
      <c r="F31" s="7">
        <f t="shared" si="2"/>
        <v>-0.02406348293311911</v>
      </c>
      <c r="G31" s="7">
        <f t="shared" si="2"/>
        <v>-18.844402246720772</v>
      </c>
      <c r="H31" s="7">
        <f t="shared" si="2"/>
        <v>0.10734238466805773</v>
      </c>
      <c r="I31" s="7">
        <f t="shared" si="2"/>
        <v>13.382395887416012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A1:M30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313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124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48</v>
      </c>
      <c r="B3" s="4" t="s">
        <v>46</v>
      </c>
      <c r="C3" s="4" t="s">
        <v>117</v>
      </c>
      <c r="D3" s="4" t="s">
        <v>45</v>
      </c>
      <c r="E3" s="4" t="s">
        <v>47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118</v>
      </c>
      <c r="K3" s="4" t="s">
        <v>53</v>
      </c>
      <c r="L3" s="4" t="s">
        <v>119</v>
      </c>
    </row>
    <row r="4" spans="1:12" s="3" customFormat="1" ht="12" customHeight="1">
      <c r="A4" s="3" t="s">
        <v>314</v>
      </c>
      <c r="B4" s="9">
        <v>3143334</v>
      </c>
      <c r="C4" s="9">
        <v>0</v>
      </c>
      <c r="D4" s="9">
        <v>0</v>
      </c>
      <c r="E4" s="9">
        <v>156190</v>
      </c>
      <c r="F4" s="9">
        <v>199</v>
      </c>
      <c r="G4" s="9">
        <v>3299723</v>
      </c>
      <c r="H4" s="9">
        <v>721136</v>
      </c>
      <c r="I4" s="9">
        <v>2566203</v>
      </c>
      <c r="J4" s="9">
        <v>0</v>
      </c>
      <c r="K4" s="9">
        <v>12384</v>
      </c>
      <c r="L4" s="9">
        <v>3299723</v>
      </c>
    </row>
    <row r="5" spans="1:12" s="3" customFormat="1" ht="12" customHeight="1">
      <c r="A5" s="3" t="s">
        <v>315</v>
      </c>
      <c r="B5" s="9">
        <v>13077309</v>
      </c>
      <c r="C5" s="9">
        <v>0</v>
      </c>
      <c r="D5" s="9">
        <v>0</v>
      </c>
      <c r="E5" s="9">
        <v>489798</v>
      </c>
      <c r="F5" s="9">
        <v>0</v>
      </c>
      <c r="G5" s="9">
        <v>13567107</v>
      </c>
      <c r="H5" s="9">
        <v>1417116</v>
      </c>
      <c r="I5" s="9">
        <v>0</v>
      </c>
      <c r="J5" s="9">
        <v>0</v>
      </c>
      <c r="K5" s="9">
        <v>12149991</v>
      </c>
      <c r="L5" s="9">
        <v>13567107</v>
      </c>
    </row>
    <row r="6" spans="1:12" s="3" customFormat="1" ht="12" customHeight="1">
      <c r="A6" s="3" t="s">
        <v>316</v>
      </c>
      <c r="B6" s="9">
        <v>3823715</v>
      </c>
      <c r="C6" s="9">
        <v>0</v>
      </c>
      <c r="D6" s="9">
        <v>0</v>
      </c>
      <c r="E6" s="9">
        <v>23216</v>
      </c>
      <c r="F6" s="9">
        <v>4324</v>
      </c>
      <c r="G6" s="9">
        <v>3851255</v>
      </c>
      <c r="H6" s="9">
        <v>3851255</v>
      </c>
      <c r="I6" s="9">
        <v>0</v>
      </c>
      <c r="J6" s="9">
        <v>0</v>
      </c>
      <c r="K6" s="9">
        <v>0</v>
      </c>
      <c r="L6" s="9">
        <v>3851255</v>
      </c>
    </row>
    <row r="7" spans="1:12" s="3" customFormat="1" ht="12" customHeight="1">
      <c r="A7" s="3" t="s">
        <v>317</v>
      </c>
      <c r="B7" s="9">
        <v>1028738</v>
      </c>
      <c r="C7" s="9">
        <v>0</v>
      </c>
      <c r="D7" s="9">
        <v>0</v>
      </c>
      <c r="E7" s="9">
        <v>83189</v>
      </c>
      <c r="F7" s="9">
        <v>15828</v>
      </c>
      <c r="G7" s="9">
        <v>1127755</v>
      </c>
      <c r="H7" s="9">
        <v>146533</v>
      </c>
      <c r="I7" s="9">
        <v>938566</v>
      </c>
      <c r="J7" s="9">
        <v>0</v>
      </c>
      <c r="K7" s="9">
        <v>42656</v>
      </c>
      <c r="L7" s="9">
        <v>1127755</v>
      </c>
    </row>
    <row r="8" spans="1:12" s="3" customFormat="1" ht="12" customHeight="1">
      <c r="A8" s="3" t="s">
        <v>318</v>
      </c>
      <c r="B8" s="9">
        <v>622270</v>
      </c>
      <c r="C8" s="9">
        <v>0</v>
      </c>
      <c r="D8" s="9">
        <v>0</v>
      </c>
      <c r="E8" s="9">
        <v>222326</v>
      </c>
      <c r="F8" s="9">
        <v>7321</v>
      </c>
      <c r="G8" s="9">
        <v>851917</v>
      </c>
      <c r="H8" s="9">
        <v>342903</v>
      </c>
      <c r="I8" s="9">
        <v>417892</v>
      </c>
      <c r="J8" s="9">
        <v>0</v>
      </c>
      <c r="K8" s="9">
        <v>91122</v>
      </c>
      <c r="L8" s="9">
        <v>851917</v>
      </c>
    </row>
    <row r="9" spans="1:12" s="3" customFormat="1" ht="12" customHeight="1">
      <c r="A9" s="3" t="s">
        <v>319</v>
      </c>
      <c r="B9" s="9">
        <v>6177394</v>
      </c>
      <c r="C9" s="9">
        <v>0</v>
      </c>
      <c r="D9" s="9">
        <v>0</v>
      </c>
      <c r="E9" s="9">
        <v>426353</v>
      </c>
      <c r="F9" s="9">
        <v>18103</v>
      </c>
      <c r="G9" s="9">
        <v>6621850</v>
      </c>
      <c r="H9" s="9">
        <v>1286093</v>
      </c>
      <c r="I9" s="9">
        <v>4895363</v>
      </c>
      <c r="J9" s="9">
        <v>0</v>
      </c>
      <c r="K9" s="9">
        <v>440394</v>
      </c>
      <c r="L9" s="9">
        <v>6621850</v>
      </c>
    </row>
    <row r="10" spans="1:12" s="3" customFormat="1" ht="12" customHeight="1">
      <c r="A10" s="3" t="s">
        <v>320</v>
      </c>
      <c r="B10" s="9">
        <v>6414662</v>
      </c>
      <c r="C10" s="9">
        <v>0</v>
      </c>
      <c r="D10" s="9">
        <v>0</v>
      </c>
      <c r="E10" s="9">
        <v>267304</v>
      </c>
      <c r="F10" s="9">
        <v>78053</v>
      </c>
      <c r="G10" s="9">
        <v>6760019</v>
      </c>
      <c r="H10" s="9">
        <v>785369</v>
      </c>
      <c r="I10" s="9">
        <v>5946287</v>
      </c>
      <c r="J10" s="9">
        <v>0</v>
      </c>
      <c r="K10" s="9">
        <v>28363</v>
      </c>
      <c r="L10" s="9">
        <v>6760019</v>
      </c>
    </row>
    <row r="11" spans="1:12" s="3" customFormat="1" ht="12" customHeight="1">
      <c r="A11" s="3" t="s">
        <v>321</v>
      </c>
      <c r="B11" s="9">
        <v>2960791</v>
      </c>
      <c r="C11" s="9">
        <v>0</v>
      </c>
      <c r="D11" s="9">
        <v>0</v>
      </c>
      <c r="E11" s="9">
        <v>84632</v>
      </c>
      <c r="F11" s="9">
        <v>9687</v>
      </c>
      <c r="G11" s="9">
        <v>3055110</v>
      </c>
      <c r="H11" s="9">
        <v>671277</v>
      </c>
      <c r="I11" s="9">
        <v>2370977</v>
      </c>
      <c r="J11" s="9">
        <v>0</v>
      </c>
      <c r="K11" s="9">
        <v>12856</v>
      </c>
      <c r="L11" s="9">
        <v>3055110</v>
      </c>
    </row>
    <row r="12" spans="1:12" s="3" customFormat="1" ht="12" customHeight="1">
      <c r="A12" s="3" t="s">
        <v>322</v>
      </c>
      <c r="B12" s="9">
        <v>25762141</v>
      </c>
      <c r="C12" s="9">
        <v>0</v>
      </c>
      <c r="D12" s="9">
        <v>0</v>
      </c>
      <c r="E12" s="9">
        <v>88315</v>
      </c>
      <c r="F12" s="9">
        <v>351522</v>
      </c>
      <c r="G12" s="9">
        <v>26201978</v>
      </c>
      <c r="H12" s="9">
        <v>5119014</v>
      </c>
      <c r="I12" s="9">
        <v>21050636</v>
      </c>
      <c r="J12" s="9">
        <v>0</v>
      </c>
      <c r="K12" s="9">
        <v>32328</v>
      </c>
      <c r="L12" s="9">
        <v>26201978</v>
      </c>
    </row>
    <row r="13" spans="1:12" s="3" customFormat="1" ht="12" customHeight="1">
      <c r="A13" s="3" t="s">
        <v>323</v>
      </c>
      <c r="B13" s="9">
        <v>19692927</v>
      </c>
      <c r="C13" s="9">
        <v>0</v>
      </c>
      <c r="D13" s="9">
        <v>0</v>
      </c>
      <c r="E13" s="9">
        <v>634081</v>
      </c>
      <c r="F13" s="9">
        <v>247412</v>
      </c>
      <c r="G13" s="9">
        <v>20574420</v>
      </c>
      <c r="H13" s="9">
        <v>2951809</v>
      </c>
      <c r="I13" s="9">
        <v>17597544</v>
      </c>
      <c r="J13" s="9">
        <v>0</v>
      </c>
      <c r="K13" s="9">
        <v>25067</v>
      </c>
      <c r="L13" s="9">
        <v>20574420</v>
      </c>
    </row>
    <row r="14" spans="1:12" s="3" customFormat="1" ht="12" customHeight="1">
      <c r="A14" s="3" t="s">
        <v>324</v>
      </c>
      <c r="B14" s="9">
        <v>6655084</v>
      </c>
      <c r="C14" s="9">
        <v>0</v>
      </c>
      <c r="D14" s="9">
        <v>0</v>
      </c>
      <c r="E14" s="9">
        <v>433936</v>
      </c>
      <c r="F14" s="9">
        <v>52523</v>
      </c>
      <c r="G14" s="9">
        <v>7141543</v>
      </c>
      <c r="H14" s="9">
        <v>773446</v>
      </c>
      <c r="I14" s="9">
        <v>6334421</v>
      </c>
      <c r="J14" s="9">
        <v>0</v>
      </c>
      <c r="K14" s="9">
        <v>33676</v>
      </c>
      <c r="L14" s="9">
        <v>7141543</v>
      </c>
    </row>
    <row r="15" spans="1:12" s="3" customFormat="1" ht="12" customHeight="1">
      <c r="A15" s="3" t="s">
        <v>325</v>
      </c>
      <c r="B15" s="9">
        <v>3740617</v>
      </c>
      <c r="C15" s="9">
        <v>0</v>
      </c>
      <c r="D15" s="9">
        <v>0</v>
      </c>
      <c r="E15" s="9">
        <v>27406</v>
      </c>
      <c r="F15" s="9">
        <v>1227</v>
      </c>
      <c r="G15" s="9">
        <v>3769250</v>
      </c>
      <c r="H15" s="9">
        <v>884768</v>
      </c>
      <c r="I15" s="9">
        <v>2870500</v>
      </c>
      <c r="J15" s="9">
        <v>0</v>
      </c>
      <c r="K15" s="9">
        <v>13982</v>
      </c>
      <c r="L15" s="9">
        <v>3769250</v>
      </c>
    </row>
    <row r="16" spans="1:12" s="3" customFormat="1" ht="12" customHeight="1">
      <c r="A16" s="3" t="s">
        <v>326</v>
      </c>
      <c r="B16" s="9">
        <v>91243</v>
      </c>
      <c r="C16" s="9">
        <v>0</v>
      </c>
      <c r="D16" s="9">
        <v>0</v>
      </c>
      <c r="E16" s="9">
        <v>2549</v>
      </c>
      <c r="F16" s="9">
        <v>4605</v>
      </c>
      <c r="G16" s="9">
        <v>98397</v>
      </c>
      <c r="H16" s="9">
        <v>72481</v>
      </c>
      <c r="I16" s="9">
        <v>22890</v>
      </c>
      <c r="J16" s="9">
        <v>0</v>
      </c>
      <c r="K16" s="9">
        <v>3026</v>
      </c>
      <c r="L16" s="9">
        <v>98397</v>
      </c>
    </row>
    <row r="17" spans="1:12" s="3" customFormat="1" ht="12.7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3" t="s">
        <v>139</v>
      </c>
      <c r="B18" s="9">
        <f aca="true" t="shared" si="0" ref="B18:L18">SUM(B4:B17)</f>
        <v>93190225</v>
      </c>
      <c r="C18" s="9">
        <f t="shared" si="0"/>
        <v>0</v>
      </c>
      <c r="D18" s="9">
        <f t="shared" si="0"/>
        <v>0</v>
      </c>
      <c r="E18" s="9">
        <f t="shared" si="0"/>
        <v>2939295</v>
      </c>
      <c r="F18" s="9">
        <f t="shared" si="0"/>
        <v>790804</v>
      </c>
      <c r="G18" s="9">
        <f t="shared" si="0"/>
        <v>96920324</v>
      </c>
      <c r="H18" s="9">
        <f t="shared" si="0"/>
        <v>19023200</v>
      </c>
      <c r="I18" s="9">
        <f t="shared" si="0"/>
        <v>65011279</v>
      </c>
      <c r="J18" s="9">
        <f t="shared" si="0"/>
        <v>0</v>
      </c>
      <c r="K18" s="9">
        <f t="shared" si="0"/>
        <v>12885845</v>
      </c>
      <c r="L18" s="9">
        <f t="shared" si="0"/>
        <v>96920324</v>
      </c>
    </row>
    <row r="19" spans="1:12" ht="12.75">
      <c r="A19" s="1" t="s">
        <v>140</v>
      </c>
      <c r="B19" s="10">
        <v>85392947</v>
      </c>
      <c r="C19" s="10">
        <v>0</v>
      </c>
      <c r="D19" s="10">
        <v>0</v>
      </c>
      <c r="E19" s="10">
        <v>3093475</v>
      </c>
      <c r="F19" s="10">
        <v>910145</v>
      </c>
      <c r="G19" s="10">
        <v>89396567</v>
      </c>
      <c r="H19" s="10">
        <v>15010682</v>
      </c>
      <c r="I19" s="10">
        <v>60982534</v>
      </c>
      <c r="J19" s="10">
        <v>0</v>
      </c>
      <c r="K19" s="10">
        <v>13403351</v>
      </c>
      <c r="L19" s="10">
        <v>89396567</v>
      </c>
    </row>
    <row r="21" spans="1:12" ht="12.75">
      <c r="A21" s="1" t="s">
        <v>136</v>
      </c>
      <c r="B21" s="7">
        <f aca="true" t="shared" si="1" ref="B21:G22">B18/($G18/100)</f>
        <v>96.15137584558632</v>
      </c>
      <c r="C21" s="7">
        <f t="shared" si="1"/>
        <v>0</v>
      </c>
      <c r="D21" s="7">
        <f t="shared" si="1"/>
        <v>0</v>
      </c>
      <c r="E21" s="7">
        <f t="shared" si="1"/>
        <v>3.0326920904639154</v>
      </c>
      <c r="F21" s="7">
        <f t="shared" si="1"/>
        <v>0.8159320639497656</v>
      </c>
      <c r="G21" s="7">
        <f t="shared" si="1"/>
        <v>100</v>
      </c>
      <c r="H21" s="7">
        <f aca="true" t="shared" si="2" ref="H21:L22">H18/($L18/100)</f>
        <v>19.62766859920939</v>
      </c>
      <c r="I21" s="7">
        <f t="shared" si="2"/>
        <v>67.077034327702</v>
      </c>
      <c r="J21" s="7">
        <f t="shared" si="2"/>
        <v>0</v>
      </c>
      <c r="K21" s="7">
        <f t="shared" si="2"/>
        <v>13.295297073088612</v>
      </c>
      <c r="L21" s="7">
        <f t="shared" si="2"/>
        <v>100</v>
      </c>
    </row>
    <row r="22" spans="1:12" ht="12.75">
      <c r="A22" s="1" t="s">
        <v>137</v>
      </c>
      <c r="B22" s="7">
        <f t="shared" si="1"/>
        <v>95.52150587617083</v>
      </c>
      <c r="C22" s="7">
        <f t="shared" si="1"/>
        <v>0</v>
      </c>
      <c r="D22" s="7">
        <f t="shared" si="1"/>
        <v>0</v>
      </c>
      <c r="E22" s="7">
        <f t="shared" si="1"/>
        <v>3.4603957442795314</v>
      </c>
      <c r="F22" s="7">
        <f t="shared" si="1"/>
        <v>1.0180983795496308</v>
      </c>
      <c r="G22" s="7">
        <f t="shared" si="1"/>
        <v>100</v>
      </c>
      <c r="H22" s="7">
        <f t="shared" si="2"/>
        <v>16.791116822192958</v>
      </c>
      <c r="I22" s="7">
        <f t="shared" si="2"/>
        <v>68.21574479476376</v>
      </c>
      <c r="J22" s="7">
        <f t="shared" si="2"/>
        <v>0</v>
      </c>
      <c r="K22" s="7">
        <f t="shared" si="2"/>
        <v>14.993138383043277</v>
      </c>
      <c r="L22" s="7">
        <f t="shared" si="2"/>
        <v>100</v>
      </c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10"/>
    </row>
    <row r="29" ht="12.75">
      <c r="C29" s="7"/>
    </row>
    <row r="30" ht="12.75">
      <c r="C30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199</v>
      </c>
      <c r="B4" s="9">
        <v>413975</v>
      </c>
      <c r="C4" s="9">
        <v>401175</v>
      </c>
      <c r="D4" s="9">
        <v>14316</v>
      </c>
      <c r="E4" s="9">
        <v>-309667</v>
      </c>
      <c r="F4" s="9">
        <v>0</v>
      </c>
      <c r="G4" s="9">
        <v>-77306</v>
      </c>
      <c r="H4" s="9">
        <v>0</v>
      </c>
      <c r="I4" s="9">
        <v>28518</v>
      </c>
    </row>
    <row r="5" spans="1:9" s="3" customFormat="1" ht="12" customHeight="1">
      <c r="A5" s="3" t="s">
        <v>200</v>
      </c>
      <c r="B5" s="9">
        <v>317490</v>
      </c>
      <c r="C5" s="9">
        <v>279395</v>
      </c>
      <c r="D5" s="9">
        <v>9237</v>
      </c>
      <c r="E5" s="9">
        <v>-228073</v>
      </c>
      <c r="F5" s="9">
        <v>0</v>
      </c>
      <c r="G5" s="9">
        <v>-26186</v>
      </c>
      <c r="H5" s="9">
        <v>0</v>
      </c>
      <c r="I5" s="9">
        <v>34373</v>
      </c>
    </row>
    <row r="6" spans="1:9" s="3" customFormat="1" ht="12" customHeight="1">
      <c r="A6" s="3" t="s">
        <v>201</v>
      </c>
      <c r="B6" s="9">
        <v>237257</v>
      </c>
      <c r="C6" s="9">
        <v>228367</v>
      </c>
      <c r="D6" s="9">
        <v>3894</v>
      </c>
      <c r="E6" s="9">
        <v>-132419</v>
      </c>
      <c r="F6" s="9">
        <v>0</v>
      </c>
      <c r="G6" s="9">
        <v>-53346</v>
      </c>
      <c r="H6" s="9">
        <v>0</v>
      </c>
      <c r="I6" s="9">
        <v>46496</v>
      </c>
    </row>
    <row r="7" spans="1:9" s="3" customFormat="1" ht="12" customHeight="1">
      <c r="A7" s="3" t="s">
        <v>206</v>
      </c>
      <c r="B7" s="9">
        <v>229845</v>
      </c>
      <c r="C7" s="9">
        <v>177954</v>
      </c>
      <c r="D7" s="9">
        <v>5500</v>
      </c>
      <c r="E7" s="9">
        <v>-122663</v>
      </c>
      <c r="F7" s="9">
        <v>-12245</v>
      </c>
      <c r="G7" s="9">
        <v>-27731</v>
      </c>
      <c r="H7" s="9">
        <v>0</v>
      </c>
      <c r="I7" s="9">
        <v>20815</v>
      </c>
    </row>
    <row r="8" spans="1:9" s="3" customFormat="1" ht="12" customHeight="1">
      <c r="A8" s="3" t="s">
        <v>205</v>
      </c>
      <c r="B8" s="9">
        <v>228200</v>
      </c>
      <c r="C8" s="9">
        <v>179559</v>
      </c>
      <c r="D8" s="9">
        <v>4172</v>
      </c>
      <c r="E8" s="9">
        <v>-124668</v>
      </c>
      <c r="F8" s="9">
        <v>-11174</v>
      </c>
      <c r="G8" s="9">
        <v>-17159</v>
      </c>
      <c r="H8" s="9">
        <v>0</v>
      </c>
      <c r="I8" s="9">
        <v>30730</v>
      </c>
    </row>
    <row r="9" spans="1:9" s="3" customFormat="1" ht="12" customHeight="1">
      <c r="A9" s="3" t="s">
        <v>204</v>
      </c>
      <c r="B9" s="9">
        <v>178000</v>
      </c>
      <c r="C9" s="9">
        <v>145381</v>
      </c>
      <c r="D9" s="9">
        <v>3390</v>
      </c>
      <c r="E9" s="9">
        <v>-88019</v>
      </c>
      <c r="F9" s="9">
        <v>0</v>
      </c>
      <c r="G9" s="9">
        <v>-16567</v>
      </c>
      <c r="H9" s="9">
        <v>0</v>
      </c>
      <c r="I9" s="9">
        <v>44185</v>
      </c>
    </row>
    <row r="10" spans="1:9" s="3" customFormat="1" ht="12" customHeight="1">
      <c r="A10" s="3" t="s">
        <v>203</v>
      </c>
      <c r="B10" s="9">
        <v>148379</v>
      </c>
      <c r="C10" s="9">
        <v>142251</v>
      </c>
      <c r="D10" s="9">
        <v>3012</v>
      </c>
      <c r="E10" s="9">
        <v>-98233</v>
      </c>
      <c r="F10" s="9">
        <v>0</v>
      </c>
      <c r="G10" s="9">
        <v>-19337</v>
      </c>
      <c r="H10" s="9">
        <v>0</v>
      </c>
      <c r="I10" s="9">
        <v>27693</v>
      </c>
    </row>
    <row r="11" spans="1:9" s="3" customFormat="1" ht="12" customHeight="1">
      <c r="A11" s="3" t="s">
        <v>202</v>
      </c>
      <c r="B11" s="9">
        <v>145003</v>
      </c>
      <c r="C11" s="9">
        <v>140698</v>
      </c>
      <c r="D11" s="9">
        <v>2976</v>
      </c>
      <c r="E11" s="9">
        <v>-115592</v>
      </c>
      <c r="F11" s="9">
        <v>-17000</v>
      </c>
      <c r="G11" s="9">
        <v>-21654</v>
      </c>
      <c r="H11" s="9">
        <v>0</v>
      </c>
      <c r="I11" s="9">
        <v>-10572</v>
      </c>
    </row>
    <row r="12" spans="1:9" s="3" customFormat="1" ht="12" customHeight="1">
      <c r="A12" s="3" t="s">
        <v>208</v>
      </c>
      <c r="B12" s="9">
        <v>131775</v>
      </c>
      <c r="C12" s="9">
        <v>125973</v>
      </c>
      <c r="D12" s="9">
        <v>3918</v>
      </c>
      <c r="E12" s="9">
        <v>-84241</v>
      </c>
      <c r="F12" s="9">
        <v>-15000</v>
      </c>
      <c r="G12" s="9">
        <v>-18420</v>
      </c>
      <c r="H12" s="9">
        <v>0</v>
      </c>
      <c r="I12" s="9">
        <v>12230</v>
      </c>
    </row>
    <row r="13" spans="1:9" s="3" customFormat="1" ht="12" customHeight="1">
      <c r="A13" s="3" t="s">
        <v>212</v>
      </c>
      <c r="B13" s="9">
        <v>119247</v>
      </c>
      <c r="C13" s="9">
        <v>114780</v>
      </c>
      <c r="D13" s="9">
        <v>2224</v>
      </c>
      <c r="E13" s="9">
        <v>-67258</v>
      </c>
      <c r="F13" s="9">
        <v>-14994</v>
      </c>
      <c r="G13" s="9">
        <v>-16258</v>
      </c>
      <c r="H13" s="9">
        <v>0</v>
      </c>
      <c r="I13" s="9">
        <v>18494</v>
      </c>
    </row>
    <row r="14" spans="1:9" s="3" customFormat="1" ht="12" customHeight="1">
      <c r="A14" s="3" t="s">
        <v>210</v>
      </c>
      <c r="B14" s="9">
        <v>117550</v>
      </c>
      <c r="C14" s="9">
        <v>93149</v>
      </c>
      <c r="D14" s="9">
        <v>1793</v>
      </c>
      <c r="E14" s="9">
        <v>-82796</v>
      </c>
      <c r="F14" s="9">
        <v>-6565</v>
      </c>
      <c r="G14" s="9">
        <v>-10992</v>
      </c>
      <c r="H14" s="9">
        <v>6274</v>
      </c>
      <c r="I14" s="9">
        <v>863</v>
      </c>
    </row>
    <row r="15" spans="1:9" s="3" customFormat="1" ht="12" customHeight="1">
      <c r="A15" s="3" t="s">
        <v>213</v>
      </c>
      <c r="B15" s="9">
        <v>113918</v>
      </c>
      <c r="C15" s="9">
        <v>111187</v>
      </c>
      <c r="D15" s="9">
        <v>5523</v>
      </c>
      <c r="E15" s="9">
        <v>-70219</v>
      </c>
      <c r="F15" s="9">
        <v>-7000</v>
      </c>
      <c r="G15" s="9">
        <v>-18963</v>
      </c>
      <c r="H15" s="9">
        <v>-2682</v>
      </c>
      <c r="I15" s="9">
        <v>17846</v>
      </c>
    </row>
    <row r="16" spans="1:9" s="3" customFormat="1" ht="12" customHeight="1">
      <c r="A16" s="3" t="s">
        <v>209</v>
      </c>
      <c r="B16" s="9">
        <v>109141</v>
      </c>
      <c r="C16" s="9">
        <v>104596</v>
      </c>
      <c r="D16" s="9">
        <v>1976</v>
      </c>
      <c r="E16" s="9">
        <v>-80458</v>
      </c>
      <c r="F16" s="9">
        <v>0</v>
      </c>
      <c r="G16" s="9">
        <v>-14844</v>
      </c>
      <c r="H16" s="9">
        <v>0</v>
      </c>
      <c r="I16" s="9">
        <v>11270</v>
      </c>
    </row>
    <row r="17" spans="1:9" s="3" customFormat="1" ht="12" customHeight="1">
      <c r="A17" s="3" t="s">
        <v>211</v>
      </c>
      <c r="B17" s="9">
        <v>99308</v>
      </c>
      <c r="C17" s="9">
        <v>94983</v>
      </c>
      <c r="D17" s="9">
        <v>1964</v>
      </c>
      <c r="E17" s="9">
        <v>-58447</v>
      </c>
      <c r="F17" s="9">
        <v>0</v>
      </c>
      <c r="G17" s="9">
        <v>-16644</v>
      </c>
      <c r="H17" s="9">
        <v>0</v>
      </c>
      <c r="I17" s="9">
        <v>21856</v>
      </c>
    </row>
    <row r="18" spans="1:9" s="3" customFormat="1" ht="12" customHeight="1">
      <c r="A18" s="3" t="s">
        <v>217</v>
      </c>
      <c r="B18" s="9">
        <v>92927</v>
      </c>
      <c r="C18" s="9">
        <v>87960</v>
      </c>
      <c r="D18" s="9">
        <v>1842</v>
      </c>
      <c r="E18" s="9">
        <v>-50955</v>
      </c>
      <c r="F18" s="9">
        <v>0</v>
      </c>
      <c r="G18" s="9">
        <v>-15076</v>
      </c>
      <c r="H18" s="9">
        <v>0</v>
      </c>
      <c r="I18" s="9">
        <v>23771</v>
      </c>
    </row>
    <row r="19" spans="1:9" s="3" customFormat="1" ht="12" customHeight="1">
      <c r="A19" s="3" t="s">
        <v>207</v>
      </c>
      <c r="B19" s="9">
        <v>89460</v>
      </c>
      <c r="C19" s="9">
        <v>86075</v>
      </c>
      <c r="D19" s="9">
        <v>1680</v>
      </c>
      <c r="E19" s="9">
        <v>-47683</v>
      </c>
      <c r="F19" s="9">
        <v>0</v>
      </c>
      <c r="G19" s="9">
        <v>-18382</v>
      </c>
      <c r="H19" s="9">
        <v>0</v>
      </c>
      <c r="I19" s="9">
        <v>21690</v>
      </c>
    </row>
    <row r="20" spans="1:9" s="3" customFormat="1" ht="12" customHeight="1">
      <c r="A20" s="3" t="s">
        <v>214</v>
      </c>
      <c r="B20" s="9">
        <v>89044</v>
      </c>
      <c r="C20" s="9">
        <v>64963</v>
      </c>
      <c r="D20" s="9">
        <v>1752</v>
      </c>
      <c r="E20" s="9">
        <v>-56015</v>
      </c>
      <c r="F20" s="9">
        <v>0</v>
      </c>
      <c r="G20" s="9">
        <v>-14137</v>
      </c>
      <c r="H20" s="9">
        <v>0</v>
      </c>
      <c r="I20" s="9">
        <v>-3437</v>
      </c>
    </row>
    <row r="21" spans="1:9" s="3" customFormat="1" ht="12" customHeight="1">
      <c r="A21" s="3" t="s">
        <v>215</v>
      </c>
      <c r="B21" s="9">
        <v>71276</v>
      </c>
      <c r="C21" s="9">
        <v>69663</v>
      </c>
      <c r="D21" s="9">
        <v>1487</v>
      </c>
      <c r="E21" s="9">
        <v>-51411</v>
      </c>
      <c r="F21" s="9">
        <v>0</v>
      </c>
      <c r="G21" s="9">
        <v>-11407</v>
      </c>
      <c r="H21" s="9">
        <v>1896</v>
      </c>
      <c r="I21" s="9">
        <v>10228</v>
      </c>
    </row>
    <row r="22" spans="1:9" s="3" customFormat="1" ht="12" customHeight="1">
      <c r="A22" s="3" t="s">
        <v>216</v>
      </c>
      <c r="B22" s="9">
        <v>66370</v>
      </c>
      <c r="C22" s="9">
        <v>63508</v>
      </c>
      <c r="D22" s="9">
        <v>1886</v>
      </c>
      <c r="E22" s="9">
        <v>-48803</v>
      </c>
      <c r="F22" s="9">
        <v>0</v>
      </c>
      <c r="G22" s="9">
        <v>-14415</v>
      </c>
      <c r="H22" s="9">
        <v>0</v>
      </c>
      <c r="I22" s="9">
        <v>2176</v>
      </c>
    </row>
    <row r="23" spans="1:9" s="3" customFormat="1" ht="12" customHeight="1">
      <c r="A23" s="3" t="s">
        <v>220</v>
      </c>
      <c r="B23" s="9">
        <v>65010</v>
      </c>
      <c r="C23" s="9">
        <v>63079</v>
      </c>
      <c r="D23" s="9">
        <v>1258</v>
      </c>
      <c r="E23" s="9">
        <v>-45996</v>
      </c>
      <c r="F23" s="9">
        <v>0</v>
      </c>
      <c r="G23" s="9">
        <v>-10291</v>
      </c>
      <c r="H23" s="9">
        <v>0</v>
      </c>
      <c r="I23" s="9">
        <v>8050</v>
      </c>
    </row>
    <row r="24" spans="1:9" s="3" customFormat="1" ht="12" customHeight="1">
      <c r="A24" s="3" t="s">
        <v>218</v>
      </c>
      <c r="B24" s="9">
        <v>64608</v>
      </c>
      <c r="C24" s="9">
        <v>39119</v>
      </c>
      <c r="D24" s="9">
        <v>998</v>
      </c>
      <c r="E24" s="9">
        <v>-29812</v>
      </c>
      <c r="F24" s="9">
        <v>0</v>
      </c>
      <c r="G24" s="9">
        <v>-965</v>
      </c>
      <c r="H24" s="9">
        <v>0</v>
      </c>
      <c r="I24" s="9">
        <v>9340</v>
      </c>
    </row>
    <row r="25" spans="1:9" s="3" customFormat="1" ht="12" customHeight="1">
      <c r="A25" s="3" t="s">
        <v>221</v>
      </c>
      <c r="B25" s="9">
        <v>48884</v>
      </c>
      <c r="C25" s="9">
        <v>37708</v>
      </c>
      <c r="D25" s="9">
        <v>869</v>
      </c>
      <c r="E25" s="9">
        <v>-33194</v>
      </c>
      <c r="F25" s="9">
        <v>0</v>
      </c>
      <c r="G25" s="9">
        <v>-3803</v>
      </c>
      <c r="H25" s="9">
        <v>0</v>
      </c>
      <c r="I25" s="9">
        <v>1580</v>
      </c>
    </row>
    <row r="26" spans="1:9" s="3" customFormat="1" ht="12" customHeight="1">
      <c r="A26" s="3" t="s">
        <v>222</v>
      </c>
      <c r="B26" s="9">
        <v>40182</v>
      </c>
      <c r="C26" s="9">
        <v>32829</v>
      </c>
      <c r="D26" s="9">
        <v>843</v>
      </c>
      <c r="E26" s="9">
        <v>-22251</v>
      </c>
      <c r="F26" s="9">
        <v>0</v>
      </c>
      <c r="G26" s="9">
        <v>-6592</v>
      </c>
      <c r="H26" s="9">
        <v>890</v>
      </c>
      <c r="I26" s="9">
        <v>5719</v>
      </c>
    </row>
    <row r="27" spans="1:9" s="3" customFormat="1" ht="12" customHeight="1">
      <c r="A27" s="3" t="s">
        <v>219</v>
      </c>
      <c r="B27" s="9">
        <v>26199</v>
      </c>
      <c r="C27" s="9">
        <v>25481</v>
      </c>
      <c r="D27" s="9">
        <v>576</v>
      </c>
      <c r="E27" s="9">
        <v>-22379</v>
      </c>
      <c r="F27" s="9">
        <v>0</v>
      </c>
      <c r="G27" s="9">
        <v>-5292</v>
      </c>
      <c r="H27" s="9">
        <v>0</v>
      </c>
      <c r="I27" s="9">
        <v>-1614</v>
      </c>
    </row>
    <row r="28" spans="1:9" s="3" customFormat="1" ht="12" customHeight="1">
      <c r="A28" s="3" t="s">
        <v>230</v>
      </c>
      <c r="B28" s="9">
        <v>19681</v>
      </c>
      <c r="C28" s="9">
        <v>17712</v>
      </c>
      <c r="D28" s="9">
        <v>464</v>
      </c>
      <c r="E28" s="9">
        <v>-14090</v>
      </c>
      <c r="F28" s="9">
        <v>0</v>
      </c>
      <c r="G28" s="9">
        <v>-4449</v>
      </c>
      <c r="H28" s="9">
        <v>0</v>
      </c>
      <c r="I28" s="9">
        <v>-363</v>
      </c>
    </row>
    <row r="29" spans="1:9" s="3" customFormat="1" ht="12" customHeight="1">
      <c r="A29" s="3" t="s">
        <v>224</v>
      </c>
      <c r="B29" s="9">
        <v>17027</v>
      </c>
      <c r="C29" s="9">
        <v>14348</v>
      </c>
      <c r="D29" s="9">
        <v>240</v>
      </c>
      <c r="E29" s="9">
        <v>-5328</v>
      </c>
      <c r="F29" s="9">
        <v>-3286</v>
      </c>
      <c r="G29" s="9">
        <v>-5022</v>
      </c>
      <c r="H29" s="9">
        <v>0</v>
      </c>
      <c r="I29" s="9">
        <v>952</v>
      </c>
    </row>
    <row r="30" spans="1:9" s="3" customFormat="1" ht="12" customHeight="1">
      <c r="A30" s="3" t="s">
        <v>223</v>
      </c>
      <c r="B30" s="9">
        <v>14087</v>
      </c>
      <c r="C30" s="9">
        <v>11135</v>
      </c>
      <c r="D30" s="9">
        <v>175</v>
      </c>
      <c r="E30" s="9">
        <v>-8543</v>
      </c>
      <c r="F30" s="9">
        <v>0</v>
      </c>
      <c r="G30" s="9">
        <v>-3597</v>
      </c>
      <c r="H30" s="9">
        <v>0</v>
      </c>
      <c r="I30" s="9">
        <v>-830</v>
      </c>
    </row>
    <row r="31" spans="1:9" s="3" customFormat="1" ht="12" customHeight="1">
      <c r="A31" s="3" t="s">
        <v>228</v>
      </c>
      <c r="B31" s="9">
        <v>9448</v>
      </c>
      <c r="C31" s="9">
        <v>8042</v>
      </c>
      <c r="D31" s="9">
        <v>195</v>
      </c>
      <c r="E31" s="9">
        <v>-4754</v>
      </c>
      <c r="F31" s="9">
        <v>0</v>
      </c>
      <c r="G31" s="9">
        <v>-1505</v>
      </c>
      <c r="H31" s="9">
        <v>0</v>
      </c>
      <c r="I31" s="9">
        <v>1978</v>
      </c>
    </row>
    <row r="32" spans="1:9" s="3" customFormat="1" ht="12" customHeight="1">
      <c r="A32" s="3" t="s">
        <v>227</v>
      </c>
      <c r="B32" s="9">
        <v>9341</v>
      </c>
      <c r="C32" s="9">
        <v>7992</v>
      </c>
      <c r="D32" s="9">
        <v>182</v>
      </c>
      <c r="E32" s="9">
        <v>-10924</v>
      </c>
      <c r="F32" s="9">
        <v>0</v>
      </c>
      <c r="G32" s="9">
        <v>-1714</v>
      </c>
      <c r="H32" s="9">
        <v>0</v>
      </c>
      <c r="I32" s="9">
        <v>-4464</v>
      </c>
    </row>
    <row r="33" spans="1:9" s="3" customFormat="1" ht="12" customHeight="1">
      <c r="A33" s="3" t="s">
        <v>225</v>
      </c>
      <c r="B33" s="9">
        <v>8907</v>
      </c>
      <c r="C33" s="9">
        <v>6850</v>
      </c>
      <c r="D33" s="9">
        <v>298</v>
      </c>
      <c r="E33" s="9">
        <v>-7279</v>
      </c>
      <c r="F33" s="9">
        <v>0</v>
      </c>
      <c r="G33" s="9">
        <v>-2203</v>
      </c>
      <c r="H33" s="9">
        <v>0</v>
      </c>
      <c r="I33" s="9">
        <v>-2334</v>
      </c>
    </row>
    <row r="34" spans="1:9" s="3" customFormat="1" ht="12" customHeight="1">
      <c r="A34" s="3" t="s">
        <v>232</v>
      </c>
      <c r="B34" s="9">
        <v>8407</v>
      </c>
      <c r="C34" s="9">
        <v>1712</v>
      </c>
      <c r="D34" s="9">
        <v>30</v>
      </c>
      <c r="E34" s="9">
        <v>-1051</v>
      </c>
      <c r="F34" s="9">
        <v>0</v>
      </c>
      <c r="G34" s="9">
        <v>765</v>
      </c>
      <c r="H34" s="9">
        <v>0</v>
      </c>
      <c r="I34" s="9">
        <v>1456</v>
      </c>
    </row>
    <row r="35" spans="1:9" s="3" customFormat="1" ht="12" customHeight="1">
      <c r="A35" s="3" t="s">
        <v>231</v>
      </c>
      <c r="B35" s="9">
        <v>6317</v>
      </c>
      <c r="C35" s="9">
        <v>5931</v>
      </c>
      <c r="D35" s="9">
        <v>95</v>
      </c>
      <c r="E35" s="9">
        <v>-3068</v>
      </c>
      <c r="F35" s="9">
        <v>-832</v>
      </c>
      <c r="G35" s="9">
        <v>-1410</v>
      </c>
      <c r="H35" s="9">
        <v>0</v>
      </c>
      <c r="I35" s="9">
        <v>716</v>
      </c>
    </row>
    <row r="36" spans="1:9" s="3" customFormat="1" ht="12" customHeight="1">
      <c r="A36" s="3" t="s">
        <v>226</v>
      </c>
      <c r="B36" s="9">
        <v>5624</v>
      </c>
      <c r="C36" s="9">
        <v>4725</v>
      </c>
      <c r="D36" s="9">
        <v>82</v>
      </c>
      <c r="E36" s="9">
        <v>-5069</v>
      </c>
      <c r="F36" s="9">
        <v>0</v>
      </c>
      <c r="G36" s="9">
        <v>-1803</v>
      </c>
      <c r="H36" s="9">
        <v>0</v>
      </c>
      <c r="I36" s="9">
        <v>-2065</v>
      </c>
    </row>
    <row r="37" spans="1:9" s="3" customFormat="1" ht="12" customHeight="1">
      <c r="A37" s="3" t="s">
        <v>229</v>
      </c>
      <c r="B37" s="9">
        <v>5558</v>
      </c>
      <c r="C37" s="9">
        <v>4911</v>
      </c>
      <c r="D37" s="9">
        <v>113</v>
      </c>
      <c r="E37" s="9">
        <v>-879</v>
      </c>
      <c r="F37" s="9">
        <v>-2323</v>
      </c>
      <c r="G37" s="9">
        <v>-743</v>
      </c>
      <c r="H37" s="9">
        <v>0</v>
      </c>
      <c r="I37" s="9">
        <v>1079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139</v>
      </c>
      <c r="B39" s="9">
        <f aca="true" t="shared" si="0" ref="B39:I39">SUM(B4:B38)</f>
        <v>3347445</v>
      </c>
      <c r="C39" s="9">
        <f t="shared" si="0"/>
        <v>2993191</v>
      </c>
      <c r="D39" s="9">
        <f t="shared" si="0"/>
        <v>78960</v>
      </c>
      <c r="E39" s="9">
        <f t="shared" si="0"/>
        <v>-2132237</v>
      </c>
      <c r="F39" s="9">
        <f t="shared" si="0"/>
        <v>-90419</v>
      </c>
      <c r="G39" s="9">
        <f t="shared" si="0"/>
        <v>-477448</v>
      </c>
      <c r="H39" s="9">
        <f t="shared" si="0"/>
        <v>6378</v>
      </c>
      <c r="I39" s="9">
        <f t="shared" si="0"/>
        <v>378425</v>
      </c>
    </row>
    <row r="40" spans="1:9" ht="12.75">
      <c r="A40" s="1" t="s">
        <v>140</v>
      </c>
      <c r="B40" s="10">
        <v>3034820</v>
      </c>
      <c r="C40" s="10">
        <v>2688070</v>
      </c>
      <c r="D40" s="10">
        <v>110336</v>
      </c>
      <c r="E40" s="10">
        <v>-2260353</v>
      </c>
      <c r="F40" s="10">
        <v>-50243</v>
      </c>
      <c r="G40" s="10">
        <v>-510345</v>
      </c>
      <c r="H40" s="10">
        <v>609</v>
      </c>
      <c r="I40" s="10">
        <v>-21926</v>
      </c>
    </row>
    <row r="42" spans="1:9" ht="12.75">
      <c r="A42" s="1" t="s">
        <v>136</v>
      </c>
      <c r="B42" s="7">
        <f aca="true" t="shared" si="1" ref="B42:I43">B39/($C39/100)</f>
        <v>111.83532891820134</v>
      </c>
      <c r="C42" s="7">
        <f t="shared" si="1"/>
        <v>100</v>
      </c>
      <c r="D42" s="7">
        <f t="shared" si="1"/>
        <v>2.6379873519598314</v>
      </c>
      <c r="E42" s="7">
        <f t="shared" si="1"/>
        <v>-71.23624920695003</v>
      </c>
      <c r="F42" s="7">
        <f t="shared" si="1"/>
        <v>-3.0208229277717327</v>
      </c>
      <c r="G42" s="7">
        <f t="shared" si="1"/>
        <v>-15.951137097498957</v>
      </c>
      <c r="H42" s="7">
        <f t="shared" si="1"/>
        <v>0.21308362880952134</v>
      </c>
      <c r="I42" s="7">
        <f t="shared" si="1"/>
        <v>12.642861748548622</v>
      </c>
    </row>
    <row r="43" spans="1:9" ht="12.75">
      <c r="A43" s="1" t="s">
        <v>137</v>
      </c>
      <c r="B43" s="7">
        <f t="shared" si="1"/>
        <v>112.89958966842381</v>
      </c>
      <c r="C43" s="7">
        <f t="shared" si="1"/>
        <v>100</v>
      </c>
      <c r="D43" s="7">
        <f t="shared" si="1"/>
        <v>4.104655012704282</v>
      </c>
      <c r="E43" s="7">
        <f t="shared" si="1"/>
        <v>-84.08832359276357</v>
      </c>
      <c r="F43" s="7">
        <f t="shared" si="1"/>
        <v>-1.8691105514365325</v>
      </c>
      <c r="G43" s="7">
        <f t="shared" si="1"/>
        <v>-18.985554691656095</v>
      </c>
      <c r="H43" s="7">
        <f t="shared" si="1"/>
        <v>0.022655660008853936</v>
      </c>
      <c r="I43" s="7">
        <f t="shared" si="1"/>
        <v>-0.8156781631430728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"/>
  <dimension ref="A1:K45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135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146</v>
      </c>
      <c r="B4" s="9">
        <v>2881677</v>
      </c>
      <c r="C4" s="9">
        <v>2877542</v>
      </c>
      <c r="D4" s="9">
        <v>370093</v>
      </c>
      <c r="E4" s="9">
        <v>-2816667</v>
      </c>
      <c r="F4" s="9">
        <v>0</v>
      </c>
      <c r="G4" s="9">
        <v>-423026</v>
      </c>
      <c r="H4" s="9">
        <v>0</v>
      </c>
      <c r="I4" s="9">
        <v>7942</v>
      </c>
    </row>
    <row r="5" spans="1:9" s="3" customFormat="1" ht="12" customHeight="1">
      <c r="A5" s="3" t="s">
        <v>147</v>
      </c>
      <c r="B5" s="9">
        <v>1783129</v>
      </c>
      <c r="C5" s="9">
        <v>1774413</v>
      </c>
      <c r="D5" s="9">
        <v>328047</v>
      </c>
      <c r="E5" s="9">
        <v>-1597049</v>
      </c>
      <c r="F5" s="9">
        <v>-4888</v>
      </c>
      <c r="G5" s="9">
        <v>-249253</v>
      </c>
      <c r="H5" s="9">
        <v>-100</v>
      </c>
      <c r="I5" s="9">
        <v>251170</v>
      </c>
    </row>
    <row r="6" spans="1:9" s="3" customFormat="1" ht="12" customHeight="1">
      <c r="A6" s="3" t="s">
        <v>144</v>
      </c>
      <c r="B6" s="9">
        <v>1442475</v>
      </c>
      <c r="C6" s="9">
        <v>1417558</v>
      </c>
      <c r="D6" s="9">
        <v>400784</v>
      </c>
      <c r="E6" s="9">
        <v>-1470062</v>
      </c>
      <c r="F6" s="9">
        <v>0</v>
      </c>
      <c r="G6" s="9">
        <v>-202500</v>
      </c>
      <c r="H6" s="9">
        <v>0</v>
      </c>
      <c r="I6" s="9">
        <v>145780</v>
      </c>
    </row>
    <row r="7" spans="1:9" s="3" customFormat="1" ht="12" customHeight="1">
      <c r="A7" s="3" t="s">
        <v>158</v>
      </c>
      <c r="B7" s="9">
        <v>1410145</v>
      </c>
      <c r="C7" s="9">
        <v>1401533</v>
      </c>
      <c r="D7" s="9">
        <v>346808</v>
      </c>
      <c r="E7" s="9">
        <v>-1204986</v>
      </c>
      <c r="F7" s="9">
        <v>0</v>
      </c>
      <c r="G7" s="9">
        <v>-233498</v>
      </c>
      <c r="H7" s="9">
        <v>0</v>
      </c>
      <c r="I7" s="9">
        <v>309857</v>
      </c>
    </row>
    <row r="8" spans="1:9" s="3" customFormat="1" ht="12" customHeight="1">
      <c r="A8" s="3" t="s">
        <v>236</v>
      </c>
      <c r="B8" s="9">
        <v>261952</v>
      </c>
      <c r="C8" s="9">
        <v>242135</v>
      </c>
      <c r="D8" s="9">
        <v>26408</v>
      </c>
      <c r="E8" s="9">
        <v>-376556</v>
      </c>
      <c r="F8" s="9">
        <v>0</v>
      </c>
      <c r="G8" s="9">
        <v>-30285</v>
      </c>
      <c r="H8" s="9">
        <v>0</v>
      </c>
      <c r="I8" s="9">
        <v>-138298</v>
      </c>
    </row>
    <row r="9" spans="1:9" s="3" customFormat="1" ht="12" customHeight="1">
      <c r="A9" s="3" t="s">
        <v>200</v>
      </c>
      <c r="B9" s="9">
        <v>200150</v>
      </c>
      <c r="C9" s="9">
        <v>172935</v>
      </c>
      <c r="D9" s="9">
        <v>5480</v>
      </c>
      <c r="E9" s="9">
        <v>-159925</v>
      </c>
      <c r="F9" s="9">
        <v>0</v>
      </c>
      <c r="G9" s="9">
        <v>-22531</v>
      </c>
      <c r="H9" s="9">
        <v>0</v>
      </c>
      <c r="I9" s="9">
        <v>-4041</v>
      </c>
    </row>
    <row r="10" spans="1:9" s="3" customFormat="1" ht="12" customHeight="1">
      <c r="A10" s="3" t="s">
        <v>151</v>
      </c>
      <c r="B10" s="9">
        <v>179272</v>
      </c>
      <c r="C10" s="9">
        <v>107547</v>
      </c>
      <c r="D10" s="9">
        <v>15447</v>
      </c>
      <c r="E10" s="9">
        <v>-86185</v>
      </c>
      <c r="F10" s="9">
        <v>0</v>
      </c>
      <c r="G10" s="9">
        <v>-16430</v>
      </c>
      <c r="H10" s="9">
        <v>0</v>
      </c>
      <c r="I10" s="9">
        <v>20379</v>
      </c>
    </row>
    <row r="11" spans="1:9" s="3" customFormat="1" ht="12" customHeight="1">
      <c r="A11" s="3" t="s">
        <v>199</v>
      </c>
      <c r="B11" s="9">
        <v>175730</v>
      </c>
      <c r="C11" s="9">
        <v>163039</v>
      </c>
      <c r="D11" s="9">
        <v>4712</v>
      </c>
      <c r="E11" s="9">
        <v>-131023</v>
      </c>
      <c r="F11" s="9">
        <v>0</v>
      </c>
      <c r="G11" s="9">
        <v>-31466</v>
      </c>
      <c r="H11" s="9">
        <v>0</v>
      </c>
      <c r="I11" s="9">
        <v>5262</v>
      </c>
    </row>
    <row r="12" spans="1:9" s="3" customFormat="1" ht="12" customHeight="1">
      <c r="A12" s="3" t="s">
        <v>170</v>
      </c>
      <c r="B12" s="9">
        <v>163506</v>
      </c>
      <c r="C12" s="9">
        <v>50861</v>
      </c>
      <c r="D12" s="9">
        <v>7316</v>
      </c>
      <c r="E12" s="9">
        <v>-52620</v>
      </c>
      <c r="F12" s="9">
        <v>0</v>
      </c>
      <c r="G12" s="9">
        <v>6789</v>
      </c>
      <c r="H12" s="9">
        <v>0</v>
      </c>
      <c r="I12" s="9">
        <v>12346</v>
      </c>
    </row>
    <row r="13" spans="1:9" s="3" customFormat="1" ht="12" customHeight="1">
      <c r="A13" s="3" t="s">
        <v>206</v>
      </c>
      <c r="B13" s="9">
        <v>131004</v>
      </c>
      <c r="C13" s="9">
        <v>115947</v>
      </c>
      <c r="D13" s="9">
        <v>4700</v>
      </c>
      <c r="E13" s="9">
        <v>-74802</v>
      </c>
      <c r="F13" s="9">
        <v>0</v>
      </c>
      <c r="G13" s="9">
        <v>-24800</v>
      </c>
      <c r="H13" s="9">
        <v>0</v>
      </c>
      <c r="I13" s="9">
        <v>21045</v>
      </c>
    </row>
    <row r="14" spans="1:9" s="3" customFormat="1" ht="12" customHeight="1">
      <c r="A14" s="3" t="s">
        <v>205</v>
      </c>
      <c r="B14" s="9">
        <v>123649</v>
      </c>
      <c r="C14" s="9">
        <v>105568</v>
      </c>
      <c r="D14" s="9">
        <v>2354</v>
      </c>
      <c r="E14" s="9">
        <v>-91369</v>
      </c>
      <c r="F14" s="9">
        <v>0</v>
      </c>
      <c r="G14" s="9">
        <v>-16509</v>
      </c>
      <c r="H14" s="9">
        <v>0</v>
      </c>
      <c r="I14" s="9">
        <v>44</v>
      </c>
    </row>
    <row r="15" spans="1:9" s="3" customFormat="1" ht="12" customHeight="1">
      <c r="A15" s="3" t="s">
        <v>201</v>
      </c>
      <c r="B15" s="9">
        <v>121877</v>
      </c>
      <c r="C15" s="9">
        <v>104928</v>
      </c>
      <c r="D15" s="9">
        <v>2958</v>
      </c>
      <c r="E15" s="9">
        <v>-119017</v>
      </c>
      <c r="F15" s="9">
        <v>0</v>
      </c>
      <c r="G15" s="9">
        <v>-27768</v>
      </c>
      <c r="H15" s="9">
        <v>0</v>
      </c>
      <c r="I15" s="9">
        <v>-38899</v>
      </c>
    </row>
    <row r="16" spans="1:9" s="3" customFormat="1" ht="12" customHeight="1">
      <c r="A16" s="3" t="s">
        <v>204</v>
      </c>
      <c r="B16" s="9">
        <v>119623</v>
      </c>
      <c r="C16" s="9">
        <v>109755</v>
      </c>
      <c r="D16" s="9">
        <v>3021</v>
      </c>
      <c r="E16" s="9">
        <v>-89415</v>
      </c>
      <c r="F16" s="9">
        <v>0</v>
      </c>
      <c r="G16" s="9">
        <v>-19203</v>
      </c>
      <c r="H16" s="9">
        <v>0</v>
      </c>
      <c r="I16" s="9">
        <v>4158</v>
      </c>
    </row>
    <row r="17" spans="1:9" s="3" customFormat="1" ht="12" customHeight="1">
      <c r="A17" s="3" t="s">
        <v>203</v>
      </c>
      <c r="B17" s="9">
        <v>108168</v>
      </c>
      <c r="C17" s="9">
        <v>99947</v>
      </c>
      <c r="D17" s="9">
        <v>1715</v>
      </c>
      <c r="E17" s="9">
        <v>-84456</v>
      </c>
      <c r="F17" s="9">
        <v>0</v>
      </c>
      <c r="G17" s="9">
        <v>-17165</v>
      </c>
      <c r="H17" s="9">
        <v>0</v>
      </c>
      <c r="I17" s="9">
        <v>41</v>
      </c>
    </row>
    <row r="18" spans="1:9" s="3" customFormat="1" ht="12" customHeight="1">
      <c r="A18" s="3" t="s">
        <v>202</v>
      </c>
      <c r="B18" s="9">
        <v>95133</v>
      </c>
      <c r="C18" s="9">
        <v>81629</v>
      </c>
      <c r="D18" s="9">
        <v>1886</v>
      </c>
      <c r="E18" s="9">
        <v>-52970</v>
      </c>
      <c r="F18" s="9">
        <v>0</v>
      </c>
      <c r="G18" s="9">
        <v>-10650</v>
      </c>
      <c r="H18" s="9">
        <v>0</v>
      </c>
      <c r="I18" s="9">
        <v>19895</v>
      </c>
    </row>
    <row r="19" spans="1:9" s="3" customFormat="1" ht="12" customHeight="1">
      <c r="A19" s="3" t="s">
        <v>208</v>
      </c>
      <c r="B19" s="9">
        <v>88752</v>
      </c>
      <c r="C19" s="9">
        <v>77662</v>
      </c>
      <c r="D19" s="9">
        <v>2108</v>
      </c>
      <c r="E19" s="9">
        <v>-57672</v>
      </c>
      <c r="F19" s="9">
        <v>0</v>
      </c>
      <c r="G19" s="9">
        <v>-13198</v>
      </c>
      <c r="H19" s="9">
        <v>0</v>
      </c>
      <c r="I19" s="9">
        <v>8900</v>
      </c>
    </row>
    <row r="20" spans="1:9" s="3" customFormat="1" ht="12" customHeight="1">
      <c r="A20" s="3" t="s">
        <v>167</v>
      </c>
      <c r="B20" s="9">
        <v>80697</v>
      </c>
      <c r="C20" s="9">
        <v>65069</v>
      </c>
      <c r="D20" s="9">
        <v>6134</v>
      </c>
      <c r="E20" s="9">
        <v>-68198</v>
      </c>
      <c r="F20" s="9">
        <v>0</v>
      </c>
      <c r="G20" s="9">
        <v>-10008</v>
      </c>
      <c r="H20" s="9">
        <v>0</v>
      </c>
      <c r="I20" s="9">
        <v>-7003</v>
      </c>
    </row>
    <row r="21" spans="1:9" s="3" customFormat="1" ht="12" customHeight="1">
      <c r="A21" s="3" t="s">
        <v>212</v>
      </c>
      <c r="B21" s="9">
        <v>78037</v>
      </c>
      <c r="C21" s="9">
        <v>68190</v>
      </c>
      <c r="D21" s="9">
        <v>2056</v>
      </c>
      <c r="E21" s="9">
        <v>-49236</v>
      </c>
      <c r="F21" s="9">
        <v>0</v>
      </c>
      <c r="G21" s="9">
        <v>-15468</v>
      </c>
      <c r="H21" s="9">
        <v>0</v>
      </c>
      <c r="I21" s="9">
        <v>5542</v>
      </c>
    </row>
    <row r="22" spans="1:9" s="3" customFormat="1" ht="12" customHeight="1">
      <c r="A22" s="3" t="s">
        <v>213</v>
      </c>
      <c r="B22" s="9">
        <v>73479</v>
      </c>
      <c r="C22" s="9">
        <v>62425</v>
      </c>
      <c r="D22" s="9">
        <v>1768</v>
      </c>
      <c r="E22" s="9">
        <v>-53118</v>
      </c>
      <c r="F22" s="9">
        <v>0</v>
      </c>
      <c r="G22" s="9">
        <v>-15430</v>
      </c>
      <c r="H22" s="9">
        <v>-2162</v>
      </c>
      <c r="I22" s="9">
        <v>-6517</v>
      </c>
    </row>
    <row r="23" spans="1:9" s="3" customFormat="1" ht="12" customHeight="1">
      <c r="A23" s="3" t="s">
        <v>207</v>
      </c>
      <c r="B23" s="9">
        <v>68947</v>
      </c>
      <c r="C23" s="9">
        <v>58720</v>
      </c>
      <c r="D23" s="9">
        <v>1428</v>
      </c>
      <c r="E23" s="9">
        <v>-47410</v>
      </c>
      <c r="F23" s="9">
        <v>0</v>
      </c>
      <c r="G23" s="9">
        <v>-17738</v>
      </c>
      <c r="H23" s="9">
        <v>0</v>
      </c>
      <c r="I23" s="9">
        <v>-5000</v>
      </c>
    </row>
    <row r="24" spans="1:9" s="3" customFormat="1" ht="12" customHeight="1">
      <c r="A24" s="3" t="s">
        <v>210</v>
      </c>
      <c r="B24" s="9">
        <v>65938</v>
      </c>
      <c r="C24" s="9">
        <v>56227</v>
      </c>
      <c r="D24" s="9">
        <v>938</v>
      </c>
      <c r="E24" s="9">
        <v>-44847</v>
      </c>
      <c r="F24" s="9">
        <v>0</v>
      </c>
      <c r="G24" s="9">
        <v>-6652</v>
      </c>
      <c r="H24" s="9">
        <v>0</v>
      </c>
      <c r="I24" s="9">
        <v>5666</v>
      </c>
    </row>
    <row r="25" spans="1:9" s="3" customFormat="1" ht="12" customHeight="1">
      <c r="A25" s="3" t="s">
        <v>209</v>
      </c>
      <c r="B25" s="9">
        <v>58212</v>
      </c>
      <c r="C25" s="9">
        <v>50017</v>
      </c>
      <c r="D25" s="9">
        <v>1326</v>
      </c>
      <c r="E25" s="9">
        <v>-43036</v>
      </c>
      <c r="F25" s="9">
        <v>0</v>
      </c>
      <c r="G25" s="9">
        <v>-8357</v>
      </c>
      <c r="H25" s="9">
        <v>0</v>
      </c>
      <c r="I25" s="9">
        <v>-50</v>
      </c>
    </row>
    <row r="26" spans="1:9" s="3" customFormat="1" ht="12" customHeight="1">
      <c r="A26" s="3" t="s">
        <v>211</v>
      </c>
      <c r="B26" s="9">
        <v>57443</v>
      </c>
      <c r="C26" s="9">
        <v>49295</v>
      </c>
      <c r="D26" s="9">
        <v>731</v>
      </c>
      <c r="E26" s="9">
        <v>-28493</v>
      </c>
      <c r="F26" s="9">
        <v>0</v>
      </c>
      <c r="G26" s="9">
        <v>-8928</v>
      </c>
      <c r="H26" s="9">
        <v>0</v>
      </c>
      <c r="I26" s="9">
        <v>12605</v>
      </c>
    </row>
    <row r="27" spans="1:9" s="3" customFormat="1" ht="12" customHeight="1">
      <c r="A27" s="3" t="s">
        <v>217</v>
      </c>
      <c r="B27" s="9">
        <v>56239</v>
      </c>
      <c r="C27" s="9">
        <v>50535</v>
      </c>
      <c r="D27" s="9">
        <v>1328</v>
      </c>
      <c r="E27" s="9">
        <v>-28433</v>
      </c>
      <c r="F27" s="9">
        <v>0</v>
      </c>
      <c r="G27" s="9">
        <v>-10249</v>
      </c>
      <c r="H27" s="9">
        <v>0</v>
      </c>
      <c r="I27" s="9">
        <v>13181</v>
      </c>
    </row>
    <row r="28" spans="1:9" s="3" customFormat="1" ht="12" customHeight="1">
      <c r="A28" s="3" t="s">
        <v>214</v>
      </c>
      <c r="B28" s="9">
        <v>53240</v>
      </c>
      <c r="C28" s="9">
        <v>46010</v>
      </c>
      <c r="D28" s="9">
        <v>1935</v>
      </c>
      <c r="E28" s="9">
        <v>-35346</v>
      </c>
      <c r="F28" s="9">
        <v>0</v>
      </c>
      <c r="G28" s="9">
        <v>-13160</v>
      </c>
      <c r="H28" s="9">
        <v>0</v>
      </c>
      <c r="I28" s="9">
        <v>-561</v>
      </c>
    </row>
    <row r="29" spans="1:9" s="3" customFormat="1" ht="12" customHeight="1">
      <c r="A29" s="3" t="s">
        <v>215</v>
      </c>
      <c r="B29" s="9">
        <v>46251</v>
      </c>
      <c r="C29" s="9">
        <v>39736</v>
      </c>
      <c r="D29" s="9">
        <v>1235</v>
      </c>
      <c r="E29" s="9">
        <v>-29711</v>
      </c>
      <c r="F29" s="9">
        <v>0</v>
      </c>
      <c r="G29" s="9">
        <v>-7440</v>
      </c>
      <c r="H29" s="9">
        <v>0</v>
      </c>
      <c r="I29" s="9">
        <v>3820</v>
      </c>
    </row>
    <row r="30" spans="1:9" s="3" customFormat="1" ht="12" customHeight="1">
      <c r="A30" s="3" t="s">
        <v>216</v>
      </c>
      <c r="B30" s="9">
        <v>46009</v>
      </c>
      <c r="C30" s="9">
        <v>39651</v>
      </c>
      <c r="D30" s="9">
        <v>1431</v>
      </c>
      <c r="E30" s="9">
        <v>-29088</v>
      </c>
      <c r="F30" s="9">
        <v>0</v>
      </c>
      <c r="G30" s="9">
        <v>-8867</v>
      </c>
      <c r="H30" s="9">
        <v>0</v>
      </c>
      <c r="I30" s="9">
        <v>3127</v>
      </c>
    </row>
    <row r="31" spans="1:9" s="3" customFormat="1" ht="12" customHeight="1">
      <c r="A31" s="3" t="s">
        <v>181</v>
      </c>
      <c r="B31" s="9">
        <v>43491</v>
      </c>
      <c r="C31" s="9">
        <v>38916</v>
      </c>
      <c r="D31" s="9">
        <v>896</v>
      </c>
      <c r="E31" s="9">
        <v>-63435</v>
      </c>
      <c r="F31" s="9">
        <v>0</v>
      </c>
      <c r="G31" s="9">
        <v>-1444</v>
      </c>
      <c r="H31" s="9">
        <v>0</v>
      </c>
      <c r="I31" s="9">
        <v>-25067</v>
      </c>
    </row>
    <row r="32" spans="1:9" s="3" customFormat="1" ht="12" customHeight="1">
      <c r="A32" s="3" t="s">
        <v>220</v>
      </c>
      <c r="B32" s="9">
        <v>34105</v>
      </c>
      <c r="C32" s="9">
        <v>29071</v>
      </c>
      <c r="D32" s="9">
        <v>818</v>
      </c>
      <c r="E32" s="9">
        <v>-25444</v>
      </c>
      <c r="F32" s="9">
        <v>0</v>
      </c>
      <c r="G32" s="9">
        <v>-5451</v>
      </c>
      <c r="H32" s="9">
        <v>0</v>
      </c>
      <c r="I32" s="9">
        <v>-1006</v>
      </c>
    </row>
    <row r="33" spans="1:9" s="3" customFormat="1" ht="12" customHeight="1">
      <c r="A33" s="3" t="s">
        <v>174</v>
      </c>
      <c r="B33" s="9">
        <v>31915</v>
      </c>
      <c r="C33" s="9">
        <v>29307</v>
      </c>
      <c r="D33" s="9">
        <v>331</v>
      </c>
      <c r="E33" s="9">
        <v>-27445</v>
      </c>
      <c r="F33" s="9">
        <v>0</v>
      </c>
      <c r="G33" s="9">
        <v>-2654</v>
      </c>
      <c r="H33" s="9">
        <v>0</v>
      </c>
      <c r="I33" s="9">
        <v>-461</v>
      </c>
    </row>
    <row r="34" spans="1:9" s="3" customFormat="1" ht="12" customHeight="1">
      <c r="A34" s="3" t="s">
        <v>221</v>
      </c>
      <c r="B34" s="9">
        <v>30786</v>
      </c>
      <c r="C34" s="9">
        <v>26554</v>
      </c>
      <c r="D34" s="9">
        <v>711</v>
      </c>
      <c r="E34" s="9">
        <v>-17857</v>
      </c>
      <c r="F34" s="9">
        <v>0</v>
      </c>
      <c r="G34" s="9">
        <v>-3163</v>
      </c>
      <c r="H34" s="9">
        <v>0</v>
      </c>
      <c r="I34" s="9">
        <v>6245</v>
      </c>
    </row>
    <row r="35" spans="1:9" s="3" customFormat="1" ht="12" customHeight="1">
      <c r="A35" s="3" t="s">
        <v>222</v>
      </c>
      <c r="B35" s="9">
        <v>29192</v>
      </c>
      <c r="C35" s="9">
        <v>26223</v>
      </c>
      <c r="D35" s="9">
        <v>646</v>
      </c>
      <c r="E35" s="9">
        <v>-19608</v>
      </c>
      <c r="F35" s="9">
        <v>0</v>
      </c>
      <c r="G35" s="9">
        <v>-6919</v>
      </c>
      <c r="H35" s="9">
        <v>0</v>
      </c>
      <c r="I35" s="9">
        <v>342</v>
      </c>
    </row>
    <row r="36" spans="1:9" s="3" customFormat="1" ht="12" customHeight="1">
      <c r="A36" s="3" t="s">
        <v>218</v>
      </c>
      <c r="B36" s="9">
        <v>28208</v>
      </c>
      <c r="C36" s="9">
        <v>23857</v>
      </c>
      <c r="D36" s="9">
        <v>861</v>
      </c>
      <c r="E36" s="9">
        <v>-15820</v>
      </c>
      <c r="F36" s="9">
        <v>0</v>
      </c>
      <c r="G36" s="9">
        <v>-1755</v>
      </c>
      <c r="H36" s="9">
        <v>0</v>
      </c>
      <c r="I36" s="9">
        <v>7143</v>
      </c>
    </row>
    <row r="37" spans="1:9" s="3" customFormat="1" ht="12" customHeight="1">
      <c r="A37" s="3" t="s">
        <v>219</v>
      </c>
      <c r="B37" s="9">
        <v>20469</v>
      </c>
      <c r="C37" s="9">
        <v>17119</v>
      </c>
      <c r="D37" s="9">
        <v>664</v>
      </c>
      <c r="E37" s="9">
        <v>-13470</v>
      </c>
      <c r="F37" s="9">
        <v>0</v>
      </c>
      <c r="G37" s="9">
        <v>-4701</v>
      </c>
      <c r="H37" s="9">
        <v>0</v>
      </c>
      <c r="I37" s="9">
        <v>-388</v>
      </c>
    </row>
    <row r="38" spans="1:9" s="3" customFormat="1" ht="12" customHeight="1">
      <c r="A38" s="3" t="s">
        <v>149</v>
      </c>
      <c r="B38" s="9">
        <v>17</v>
      </c>
      <c r="C38" s="9">
        <v>17</v>
      </c>
      <c r="D38" s="9">
        <v>64</v>
      </c>
      <c r="E38" s="9">
        <v>-239</v>
      </c>
      <c r="F38" s="9">
        <v>0</v>
      </c>
      <c r="G38" s="9">
        <v>-1</v>
      </c>
      <c r="H38" s="9">
        <v>0</v>
      </c>
      <c r="I38" s="9">
        <v>-159</v>
      </c>
    </row>
    <row r="39" spans="1:9" s="3" customFormat="1" ht="12" customHeight="1">
      <c r="A39" s="3" t="s">
        <v>196</v>
      </c>
      <c r="B39" s="9">
        <v>0</v>
      </c>
      <c r="C39" s="9">
        <v>-699</v>
      </c>
      <c r="D39" s="9">
        <v>8626</v>
      </c>
      <c r="E39" s="9">
        <v>-14173</v>
      </c>
      <c r="F39" s="9">
        <v>0</v>
      </c>
      <c r="G39" s="9">
        <v>-5891</v>
      </c>
      <c r="H39" s="9">
        <v>0</v>
      </c>
      <c r="I39" s="9">
        <v>-12137</v>
      </c>
    </row>
    <row r="40" spans="1:9" s="3" customFormat="1" ht="12.75">
      <c r="A40" s="2"/>
      <c r="B40" s="9"/>
      <c r="C40" s="9"/>
      <c r="D40" s="9"/>
      <c r="E40" s="9"/>
      <c r="F40" s="9"/>
      <c r="G40" s="9"/>
      <c r="H40" s="9"/>
      <c r="I40" s="9"/>
    </row>
    <row r="41" spans="1:9" ht="12.75">
      <c r="A41" s="3" t="s">
        <v>139</v>
      </c>
      <c r="B41" s="9">
        <f aca="true" t="shared" si="0" ref="B41:I41">SUM(B4:B40)</f>
        <v>10188917</v>
      </c>
      <c r="C41" s="9">
        <f t="shared" si="0"/>
        <v>9679239</v>
      </c>
      <c r="D41" s="9">
        <f t="shared" si="0"/>
        <v>1557764</v>
      </c>
      <c r="E41" s="9">
        <f t="shared" si="0"/>
        <v>-9119181</v>
      </c>
      <c r="F41" s="9">
        <f t="shared" si="0"/>
        <v>-4888</v>
      </c>
      <c r="G41" s="9">
        <f t="shared" si="0"/>
        <v>-1485769</v>
      </c>
      <c r="H41" s="9">
        <f t="shared" si="0"/>
        <v>-2262</v>
      </c>
      <c r="I41" s="9">
        <f t="shared" si="0"/>
        <v>624903</v>
      </c>
    </row>
    <row r="42" spans="1:9" ht="12.75">
      <c r="A42" s="1" t="s">
        <v>140</v>
      </c>
      <c r="B42" s="10">
        <v>9084890</v>
      </c>
      <c r="C42" s="10">
        <v>8681977</v>
      </c>
      <c r="D42" s="10">
        <v>1747748</v>
      </c>
      <c r="E42" s="10">
        <v>-9158149</v>
      </c>
      <c r="F42" s="10">
        <v>-7215</v>
      </c>
      <c r="G42" s="10">
        <v>-1379027</v>
      </c>
      <c r="H42" s="10">
        <v>5337</v>
      </c>
      <c r="I42" s="10">
        <v>-109329</v>
      </c>
    </row>
    <row r="44" spans="1:9" ht="12.75">
      <c r="A44" s="1" t="s">
        <v>136</v>
      </c>
      <c r="B44" s="7">
        <f aca="true" t="shared" si="1" ref="B44:I45">B41/($C41/100)</f>
        <v>105.26568256037484</v>
      </c>
      <c r="C44" s="7">
        <f t="shared" si="1"/>
        <v>100</v>
      </c>
      <c r="D44" s="7">
        <f t="shared" si="1"/>
        <v>16.093868536565736</v>
      </c>
      <c r="E44" s="7">
        <f t="shared" si="1"/>
        <v>-94.21382197505403</v>
      </c>
      <c r="F44" s="7">
        <f t="shared" si="1"/>
        <v>-0.05049983784882262</v>
      </c>
      <c r="G44" s="7">
        <f t="shared" si="1"/>
        <v>-15.350060061539962</v>
      </c>
      <c r="H44" s="7">
        <f t="shared" si="1"/>
        <v>-0.023369605813018977</v>
      </c>
      <c r="I44" s="7">
        <f t="shared" si="1"/>
        <v>6.456117056309902</v>
      </c>
    </row>
    <row r="45" spans="1:9" ht="12.75">
      <c r="A45" s="1" t="s">
        <v>137</v>
      </c>
      <c r="B45" s="7">
        <f t="shared" si="1"/>
        <v>104.64079782749943</v>
      </c>
      <c r="C45" s="7">
        <f t="shared" si="1"/>
        <v>100</v>
      </c>
      <c r="D45" s="7">
        <f t="shared" si="1"/>
        <v>20.130760539909286</v>
      </c>
      <c r="E45" s="7">
        <f t="shared" si="1"/>
        <v>-105.4846033340102</v>
      </c>
      <c r="F45" s="7">
        <f t="shared" si="1"/>
        <v>-0.08310319181909834</v>
      </c>
      <c r="G45" s="7">
        <f t="shared" si="1"/>
        <v>-15.883790063023664</v>
      </c>
      <c r="H45" s="7">
        <f t="shared" si="1"/>
        <v>0.061472173906933866</v>
      </c>
      <c r="I45" s="7">
        <f t="shared" si="1"/>
        <v>-1.259263875036757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4"/>
  <dimension ref="A1:K4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146</v>
      </c>
      <c r="B4" s="9">
        <v>3508223</v>
      </c>
      <c r="C4" s="9">
        <v>3357772</v>
      </c>
      <c r="D4" s="9">
        <v>89723</v>
      </c>
      <c r="E4" s="9">
        <v>-2360923</v>
      </c>
      <c r="F4" s="9">
        <v>0</v>
      </c>
      <c r="G4" s="9">
        <v>-352371</v>
      </c>
      <c r="H4" s="9">
        <v>0</v>
      </c>
      <c r="I4" s="9">
        <v>734201</v>
      </c>
    </row>
    <row r="5" spans="1:9" s="3" customFormat="1" ht="12" customHeight="1">
      <c r="A5" s="3" t="s">
        <v>147</v>
      </c>
      <c r="B5" s="9">
        <v>1986087</v>
      </c>
      <c r="C5" s="9">
        <v>1984412</v>
      </c>
      <c r="D5" s="9">
        <v>35354</v>
      </c>
      <c r="E5" s="9">
        <v>-1330597</v>
      </c>
      <c r="F5" s="9">
        <v>-5610</v>
      </c>
      <c r="G5" s="9">
        <v>-268622</v>
      </c>
      <c r="H5" s="9">
        <v>-19330</v>
      </c>
      <c r="I5" s="9">
        <v>395607</v>
      </c>
    </row>
    <row r="6" spans="1:9" s="3" customFormat="1" ht="12" customHeight="1">
      <c r="A6" s="3" t="s">
        <v>158</v>
      </c>
      <c r="B6" s="9">
        <v>1516585</v>
      </c>
      <c r="C6" s="9">
        <v>1351092</v>
      </c>
      <c r="D6" s="9">
        <v>13750</v>
      </c>
      <c r="E6" s="9">
        <v>-1062717</v>
      </c>
      <c r="F6" s="9">
        <v>0</v>
      </c>
      <c r="G6" s="9">
        <v>-259648</v>
      </c>
      <c r="H6" s="9">
        <v>0</v>
      </c>
      <c r="I6" s="9">
        <v>42477</v>
      </c>
    </row>
    <row r="7" spans="1:9" s="3" customFormat="1" ht="12" customHeight="1">
      <c r="A7" s="3" t="s">
        <v>199</v>
      </c>
      <c r="B7" s="9">
        <v>367170</v>
      </c>
      <c r="C7" s="9">
        <v>365844</v>
      </c>
      <c r="D7" s="9">
        <v>8258</v>
      </c>
      <c r="E7" s="9">
        <v>-222019</v>
      </c>
      <c r="F7" s="9">
        <v>0</v>
      </c>
      <c r="G7" s="9">
        <v>-67752</v>
      </c>
      <c r="H7" s="9">
        <v>0</v>
      </c>
      <c r="I7" s="9">
        <v>84331</v>
      </c>
    </row>
    <row r="8" spans="1:9" s="3" customFormat="1" ht="12" customHeight="1">
      <c r="A8" s="3" t="s">
        <v>200</v>
      </c>
      <c r="B8" s="9">
        <v>329303</v>
      </c>
      <c r="C8" s="9">
        <v>328052</v>
      </c>
      <c r="D8" s="9">
        <v>7319</v>
      </c>
      <c r="E8" s="9">
        <v>-220038</v>
      </c>
      <c r="F8" s="9">
        <v>0</v>
      </c>
      <c r="G8" s="9">
        <v>-53313</v>
      </c>
      <c r="H8" s="9">
        <v>0</v>
      </c>
      <c r="I8" s="9">
        <v>62020</v>
      </c>
    </row>
    <row r="9" spans="1:9" s="3" customFormat="1" ht="12" customHeight="1">
      <c r="A9" s="3" t="s">
        <v>236</v>
      </c>
      <c r="B9" s="9">
        <v>288638</v>
      </c>
      <c r="C9" s="9">
        <v>288638</v>
      </c>
      <c r="D9" s="9">
        <v>9278</v>
      </c>
      <c r="E9" s="9">
        <v>-138900</v>
      </c>
      <c r="F9" s="9">
        <v>0</v>
      </c>
      <c r="G9" s="9">
        <v>-20228</v>
      </c>
      <c r="H9" s="9">
        <v>0</v>
      </c>
      <c r="I9" s="9">
        <v>138788</v>
      </c>
    </row>
    <row r="10" spans="1:9" s="3" customFormat="1" ht="12" customHeight="1">
      <c r="A10" s="3" t="s">
        <v>201</v>
      </c>
      <c r="B10" s="9">
        <v>227725</v>
      </c>
      <c r="C10" s="9">
        <v>225782</v>
      </c>
      <c r="D10" s="9">
        <v>3156</v>
      </c>
      <c r="E10" s="9">
        <v>-155372</v>
      </c>
      <c r="F10" s="9">
        <v>0</v>
      </c>
      <c r="G10" s="9">
        <v>-36473</v>
      </c>
      <c r="H10" s="9">
        <v>0</v>
      </c>
      <c r="I10" s="9">
        <v>37093</v>
      </c>
    </row>
    <row r="11" spans="1:9" s="3" customFormat="1" ht="12" customHeight="1">
      <c r="A11" s="3" t="s">
        <v>205</v>
      </c>
      <c r="B11" s="9">
        <v>221031</v>
      </c>
      <c r="C11" s="9">
        <v>221031</v>
      </c>
      <c r="D11" s="9">
        <v>2203</v>
      </c>
      <c r="E11" s="9">
        <v>-120944</v>
      </c>
      <c r="F11" s="9">
        <v>-11055</v>
      </c>
      <c r="G11" s="9">
        <v>-40317</v>
      </c>
      <c r="H11" s="9">
        <v>0</v>
      </c>
      <c r="I11" s="9">
        <v>50918</v>
      </c>
    </row>
    <row r="12" spans="1:9" s="3" customFormat="1" ht="12" customHeight="1">
      <c r="A12" s="3" t="s">
        <v>151</v>
      </c>
      <c r="B12" s="9">
        <v>217729</v>
      </c>
      <c r="C12" s="9">
        <v>130610</v>
      </c>
      <c r="D12" s="9">
        <v>2580</v>
      </c>
      <c r="E12" s="9">
        <v>-101470</v>
      </c>
      <c r="F12" s="9">
        <v>0</v>
      </c>
      <c r="G12" s="9">
        <v>-20106</v>
      </c>
      <c r="H12" s="9">
        <v>0</v>
      </c>
      <c r="I12" s="9">
        <v>11614</v>
      </c>
    </row>
    <row r="13" spans="1:9" s="3" customFormat="1" ht="12" customHeight="1">
      <c r="A13" s="3" t="s">
        <v>206</v>
      </c>
      <c r="B13" s="9">
        <v>192383</v>
      </c>
      <c r="C13" s="9">
        <v>190100</v>
      </c>
      <c r="D13" s="9">
        <v>1700</v>
      </c>
      <c r="E13" s="9">
        <v>-139423</v>
      </c>
      <c r="F13" s="9">
        <v>-9824</v>
      </c>
      <c r="G13" s="9">
        <v>-22389</v>
      </c>
      <c r="H13" s="9">
        <v>0</v>
      </c>
      <c r="I13" s="9">
        <v>20164</v>
      </c>
    </row>
    <row r="14" spans="1:9" s="3" customFormat="1" ht="12" customHeight="1">
      <c r="A14" s="3" t="s">
        <v>204</v>
      </c>
      <c r="B14" s="9">
        <v>182942</v>
      </c>
      <c r="C14" s="9">
        <v>181801</v>
      </c>
      <c r="D14" s="9">
        <v>2442</v>
      </c>
      <c r="E14" s="9">
        <v>-132308</v>
      </c>
      <c r="F14" s="9">
        <v>0</v>
      </c>
      <c r="G14" s="9">
        <v>-25574</v>
      </c>
      <c r="H14" s="9">
        <v>0</v>
      </c>
      <c r="I14" s="9">
        <v>26361</v>
      </c>
    </row>
    <row r="15" spans="1:9" s="3" customFormat="1" ht="12" customHeight="1">
      <c r="A15" s="3" t="s">
        <v>203</v>
      </c>
      <c r="B15" s="9">
        <v>172164</v>
      </c>
      <c r="C15" s="9">
        <v>172164</v>
      </c>
      <c r="D15" s="9">
        <v>2209</v>
      </c>
      <c r="E15" s="9">
        <v>-99846</v>
      </c>
      <c r="F15" s="9">
        <v>0</v>
      </c>
      <c r="G15" s="9">
        <v>-27319</v>
      </c>
      <c r="H15" s="9">
        <v>0</v>
      </c>
      <c r="I15" s="9">
        <v>47208</v>
      </c>
    </row>
    <row r="16" spans="1:9" s="3" customFormat="1" ht="12" customHeight="1">
      <c r="A16" s="3" t="s">
        <v>202</v>
      </c>
      <c r="B16" s="9">
        <v>162349</v>
      </c>
      <c r="C16" s="9">
        <v>161600</v>
      </c>
      <c r="D16" s="9">
        <v>3333</v>
      </c>
      <c r="E16" s="9">
        <v>-105303</v>
      </c>
      <c r="F16" s="9">
        <v>0</v>
      </c>
      <c r="G16" s="9">
        <v>-24665</v>
      </c>
      <c r="H16" s="9">
        <v>0</v>
      </c>
      <c r="I16" s="9">
        <v>34965</v>
      </c>
    </row>
    <row r="17" spans="1:9" s="3" customFormat="1" ht="12" customHeight="1">
      <c r="A17" s="3" t="s">
        <v>144</v>
      </c>
      <c r="B17" s="9">
        <v>145552</v>
      </c>
      <c r="C17" s="9">
        <v>145552</v>
      </c>
      <c r="D17" s="9">
        <v>3066</v>
      </c>
      <c r="E17" s="9">
        <v>-100565</v>
      </c>
      <c r="F17" s="9">
        <v>0</v>
      </c>
      <c r="G17" s="9">
        <v>-15174</v>
      </c>
      <c r="H17" s="9">
        <v>0</v>
      </c>
      <c r="I17" s="9">
        <v>32879</v>
      </c>
    </row>
    <row r="18" spans="1:9" s="3" customFormat="1" ht="12" customHeight="1">
      <c r="A18" s="3" t="s">
        <v>170</v>
      </c>
      <c r="B18" s="9">
        <v>142501</v>
      </c>
      <c r="C18" s="9">
        <v>57711</v>
      </c>
      <c r="D18" s="9">
        <v>1608</v>
      </c>
      <c r="E18" s="9">
        <v>-48041</v>
      </c>
      <c r="F18" s="9">
        <v>0</v>
      </c>
      <c r="G18" s="9">
        <v>5103</v>
      </c>
      <c r="H18" s="9">
        <v>0</v>
      </c>
      <c r="I18" s="9">
        <v>16381</v>
      </c>
    </row>
    <row r="19" spans="1:9" s="3" customFormat="1" ht="12" customHeight="1">
      <c r="A19" s="3" t="s">
        <v>208</v>
      </c>
      <c r="B19" s="9">
        <v>138289</v>
      </c>
      <c r="C19" s="9">
        <v>137196</v>
      </c>
      <c r="D19" s="9">
        <v>2757</v>
      </c>
      <c r="E19" s="9">
        <v>-103650</v>
      </c>
      <c r="F19" s="9">
        <v>0</v>
      </c>
      <c r="G19" s="9">
        <v>-26702</v>
      </c>
      <c r="H19" s="9">
        <v>0</v>
      </c>
      <c r="I19" s="9">
        <v>9601</v>
      </c>
    </row>
    <row r="20" spans="1:9" s="3" customFormat="1" ht="12" customHeight="1">
      <c r="A20" s="3" t="s">
        <v>213</v>
      </c>
      <c r="B20" s="9">
        <v>122512</v>
      </c>
      <c r="C20" s="9">
        <v>121562</v>
      </c>
      <c r="D20" s="9">
        <v>3863</v>
      </c>
      <c r="E20" s="9">
        <v>-83558</v>
      </c>
      <c r="F20" s="9">
        <v>0</v>
      </c>
      <c r="G20" s="9">
        <v>-22031</v>
      </c>
      <c r="H20" s="9">
        <v>-3117</v>
      </c>
      <c r="I20" s="9">
        <v>16719</v>
      </c>
    </row>
    <row r="21" spans="1:9" s="3" customFormat="1" ht="12" customHeight="1">
      <c r="A21" s="3" t="s">
        <v>207</v>
      </c>
      <c r="B21" s="9">
        <v>111952</v>
      </c>
      <c r="C21" s="9">
        <v>111570</v>
      </c>
      <c r="D21" s="9">
        <v>1506</v>
      </c>
      <c r="E21" s="9">
        <v>-61484</v>
      </c>
      <c r="F21" s="9">
        <v>0</v>
      </c>
      <c r="G21" s="9">
        <v>-18594</v>
      </c>
      <c r="H21" s="9">
        <v>0</v>
      </c>
      <c r="I21" s="9">
        <v>32998</v>
      </c>
    </row>
    <row r="22" spans="1:9" s="3" customFormat="1" ht="12" customHeight="1">
      <c r="A22" s="3" t="s">
        <v>212</v>
      </c>
      <c r="B22" s="9">
        <v>107103</v>
      </c>
      <c r="C22" s="9">
        <v>106928</v>
      </c>
      <c r="D22" s="9">
        <v>1394</v>
      </c>
      <c r="E22" s="9">
        <v>-69976</v>
      </c>
      <c r="F22" s="9">
        <v>-7079</v>
      </c>
      <c r="G22" s="9">
        <v>-16744</v>
      </c>
      <c r="H22" s="9">
        <v>0</v>
      </c>
      <c r="I22" s="9">
        <v>14523</v>
      </c>
    </row>
    <row r="23" spans="1:9" s="3" customFormat="1" ht="12" customHeight="1">
      <c r="A23" s="3" t="s">
        <v>210</v>
      </c>
      <c r="B23" s="9">
        <v>102770</v>
      </c>
      <c r="C23" s="9">
        <v>101628</v>
      </c>
      <c r="D23" s="9">
        <v>1360</v>
      </c>
      <c r="E23" s="9">
        <v>-67533</v>
      </c>
      <c r="F23" s="9">
        <v>0</v>
      </c>
      <c r="G23" s="9">
        <v>-10716</v>
      </c>
      <c r="H23" s="9">
        <v>0</v>
      </c>
      <c r="I23" s="9">
        <v>24739</v>
      </c>
    </row>
    <row r="24" spans="1:9" s="3" customFormat="1" ht="12" customHeight="1">
      <c r="A24" s="3" t="s">
        <v>217</v>
      </c>
      <c r="B24" s="9">
        <v>97499</v>
      </c>
      <c r="C24" s="9">
        <v>97108</v>
      </c>
      <c r="D24" s="9">
        <v>1250</v>
      </c>
      <c r="E24" s="9">
        <v>-56722</v>
      </c>
      <c r="F24" s="9">
        <v>0</v>
      </c>
      <c r="G24" s="9">
        <v>-17822</v>
      </c>
      <c r="H24" s="9">
        <v>0</v>
      </c>
      <c r="I24" s="9">
        <v>23814</v>
      </c>
    </row>
    <row r="25" spans="1:9" s="3" customFormat="1" ht="12" customHeight="1">
      <c r="A25" s="3" t="s">
        <v>211</v>
      </c>
      <c r="B25" s="9">
        <v>97496</v>
      </c>
      <c r="C25" s="9">
        <v>97114</v>
      </c>
      <c r="D25" s="9">
        <v>1380</v>
      </c>
      <c r="E25" s="9">
        <v>-74118</v>
      </c>
      <c r="F25" s="9">
        <v>0</v>
      </c>
      <c r="G25" s="9">
        <v>-17757</v>
      </c>
      <c r="H25" s="9">
        <v>0</v>
      </c>
      <c r="I25" s="9">
        <v>6619</v>
      </c>
    </row>
    <row r="26" spans="1:9" s="3" customFormat="1" ht="12" customHeight="1">
      <c r="A26" s="3" t="s">
        <v>209</v>
      </c>
      <c r="B26" s="9">
        <v>96466</v>
      </c>
      <c r="C26" s="9">
        <v>95775</v>
      </c>
      <c r="D26" s="9">
        <v>1244</v>
      </c>
      <c r="E26" s="9">
        <v>-66126</v>
      </c>
      <c r="F26" s="9">
        <v>0</v>
      </c>
      <c r="G26" s="9">
        <v>-13971</v>
      </c>
      <c r="H26" s="9">
        <v>0</v>
      </c>
      <c r="I26" s="9">
        <v>16922</v>
      </c>
    </row>
    <row r="27" spans="1:9" s="3" customFormat="1" ht="12" customHeight="1">
      <c r="A27" s="3" t="s">
        <v>214</v>
      </c>
      <c r="B27" s="9">
        <v>84868</v>
      </c>
      <c r="C27" s="9">
        <v>78698</v>
      </c>
      <c r="D27" s="9">
        <v>1760</v>
      </c>
      <c r="E27" s="9">
        <v>-48275</v>
      </c>
      <c r="F27" s="9">
        <v>0</v>
      </c>
      <c r="G27" s="9">
        <v>-20273</v>
      </c>
      <c r="H27" s="9">
        <v>0</v>
      </c>
      <c r="I27" s="9">
        <v>11910</v>
      </c>
    </row>
    <row r="28" spans="1:9" s="3" customFormat="1" ht="12" customHeight="1">
      <c r="A28" s="3" t="s">
        <v>216</v>
      </c>
      <c r="B28" s="9">
        <v>81450</v>
      </c>
      <c r="C28" s="9">
        <v>81123</v>
      </c>
      <c r="D28" s="9">
        <v>1727</v>
      </c>
      <c r="E28" s="9">
        <v>-55148</v>
      </c>
      <c r="F28" s="9">
        <v>0</v>
      </c>
      <c r="G28" s="9">
        <v>-17584</v>
      </c>
      <c r="H28" s="9">
        <v>0</v>
      </c>
      <c r="I28" s="9">
        <v>10118</v>
      </c>
    </row>
    <row r="29" spans="1:9" s="3" customFormat="1" ht="12" customHeight="1">
      <c r="A29" s="3" t="s">
        <v>215</v>
      </c>
      <c r="B29" s="9">
        <v>76392</v>
      </c>
      <c r="C29" s="9">
        <v>76142</v>
      </c>
      <c r="D29" s="9">
        <v>967</v>
      </c>
      <c r="E29" s="9">
        <v>-50896</v>
      </c>
      <c r="F29" s="9">
        <v>0</v>
      </c>
      <c r="G29" s="9">
        <v>-12399</v>
      </c>
      <c r="H29" s="9">
        <v>1431</v>
      </c>
      <c r="I29" s="9">
        <v>15245</v>
      </c>
    </row>
    <row r="30" spans="1:9" s="3" customFormat="1" ht="12" customHeight="1">
      <c r="A30" s="3" t="s">
        <v>167</v>
      </c>
      <c r="B30" s="9">
        <v>74100</v>
      </c>
      <c r="C30" s="9">
        <v>73781</v>
      </c>
      <c r="D30" s="9">
        <v>1534</v>
      </c>
      <c r="E30" s="9">
        <v>-42896</v>
      </c>
      <c r="F30" s="9">
        <v>0</v>
      </c>
      <c r="G30" s="9">
        <v>-13485</v>
      </c>
      <c r="H30" s="9">
        <v>0</v>
      </c>
      <c r="I30" s="9">
        <v>18934</v>
      </c>
    </row>
    <row r="31" spans="1:9" s="3" customFormat="1" ht="12" customHeight="1">
      <c r="A31" s="3" t="s">
        <v>220</v>
      </c>
      <c r="B31" s="9">
        <v>50173</v>
      </c>
      <c r="C31" s="9">
        <v>49981</v>
      </c>
      <c r="D31" s="9">
        <v>615</v>
      </c>
      <c r="E31" s="9">
        <v>-31056</v>
      </c>
      <c r="F31" s="9">
        <v>0</v>
      </c>
      <c r="G31" s="9">
        <v>-7953</v>
      </c>
      <c r="H31" s="9">
        <v>0</v>
      </c>
      <c r="I31" s="9">
        <v>11587</v>
      </c>
    </row>
    <row r="32" spans="1:9" s="3" customFormat="1" ht="12" customHeight="1">
      <c r="A32" s="3" t="s">
        <v>218</v>
      </c>
      <c r="B32" s="9">
        <v>47514</v>
      </c>
      <c r="C32" s="9">
        <v>30606</v>
      </c>
      <c r="D32" s="9">
        <v>470</v>
      </c>
      <c r="E32" s="9">
        <v>-14812</v>
      </c>
      <c r="F32" s="9">
        <v>0</v>
      </c>
      <c r="G32" s="9">
        <v>-2249</v>
      </c>
      <c r="H32" s="9">
        <v>0</v>
      </c>
      <c r="I32" s="9">
        <v>14015</v>
      </c>
    </row>
    <row r="33" spans="1:9" s="3" customFormat="1" ht="12" customHeight="1">
      <c r="A33" s="3" t="s">
        <v>221</v>
      </c>
      <c r="B33" s="9">
        <v>42880</v>
      </c>
      <c r="C33" s="9">
        <v>42667</v>
      </c>
      <c r="D33" s="9">
        <v>563</v>
      </c>
      <c r="E33" s="9">
        <v>-30702</v>
      </c>
      <c r="F33" s="9">
        <v>0</v>
      </c>
      <c r="G33" s="9">
        <v>-3902</v>
      </c>
      <c r="H33" s="9">
        <v>0</v>
      </c>
      <c r="I33" s="9">
        <v>8626</v>
      </c>
    </row>
    <row r="34" spans="1:9" s="3" customFormat="1" ht="12" customHeight="1">
      <c r="A34" s="3" t="s">
        <v>174</v>
      </c>
      <c r="B34" s="9">
        <v>42162</v>
      </c>
      <c r="C34" s="9">
        <v>12346</v>
      </c>
      <c r="D34" s="9">
        <v>139</v>
      </c>
      <c r="E34" s="9">
        <v>-16309</v>
      </c>
      <c r="F34" s="9">
        <v>0</v>
      </c>
      <c r="G34" s="9">
        <v>-3485</v>
      </c>
      <c r="H34" s="9">
        <v>0</v>
      </c>
      <c r="I34" s="9">
        <v>-7309</v>
      </c>
    </row>
    <row r="35" spans="1:9" s="3" customFormat="1" ht="12" customHeight="1">
      <c r="A35" s="3" t="s">
        <v>222</v>
      </c>
      <c r="B35" s="9">
        <v>41241</v>
      </c>
      <c r="C35" s="9">
        <v>40677</v>
      </c>
      <c r="D35" s="9">
        <v>514</v>
      </c>
      <c r="E35" s="9">
        <v>-27072</v>
      </c>
      <c r="F35" s="9">
        <v>0</v>
      </c>
      <c r="G35" s="9">
        <v>-6288</v>
      </c>
      <c r="H35" s="9">
        <v>1064</v>
      </c>
      <c r="I35" s="9">
        <v>8895</v>
      </c>
    </row>
    <row r="36" spans="1:9" s="3" customFormat="1" ht="12" customHeight="1">
      <c r="A36" s="3" t="s">
        <v>219</v>
      </c>
      <c r="B36" s="9">
        <v>26776</v>
      </c>
      <c r="C36" s="9">
        <v>26661</v>
      </c>
      <c r="D36" s="9">
        <v>352</v>
      </c>
      <c r="E36" s="9">
        <v>-16648</v>
      </c>
      <c r="F36" s="9">
        <v>0</v>
      </c>
      <c r="G36" s="9">
        <v>-5299</v>
      </c>
      <c r="H36" s="9">
        <v>0</v>
      </c>
      <c r="I36" s="9">
        <v>5066</v>
      </c>
    </row>
    <row r="37" spans="1:9" s="3" customFormat="1" ht="12" customHeight="1">
      <c r="A37" s="3" t="s">
        <v>242</v>
      </c>
      <c r="B37" s="9">
        <v>16413</v>
      </c>
      <c r="C37" s="9">
        <v>16413</v>
      </c>
      <c r="D37" s="9">
        <v>247</v>
      </c>
      <c r="E37" s="9">
        <v>-7780</v>
      </c>
      <c r="F37" s="9">
        <v>0</v>
      </c>
      <c r="G37" s="9">
        <v>-6505</v>
      </c>
      <c r="H37" s="9">
        <v>0</v>
      </c>
      <c r="I37" s="9">
        <v>2375</v>
      </c>
    </row>
    <row r="38" spans="1:9" s="3" customFormat="1" ht="12" customHeight="1">
      <c r="A38" s="3" t="s">
        <v>161</v>
      </c>
      <c r="B38" s="9">
        <v>2000</v>
      </c>
      <c r="C38" s="9">
        <v>500</v>
      </c>
      <c r="D38" s="9">
        <v>11</v>
      </c>
      <c r="E38" s="9">
        <v>-310</v>
      </c>
      <c r="F38" s="9">
        <v>0</v>
      </c>
      <c r="G38" s="9">
        <v>-129</v>
      </c>
      <c r="H38" s="9">
        <v>0</v>
      </c>
      <c r="I38" s="9">
        <v>72</v>
      </c>
    </row>
    <row r="39" spans="1:9" s="3" customFormat="1" ht="12" customHeight="1">
      <c r="A39" s="3" t="s">
        <v>149</v>
      </c>
      <c r="B39" s="9">
        <v>15</v>
      </c>
      <c r="C39" s="9">
        <v>15</v>
      </c>
      <c r="D39" s="9">
        <v>3</v>
      </c>
      <c r="E39" s="9">
        <v>0</v>
      </c>
      <c r="F39" s="9">
        <v>0</v>
      </c>
      <c r="G39" s="9">
        <v>-1</v>
      </c>
      <c r="H39" s="9">
        <v>0</v>
      </c>
      <c r="I39" s="9">
        <v>17</v>
      </c>
    </row>
    <row r="40" spans="1:9" s="3" customFormat="1" ht="12" customHeight="1">
      <c r="A40" s="3" t="s">
        <v>154</v>
      </c>
      <c r="B40" s="9">
        <v>3</v>
      </c>
      <c r="C40" s="9">
        <v>3</v>
      </c>
      <c r="D40" s="9">
        <v>0</v>
      </c>
      <c r="E40" s="9">
        <v>632</v>
      </c>
      <c r="F40" s="9">
        <v>0</v>
      </c>
      <c r="G40" s="9">
        <v>-950</v>
      </c>
      <c r="H40" s="9">
        <v>209</v>
      </c>
      <c r="I40" s="9">
        <v>-106</v>
      </c>
    </row>
    <row r="41" spans="1:9" s="3" customFormat="1" ht="12" customHeight="1">
      <c r="A41" s="3" t="s">
        <v>196</v>
      </c>
      <c r="B41" s="9">
        <v>0</v>
      </c>
      <c r="C41" s="9">
        <v>0</v>
      </c>
      <c r="D41" s="9">
        <v>39</v>
      </c>
      <c r="E41" s="9">
        <v>-167</v>
      </c>
      <c r="F41" s="9">
        <v>0</v>
      </c>
      <c r="G41" s="9">
        <v>-30</v>
      </c>
      <c r="H41" s="9">
        <v>5000</v>
      </c>
      <c r="I41" s="9">
        <v>4842</v>
      </c>
    </row>
    <row r="42" spans="1:9" s="3" customFormat="1" ht="12.75">
      <c r="A42" s="2"/>
      <c r="B42" s="9"/>
      <c r="C42" s="9"/>
      <c r="D42" s="9"/>
      <c r="E42" s="9"/>
      <c r="F42" s="9"/>
      <c r="G42" s="9"/>
      <c r="H42" s="9"/>
      <c r="I42" s="9"/>
    </row>
    <row r="43" spans="1:9" ht="12.75">
      <c r="A43" s="3" t="s">
        <v>139</v>
      </c>
      <c r="B43" s="9">
        <f aca="true" t="shared" si="0" ref="B43:I43">SUM(B4:B42)</f>
        <v>11120456</v>
      </c>
      <c r="C43" s="9">
        <f t="shared" si="0"/>
        <v>10560655</v>
      </c>
      <c r="D43" s="9">
        <f t="shared" si="0"/>
        <v>209674</v>
      </c>
      <c r="E43" s="9">
        <f t="shared" si="0"/>
        <v>-7263072</v>
      </c>
      <c r="F43" s="9">
        <f t="shared" si="0"/>
        <v>-33568</v>
      </c>
      <c r="G43" s="9">
        <f t="shared" si="0"/>
        <v>-1473717</v>
      </c>
      <c r="H43" s="9">
        <f t="shared" si="0"/>
        <v>-14743</v>
      </c>
      <c r="I43" s="9">
        <f t="shared" si="0"/>
        <v>1985229</v>
      </c>
    </row>
    <row r="44" spans="1:9" ht="12.75">
      <c r="A44" s="1" t="s">
        <v>140</v>
      </c>
      <c r="B44" s="10">
        <v>10319346</v>
      </c>
      <c r="C44" s="10">
        <v>9538885</v>
      </c>
      <c r="D44" s="10">
        <v>160147</v>
      </c>
      <c r="E44" s="10">
        <v>-7173595</v>
      </c>
      <c r="F44" s="10">
        <v>-37333</v>
      </c>
      <c r="G44" s="10">
        <v>-1492516</v>
      </c>
      <c r="H44" s="10">
        <v>-1010</v>
      </c>
      <c r="I44" s="10">
        <v>994578</v>
      </c>
    </row>
    <row r="46" spans="1:9" ht="12.75">
      <c r="A46" s="1" t="s">
        <v>136</v>
      </c>
      <c r="B46" s="7">
        <f aca="true" t="shared" si="1" ref="B46:I47">B43/($C43/100)</f>
        <v>105.30081704212475</v>
      </c>
      <c r="C46" s="7">
        <f t="shared" si="1"/>
        <v>100</v>
      </c>
      <c r="D46" s="7">
        <f t="shared" si="1"/>
        <v>1.9854260933625802</v>
      </c>
      <c r="E46" s="7">
        <f t="shared" si="1"/>
        <v>-68.77482504636312</v>
      </c>
      <c r="F46" s="7">
        <f t="shared" si="1"/>
        <v>-0.31785907218823073</v>
      </c>
      <c r="G46" s="7">
        <f t="shared" si="1"/>
        <v>-13.954787842231376</v>
      </c>
      <c r="H46" s="7">
        <f t="shared" si="1"/>
        <v>-0.13960308333147897</v>
      </c>
      <c r="I46" s="7">
        <f t="shared" si="1"/>
        <v>18.798351049248364</v>
      </c>
    </row>
    <row r="47" spans="1:9" ht="12.75">
      <c r="A47" s="1" t="s">
        <v>137</v>
      </c>
      <c r="B47" s="7">
        <f t="shared" si="1"/>
        <v>108.1818891830649</v>
      </c>
      <c r="C47" s="7">
        <f t="shared" si="1"/>
        <v>100</v>
      </c>
      <c r="D47" s="7">
        <f t="shared" si="1"/>
        <v>1.6788859494584534</v>
      </c>
      <c r="E47" s="7">
        <f t="shared" si="1"/>
        <v>-75.20370567419567</v>
      </c>
      <c r="F47" s="7">
        <f t="shared" si="1"/>
        <v>-0.39137697959457524</v>
      </c>
      <c r="G47" s="7">
        <f t="shared" si="1"/>
        <v>-15.646650525716579</v>
      </c>
      <c r="H47" s="7">
        <f t="shared" si="1"/>
        <v>-0.010588239610814051</v>
      </c>
      <c r="I47" s="7">
        <f t="shared" si="1"/>
        <v>10.42656453034081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5"/>
  <dimension ref="A1:K1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244</v>
      </c>
      <c r="B4" s="9">
        <v>85667</v>
      </c>
      <c r="C4" s="9">
        <v>60633</v>
      </c>
      <c r="D4" s="9">
        <v>7762</v>
      </c>
      <c r="E4" s="9">
        <v>-50087</v>
      </c>
      <c r="F4" s="9">
        <v>0</v>
      </c>
      <c r="G4" s="9">
        <v>-13030</v>
      </c>
      <c r="H4" s="9">
        <v>0</v>
      </c>
      <c r="I4" s="9">
        <v>5278</v>
      </c>
    </row>
    <row r="5" spans="1:9" s="3" customFormat="1" ht="12" customHeight="1">
      <c r="A5" s="3" t="s">
        <v>147</v>
      </c>
      <c r="B5" s="9">
        <v>70573</v>
      </c>
      <c r="C5" s="9">
        <v>706</v>
      </c>
      <c r="D5" s="9">
        <v>112</v>
      </c>
      <c r="E5" s="9">
        <v>3499</v>
      </c>
      <c r="F5" s="9">
        <v>0</v>
      </c>
      <c r="G5" s="9">
        <v>2194</v>
      </c>
      <c r="H5" s="9">
        <v>0</v>
      </c>
      <c r="I5" s="9">
        <v>6511</v>
      </c>
    </row>
    <row r="6" spans="1:9" s="3" customFormat="1" ht="12" customHeight="1">
      <c r="A6" s="3" t="s">
        <v>146</v>
      </c>
      <c r="B6" s="9">
        <v>66470</v>
      </c>
      <c r="C6" s="9">
        <v>58594</v>
      </c>
      <c r="D6" s="9">
        <v>105</v>
      </c>
      <c r="E6" s="9">
        <v>-37951</v>
      </c>
      <c r="F6" s="9">
        <v>0</v>
      </c>
      <c r="G6" s="9">
        <v>-6279</v>
      </c>
      <c r="H6" s="9">
        <v>0</v>
      </c>
      <c r="I6" s="9">
        <v>14469</v>
      </c>
    </row>
    <row r="7" spans="1:9" s="3" customFormat="1" ht="12" customHeight="1">
      <c r="A7" s="3" t="s">
        <v>144</v>
      </c>
      <c r="B7" s="9">
        <v>2125</v>
      </c>
      <c r="C7" s="9">
        <v>653</v>
      </c>
      <c r="D7" s="9">
        <v>140</v>
      </c>
      <c r="E7" s="9">
        <v>-225</v>
      </c>
      <c r="F7" s="9">
        <v>0</v>
      </c>
      <c r="G7" s="9">
        <v>-99</v>
      </c>
      <c r="H7" s="9">
        <v>0</v>
      </c>
      <c r="I7" s="9">
        <v>469</v>
      </c>
    </row>
    <row r="8" spans="1:9" s="3" customFormat="1" ht="12" customHeight="1">
      <c r="A8" s="3" t="s">
        <v>155</v>
      </c>
      <c r="B8" s="9">
        <v>877</v>
      </c>
      <c r="C8" s="9">
        <v>958</v>
      </c>
      <c r="D8" s="9">
        <v>17</v>
      </c>
      <c r="E8" s="9">
        <v>0</v>
      </c>
      <c r="F8" s="9">
        <v>0</v>
      </c>
      <c r="G8" s="9">
        <v>-110</v>
      </c>
      <c r="H8" s="9">
        <v>0</v>
      </c>
      <c r="I8" s="9">
        <v>865</v>
      </c>
    </row>
    <row r="9" spans="1:9" s="3" customFormat="1" ht="12" customHeight="1">
      <c r="A9" s="3" t="s">
        <v>151</v>
      </c>
      <c r="B9" s="9">
        <v>252</v>
      </c>
      <c r="C9" s="9">
        <v>252</v>
      </c>
      <c r="D9" s="9">
        <v>8</v>
      </c>
      <c r="E9" s="9">
        <v>59</v>
      </c>
      <c r="F9" s="9">
        <v>0</v>
      </c>
      <c r="G9" s="9">
        <v>-171</v>
      </c>
      <c r="H9" s="9">
        <v>0</v>
      </c>
      <c r="I9" s="9">
        <v>148</v>
      </c>
    </row>
    <row r="10" spans="1:9" s="3" customFormat="1" ht="12" customHeight="1">
      <c r="A10" s="3" t="s">
        <v>158</v>
      </c>
      <c r="B10" s="9">
        <v>246</v>
      </c>
      <c r="C10" s="9">
        <v>246</v>
      </c>
      <c r="D10" s="9">
        <v>0</v>
      </c>
      <c r="E10" s="9">
        <v>-57</v>
      </c>
      <c r="F10" s="9">
        <v>0</v>
      </c>
      <c r="G10" s="9">
        <v>0</v>
      </c>
      <c r="H10" s="9">
        <v>0</v>
      </c>
      <c r="I10" s="9">
        <v>189</v>
      </c>
    </row>
    <row r="11" spans="1:9" s="3" customFormat="1" ht="12" customHeight="1">
      <c r="A11" s="3" t="s">
        <v>196</v>
      </c>
      <c r="B11" s="9">
        <v>0</v>
      </c>
      <c r="C11" s="9">
        <v>0</v>
      </c>
      <c r="D11" s="9">
        <v>5</v>
      </c>
      <c r="E11" s="9">
        <v>0</v>
      </c>
      <c r="F11" s="9">
        <v>0</v>
      </c>
      <c r="G11" s="9">
        <v>0</v>
      </c>
      <c r="H11" s="9">
        <v>0</v>
      </c>
      <c r="I11" s="9">
        <v>5</v>
      </c>
    </row>
    <row r="12" spans="1:9" s="3" customFormat="1" ht="12" customHeight="1">
      <c r="A12" s="3" t="s">
        <v>167</v>
      </c>
      <c r="B12" s="9">
        <v>0</v>
      </c>
      <c r="C12" s="9">
        <v>90</v>
      </c>
      <c r="D12" s="9">
        <v>456</v>
      </c>
      <c r="E12" s="9">
        <v>12</v>
      </c>
      <c r="F12" s="9">
        <v>0</v>
      </c>
      <c r="G12" s="9">
        <v>-3150</v>
      </c>
      <c r="H12" s="9">
        <v>0</v>
      </c>
      <c r="I12" s="9">
        <v>-2592</v>
      </c>
    </row>
    <row r="13" spans="1:9" s="3" customFormat="1" ht="12.75">
      <c r="A13" s="2"/>
      <c r="B13" s="9"/>
      <c r="C13" s="9"/>
      <c r="D13" s="9"/>
      <c r="E13" s="9"/>
      <c r="F13" s="9"/>
      <c r="G13" s="9"/>
      <c r="H13" s="9"/>
      <c r="I13" s="9"/>
    </row>
    <row r="14" spans="1:9" ht="12.75">
      <c r="A14" s="3" t="s">
        <v>139</v>
      </c>
      <c r="B14" s="9">
        <f aca="true" t="shared" si="0" ref="B14:I14">SUM(B4:B13)</f>
        <v>226210</v>
      </c>
      <c r="C14" s="9">
        <f t="shared" si="0"/>
        <v>122132</v>
      </c>
      <c r="D14" s="9">
        <f t="shared" si="0"/>
        <v>8605</v>
      </c>
      <c r="E14" s="9">
        <f t="shared" si="0"/>
        <v>-84750</v>
      </c>
      <c r="F14" s="9">
        <f t="shared" si="0"/>
        <v>0</v>
      </c>
      <c r="G14" s="9">
        <f t="shared" si="0"/>
        <v>-20645</v>
      </c>
      <c r="H14" s="9">
        <f t="shared" si="0"/>
        <v>0</v>
      </c>
      <c r="I14" s="9">
        <f t="shared" si="0"/>
        <v>25342</v>
      </c>
    </row>
    <row r="15" spans="1:9" ht="12.75">
      <c r="A15" s="1" t="s">
        <v>140</v>
      </c>
      <c r="B15" s="10">
        <v>258695</v>
      </c>
      <c r="C15" s="10">
        <v>120349</v>
      </c>
      <c r="D15" s="10">
        <v>12450</v>
      </c>
      <c r="E15" s="10">
        <v>-86946</v>
      </c>
      <c r="F15" s="10">
        <v>0</v>
      </c>
      <c r="G15" s="10">
        <v>-9409</v>
      </c>
      <c r="H15" s="10">
        <v>-23</v>
      </c>
      <c r="I15" s="10">
        <v>36421</v>
      </c>
    </row>
    <row r="17" spans="1:9" ht="12.75">
      <c r="A17" s="1" t="s">
        <v>136</v>
      </c>
      <c r="B17" s="7">
        <f aca="true" t="shared" si="1" ref="B17:I18">B14/($C14/100)</f>
        <v>185.21763338027708</v>
      </c>
      <c r="C17" s="7">
        <f t="shared" si="1"/>
        <v>100</v>
      </c>
      <c r="D17" s="7">
        <f t="shared" si="1"/>
        <v>7.045655520256772</v>
      </c>
      <c r="E17" s="7">
        <f t="shared" si="1"/>
        <v>-69.39213310188977</v>
      </c>
      <c r="F17" s="7">
        <f t="shared" si="1"/>
        <v>0</v>
      </c>
      <c r="G17" s="7">
        <f t="shared" si="1"/>
        <v>-16.903841744997216</v>
      </c>
      <c r="H17" s="7">
        <f t="shared" si="1"/>
        <v>0</v>
      </c>
      <c r="I17" s="7">
        <f t="shared" si="1"/>
        <v>20.7496806733698</v>
      </c>
    </row>
    <row r="18" spans="1:9" ht="12.75">
      <c r="A18" s="1" t="s">
        <v>137</v>
      </c>
      <c r="B18" s="7">
        <f t="shared" si="1"/>
        <v>214.95400875786254</v>
      </c>
      <c r="C18" s="7">
        <f t="shared" si="1"/>
        <v>100</v>
      </c>
      <c r="D18" s="7">
        <f t="shared" si="1"/>
        <v>10.344913543112115</v>
      </c>
      <c r="E18" s="7">
        <f t="shared" si="1"/>
        <v>-72.24488778469285</v>
      </c>
      <c r="F18" s="7">
        <f t="shared" si="1"/>
        <v>0</v>
      </c>
      <c r="G18" s="7">
        <f t="shared" si="1"/>
        <v>-7.8180957049913165</v>
      </c>
      <c r="H18" s="7">
        <f t="shared" si="1"/>
        <v>-0.019111085260367762</v>
      </c>
      <c r="I18" s="7">
        <f t="shared" si="1"/>
        <v>30.26281896816758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6"/>
  <dimension ref="A1:K1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166</v>
      </c>
      <c r="B4" s="9">
        <v>10203</v>
      </c>
      <c r="C4" s="9">
        <v>868</v>
      </c>
      <c r="D4" s="9">
        <v>523</v>
      </c>
      <c r="E4" s="9">
        <v>-1913</v>
      </c>
      <c r="F4" s="9">
        <v>0</v>
      </c>
      <c r="G4" s="9">
        <v>7047</v>
      </c>
      <c r="H4" s="9">
        <v>0</v>
      </c>
      <c r="I4" s="9">
        <v>6525</v>
      </c>
    </row>
    <row r="5" spans="1:9" s="3" customFormat="1" ht="12" customHeight="1">
      <c r="A5" s="3" t="s">
        <v>167</v>
      </c>
      <c r="B5" s="9">
        <v>0</v>
      </c>
      <c r="C5" s="9">
        <v>0</v>
      </c>
      <c r="D5" s="9">
        <v>152</v>
      </c>
      <c r="E5" s="9">
        <v>115</v>
      </c>
      <c r="F5" s="9">
        <v>0</v>
      </c>
      <c r="G5" s="9">
        <v>-2571</v>
      </c>
      <c r="H5" s="9">
        <v>0</v>
      </c>
      <c r="I5" s="9">
        <v>-2304</v>
      </c>
    </row>
    <row r="6" spans="1:9" s="3" customFormat="1" ht="12.75">
      <c r="A6" s="2"/>
      <c r="B6" s="9"/>
      <c r="C6" s="9"/>
      <c r="D6" s="9"/>
      <c r="E6" s="9"/>
      <c r="F6" s="9"/>
      <c r="G6" s="9"/>
      <c r="H6" s="9"/>
      <c r="I6" s="9"/>
    </row>
    <row r="7" spans="1:9" ht="12.75">
      <c r="A7" s="3" t="s">
        <v>139</v>
      </c>
      <c r="B7" s="9">
        <f aca="true" t="shared" si="0" ref="B7:I7">SUM(B4:B6)</f>
        <v>10203</v>
      </c>
      <c r="C7" s="9">
        <f t="shared" si="0"/>
        <v>868</v>
      </c>
      <c r="D7" s="9">
        <f t="shared" si="0"/>
        <v>675</v>
      </c>
      <c r="E7" s="9">
        <f t="shared" si="0"/>
        <v>-1798</v>
      </c>
      <c r="F7" s="9">
        <f t="shared" si="0"/>
        <v>0</v>
      </c>
      <c r="G7" s="9">
        <f t="shared" si="0"/>
        <v>4476</v>
      </c>
      <c r="H7" s="9">
        <f t="shared" si="0"/>
        <v>0</v>
      </c>
      <c r="I7" s="9">
        <f t="shared" si="0"/>
        <v>4221</v>
      </c>
    </row>
    <row r="8" spans="1:9" ht="12.75">
      <c r="A8" s="1" t="s">
        <v>140</v>
      </c>
      <c r="B8" s="10">
        <v>2890</v>
      </c>
      <c r="C8" s="10">
        <v>-576</v>
      </c>
      <c r="D8" s="10">
        <v>530</v>
      </c>
      <c r="E8" s="10">
        <v>-2706</v>
      </c>
      <c r="F8" s="10">
        <v>0</v>
      </c>
      <c r="G8" s="10">
        <v>-186</v>
      </c>
      <c r="H8" s="10">
        <v>0</v>
      </c>
      <c r="I8" s="10">
        <v>-2938</v>
      </c>
    </row>
    <row r="10" spans="1:9" ht="12.75">
      <c r="A10" s="1" t="s">
        <v>136</v>
      </c>
      <c r="B10" s="7">
        <f aca="true" t="shared" si="1" ref="B10:I11">B7/($C7/100)</f>
        <v>1175.4608294930877</v>
      </c>
      <c r="C10" s="7">
        <f t="shared" si="1"/>
        <v>100</v>
      </c>
      <c r="D10" s="7">
        <f t="shared" si="1"/>
        <v>77.76497695852535</v>
      </c>
      <c r="E10" s="7">
        <f t="shared" si="1"/>
        <v>-207.14285714285714</v>
      </c>
      <c r="F10" s="7">
        <f t="shared" si="1"/>
        <v>0</v>
      </c>
      <c r="G10" s="7">
        <f t="shared" si="1"/>
        <v>515.668202764977</v>
      </c>
      <c r="H10" s="7">
        <f t="shared" si="1"/>
        <v>0</v>
      </c>
      <c r="I10" s="7">
        <f t="shared" si="1"/>
        <v>486.2903225806452</v>
      </c>
    </row>
    <row r="11" spans="1:9" ht="12.75">
      <c r="A11" s="1" t="s">
        <v>137</v>
      </c>
      <c r="B11" s="7">
        <f t="shared" si="1"/>
        <v>-501.73611111111114</v>
      </c>
      <c r="C11" s="7">
        <f t="shared" si="1"/>
        <v>100</v>
      </c>
      <c r="D11" s="7">
        <f t="shared" si="1"/>
        <v>-92.01388888888889</v>
      </c>
      <c r="E11" s="7">
        <f t="shared" si="1"/>
        <v>469.7916666666667</v>
      </c>
      <c r="F11" s="7">
        <f t="shared" si="1"/>
        <v>0</v>
      </c>
      <c r="G11" s="7">
        <f t="shared" si="1"/>
        <v>32.29166666666667</v>
      </c>
      <c r="H11" s="7">
        <f t="shared" si="1"/>
        <v>0</v>
      </c>
      <c r="I11" s="7">
        <f t="shared" si="1"/>
        <v>510.06944444444446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7"/>
  <dimension ref="A1:K1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146</v>
      </c>
      <c r="B4" s="9">
        <v>628908</v>
      </c>
      <c r="C4" s="9">
        <v>280751</v>
      </c>
      <c r="D4" s="9">
        <v>9940</v>
      </c>
      <c r="E4" s="9">
        <v>-211320</v>
      </c>
      <c r="F4" s="9">
        <v>0</v>
      </c>
      <c r="G4" s="9">
        <v>-78640</v>
      </c>
      <c r="H4" s="9">
        <v>0</v>
      </c>
      <c r="I4" s="9">
        <v>731</v>
      </c>
    </row>
    <row r="5" spans="1:9" s="3" customFormat="1" ht="12" customHeight="1">
      <c r="A5" s="3" t="s">
        <v>144</v>
      </c>
      <c r="B5" s="9">
        <v>121517</v>
      </c>
      <c r="C5" s="9">
        <v>108309</v>
      </c>
      <c r="D5" s="9">
        <v>4066</v>
      </c>
      <c r="E5" s="9">
        <v>-58669</v>
      </c>
      <c r="F5" s="9">
        <v>0</v>
      </c>
      <c r="G5" s="9">
        <v>-23947</v>
      </c>
      <c r="H5" s="9">
        <v>0</v>
      </c>
      <c r="I5" s="9">
        <v>29759</v>
      </c>
    </row>
    <row r="6" spans="1:9" s="3" customFormat="1" ht="12" customHeight="1">
      <c r="A6" s="3" t="s">
        <v>147</v>
      </c>
      <c r="B6" s="9">
        <v>105532</v>
      </c>
      <c r="C6" s="9">
        <v>103349</v>
      </c>
      <c r="D6" s="9">
        <v>2881</v>
      </c>
      <c r="E6" s="9">
        <v>-57919</v>
      </c>
      <c r="F6" s="9">
        <v>0</v>
      </c>
      <c r="G6" s="9">
        <v>-15502</v>
      </c>
      <c r="H6" s="9">
        <v>0</v>
      </c>
      <c r="I6" s="9">
        <v>32809</v>
      </c>
    </row>
    <row r="7" spans="1:9" s="3" customFormat="1" ht="12" customHeight="1">
      <c r="A7" s="3" t="s">
        <v>158</v>
      </c>
      <c r="B7" s="9">
        <v>9344</v>
      </c>
      <c r="C7" s="9">
        <v>8263</v>
      </c>
      <c r="D7" s="9">
        <v>0</v>
      </c>
      <c r="E7" s="9">
        <v>-4611</v>
      </c>
      <c r="F7" s="9">
        <v>0</v>
      </c>
      <c r="G7" s="9">
        <v>-2382</v>
      </c>
      <c r="H7" s="9">
        <v>0</v>
      </c>
      <c r="I7" s="9">
        <v>1270</v>
      </c>
    </row>
    <row r="8" spans="1:9" s="3" customFormat="1" ht="12" customHeight="1">
      <c r="A8" s="3" t="s">
        <v>178</v>
      </c>
      <c r="B8" s="9">
        <v>8719</v>
      </c>
      <c r="C8" s="9">
        <v>8494</v>
      </c>
      <c r="D8" s="9">
        <v>196</v>
      </c>
      <c r="E8" s="9">
        <v>-8937</v>
      </c>
      <c r="F8" s="9">
        <v>0</v>
      </c>
      <c r="G8" s="9">
        <v>-333</v>
      </c>
      <c r="H8" s="9">
        <v>0</v>
      </c>
      <c r="I8" s="9">
        <v>-580</v>
      </c>
    </row>
    <row r="9" spans="1:9" s="3" customFormat="1" ht="12" customHeight="1">
      <c r="A9" s="3" t="s">
        <v>171</v>
      </c>
      <c r="B9" s="9">
        <v>7920</v>
      </c>
      <c r="C9" s="9">
        <v>4306</v>
      </c>
      <c r="D9" s="9">
        <v>0</v>
      </c>
      <c r="E9" s="9">
        <v>-35</v>
      </c>
      <c r="F9" s="9">
        <v>0</v>
      </c>
      <c r="G9" s="9">
        <v>-1079</v>
      </c>
      <c r="H9" s="9">
        <v>0</v>
      </c>
      <c r="I9" s="9">
        <v>3192</v>
      </c>
    </row>
    <row r="10" spans="1:9" s="3" customFormat="1" ht="12" customHeight="1">
      <c r="A10" s="3" t="s">
        <v>166</v>
      </c>
      <c r="B10" s="9">
        <v>4989</v>
      </c>
      <c r="C10" s="9">
        <v>4468</v>
      </c>
      <c r="D10" s="9">
        <v>230</v>
      </c>
      <c r="E10" s="9">
        <v>-3310</v>
      </c>
      <c r="F10" s="9">
        <v>0</v>
      </c>
      <c r="G10" s="9">
        <v>-358</v>
      </c>
      <c r="H10" s="9">
        <v>0</v>
      </c>
      <c r="I10" s="9">
        <v>1030</v>
      </c>
    </row>
    <row r="11" spans="1:9" s="3" customFormat="1" ht="12" customHeight="1">
      <c r="A11" s="3" t="s">
        <v>154</v>
      </c>
      <c r="B11" s="9">
        <v>362</v>
      </c>
      <c r="C11" s="9">
        <v>348</v>
      </c>
      <c r="D11" s="9">
        <v>13</v>
      </c>
      <c r="E11" s="9">
        <v>0</v>
      </c>
      <c r="F11" s="9">
        <v>0</v>
      </c>
      <c r="G11" s="9">
        <v>-23</v>
      </c>
      <c r="H11" s="9">
        <v>0</v>
      </c>
      <c r="I11" s="9">
        <v>338</v>
      </c>
    </row>
    <row r="12" spans="1:9" s="3" customFormat="1" ht="12" customHeight="1">
      <c r="A12" s="3" t="s">
        <v>175</v>
      </c>
      <c r="B12" s="9">
        <v>10</v>
      </c>
      <c r="C12" s="9">
        <v>10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10</v>
      </c>
    </row>
    <row r="13" spans="1:9" s="3" customFormat="1" ht="12" customHeight="1">
      <c r="A13" s="3" t="s">
        <v>167</v>
      </c>
      <c r="B13" s="9">
        <v>0</v>
      </c>
      <c r="C13" s="9">
        <v>0</v>
      </c>
      <c r="D13" s="9">
        <v>-511</v>
      </c>
      <c r="E13" s="9">
        <v>297</v>
      </c>
      <c r="F13" s="9">
        <v>0</v>
      </c>
      <c r="G13" s="9">
        <v>-2825</v>
      </c>
      <c r="H13" s="9">
        <v>0</v>
      </c>
      <c r="I13" s="9">
        <v>-3039</v>
      </c>
    </row>
    <row r="14" spans="1:9" s="3" customFormat="1" ht="12.75">
      <c r="A14" s="2"/>
      <c r="B14" s="9"/>
      <c r="C14" s="9"/>
      <c r="D14" s="9"/>
      <c r="E14" s="9"/>
      <c r="F14" s="9"/>
      <c r="G14" s="9"/>
      <c r="H14" s="9"/>
      <c r="I14" s="9"/>
    </row>
    <row r="15" spans="1:9" ht="12.75">
      <c r="A15" s="3" t="s">
        <v>139</v>
      </c>
      <c r="B15" s="9">
        <f aca="true" t="shared" si="0" ref="B15:I15">SUM(B4:B14)</f>
        <v>887301</v>
      </c>
      <c r="C15" s="9">
        <f t="shared" si="0"/>
        <v>518298</v>
      </c>
      <c r="D15" s="9">
        <f t="shared" si="0"/>
        <v>16815</v>
      </c>
      <c r="E15" s="9">
        <f t="shared" si="0"/>
        <v>-344504</v>
      </c>
      <c r="F15" s="9">
        <f t="shared" si="0"/>
        <v>0</v>
      </c>
      <c r="G15" s="9">
        <f t="shared" si="0"/>
        <v>-125089</v>
      </c>
      <c r="H15" s="9">
        <f t="shared" si="0"/>
        <v>0</v>
      </c>
      <c r="I15" s="9">
        <f t="shared" si="0"/>
        <v>65520</v>
      </c>
    </row>
    <row r="16" spans="1:9" ht="12.75">
      <c r="A16" s="1" t="s">
        <v>140</v>
      </c>
      <c r="B16" s="10">
        <v>857567</v>
      </c>
      <c r="C16" s="10">
        <v>526157</v>
      </c>
      <c r="D16" s="10">
        <v>21493</v>
      </c>
      <c r="E16" s="10">
        <v>-240752</v>
      </c>
      <c r="F16" s="10">
        <v>0</v>
      </c>
      <c r="G16" s="10">
        <v>-171026</v>
      </c>
      <c r="H16" s="10">
        <v>0</v>
      </c>
      <c r="I16" s="10">
        <v>135872</v>
      </c>
    </row>
    <row r="18" spans="1:9" ht="12.75">
      <c r="A18" s="1" t="s">
        <v>136</v>
      </c>
      <c r="B18" s="7">
        <f aca="true" t="shared" si="1" ref="B18:I19">B15/($C15/100)</f>
        <v>171.1951425627728</v>
      </c>
      <c r="C18" s="7">
        <f t="shared" si="1"/>
        <v>100.00000000000001</v>
      </c>
      <c r="D18" s="7">
        <f t="shared" si="1"/>
        <v>3.244272599932857</v>
      </c>
      <c r="E18" s="7">
        <f t="shared" si="1"/>
        <v>-66.4683251720053</v>
      </c>
      <c r="F18" s="7">
        <f t="shared" si="1"/>
        <v>0</v>
      </c>
      <c r="G18" s="7">
        <f t="shared" si="1"/>
        <v>-24.134571231222196</v>
      </c>
      <c r="H18" s="7">
        <f t="shared" si="1"/>
        <v>0</v>
      </c>
      <c r="I18" s="7">
        <f t="shared" si="1"/>
        <v>12.641376196705371</v>
      </c>
    </row>
    <row r="19" spans="1:9" ht="12.75">
      <c r="A19" s="1" t="s">
        <v>137</v>
      </c>
      <c r="B19" s="7">
        <f t="shared" si="1"/>
        <v>162.98690314867997</v>
      </c>
      <c r="C19" s="7">
        <f t="shared" si="1"/>
        <v>100</v>
      </c>
      <c r="D19" s="7">
        <f t="shared" si="1"/>
        <v>4.0849024150586235</v>
      </c>
      <c r="E19" s="7">
        <f t="shared" si="1"/>
        <v>-45.75668479180169</v>
      </c>
      <c r="F19" s="7">
        <f t="shared" si="1"/>
        <v>0</v>
      </c>
      <c r="G19" s="7">
        <f t="shared" si="1"/>
        <v>-32.504746682073986</v>
      </c>
      <c r="H19" s="7">
        <f t="shared" si="1"/>
        <v>0</v>
      </c>
      <c r="I19" s="7">
        <f t="shared" si="1"/>
        <v>25.823470941182958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8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248</v>
      </c>
      <c r="B4" s="9">
        <v>242382</v>
      </c>
      <c r="C4" s="9">
        <v>216748</v>
      </c>
      <c r="D4" s="9">
        <v>3700</v>
      </c>
      <c r="E4" s="9">
        <v>-80581</v>
      </c>
      <c r="F4" s="9">
        <v>-80982</v>
      </c>
      <c r="G4" s="9">
        <v>-30192</v>
      </c>
      <c r="H4" s="9">
        <v>10906</v>
      </c>
      <c r="I4" s="9">
        <v>39599</v>
      </c>
    </row>
    <row r="5" spans="1:9" s="3" customFormat="1" ht="12" customHeight="1">
      <c r="A5" s="3" t="s">
        <v>169</v>
      </c>
      <c r="B5" s="9">
        <v>168001</v>
      </c>
      <c r="C5" s="9">
        <v>165064</v>
      </c>
      <c r="D5" s="9">
        <v>17064</v>
      </c>
      <c r="E5" s="9">
        <v>69742</v>
      </c>
      <c r="F5" s="9">
        <v>0</v>
      </c>
      <c r="G5" s="9">
        <v>-1333</v>
      </c>
      <c r="H5" s="9">
        <v>-97529</v>
      </c>
      <c r="I5" s="9">
        <v>153008</v>
      </c>
    </row>
    <row r="6" spans="1:9" s="3" customFormat="1" ht="12" customHeight="1">
      <c r="A6" s="3" t="s">
        <v>197</v>
      </c>
      <c r="B6" s="9">
        <v>70000</v>
      </c>
      <c r="C6" s="9">
        <v>70000</v>
      </c>
      <c r="D6" s="9">
        <v>5474</v>
      </c>
      <c r="E6" s="9">
        <v>-7385</v>
      </c>
      <c r="F6" s="9">
        <v>0</v>
      </c>
      <c r="G6" s="9">
        <v>-341</v>
      </c>
      <c r="H6" s="9">
        <v>0</v>
      </c>
      <c r="I6" s="9">
        <v>67748</v>
      </c>
    </row>
    <row r="7" spans="1:9" s="3" customFormat="1" ht="12" customHeight="1">
      <c r="A7" s="3" t="s">
        <v>249</v>
      </c>
      <c r="B7" s="9">
        <v>65414</v>
      </c>
      <c r="C7" s="9">
        <v>20059</v>
      </c>
      <c r="D7" s="9">
        <v>549</v>
      </c>
      <c r="E7" s="9">
        <v>-14899</v>
      </c>
      <c r="F7" s="9">
        <v>0</v>
      </c>
      <c r="G7" s="9">
        <v>-25529</v>
      </c>
      <c r="H7" s="9">
        <v>21879</v>
      </c>
      <c r="I7" s="9">
        <v>2059</v>
      </c>
    </row>
    <row r="8" spans="1:9" s="3" customFormat="1" ht="12" customHeight="1">
      <c r="A8" s="3" t="s">
        <v>155</v>
      </c>
      <c r="B8" s="9">
        <v>64466</v>
      </c>
      <c r="C8" s="9">
        <v>8346</v>
      </c>
      <c r="D8" s="9">
        <v>2555</v>
      </c>
      <c r="E8" s="9">
        <v>26770</v>
      </c>
      <c r="F8" s="9">
        <v>0</v>
      </c>
      <c r="G8" s="9">
        <v>-55326</v>
      </c>
      <c r="H8" s="9">
        <v>0</v>
      </c>
      <c r="I8" s="9">
        <v>-17655</v>
      </c>
    </row>
    <row r="9" spans="1:9" s="3" customFormat="1" ht="12" customHeight="1">
      <c r="A9" s="3" t="s">
        <v>153</v>
      </c>
      <c r="B9" s="9">
        <v>30000</v>
      </c>
      <c r="C9" s="9">
        <v>30000</v>
      </c>
      <c r="D9" s="9">
        <v>194</v>
      </c>
      <c r="E9" s="9">
        <v>-21737</v>
      </c>
      <c r="F9" s="9">
        <v>0</v>
      </c>
      <c r="G9" s="9">
        <v>-8552</v>
      </c>
      <c r="H9" s="9">
        <v>0</v>
      </c>
      <c r="I9" s="9">
        <v>-95</v>
      </c>
    </row>
    <row r="10" spans="1:9" s="3" customFormat="1" ht="12" customHeight="1">
      <c r="A10" s="3" t="s">
        <v>166</v>
      </c>
      <c r="B10" s="9">
        <v>27273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s="3" customFormat="1" ht="12" customHeight="1">
      <c r="A11" s="3" t="s">
        <v>180</v>
      </c>
      <c r="B11" s="9">
        <v>15999</v>
      </c>
      <c r="C11" s="9">
        <v>8061</v>
      </c>
      <c r="D11" s="9">
        <v>55</v>
      </c>
      <c r="E11" s="9">
        <v>-3149</v>
      </c>
      <c r="F11" s="9">
        <v>0</v>
      </c>
      <c r="G11" s="9">
        <v>-1097</v>
      </c>
      <c r="H11" s="9">
        <v>0</v>
      </c>
      <c r="I11" s="9">
        <v>3870</v>
      </c>
    </row>
    <row r="12" spans="1:9" s="3" customFormat="1" ht="12" customHeight="1">
      <c r="A12" s="3" t="s">
        <v>188</v>
      </c>
      <c r="B12" s="9">
        <v>12963</v>
      </c>
      <c r="C12" s="9">
        <v>8964</v>
      </c>
      <c r="D12" s="9">
        <v>666</v>
      </c>
      <c r="E12" s="9">
        <v>-14210</v>
      </c>
      <c r="F12" s="9">
        <v>0</v>
      </c>
      <c r="G12" s="9">
        <v>-3919</v>
      </c>
      <c r="H12" s="9">
        <v>0</v>
      </c>
      <c r="I12" s="9">
        <v>-8499</v>
      </c>
    </row>
    <row r="13" spans="1:9" s="3" customFormat="1" ht="12" customHeight="1">
      <c r="A13" s="3" t="s">
        <v>250</v>
      </c>
      <c r="B13" s="9">
        <v>11577</v>
      </c>
      <c r="C13" s="9">
        <v>11577</v>
      </c>
      <c r="D13" s="9">
        <v>870</v>
      </c>
      <c r="E13" s="9">
        <v>-2347</v>
      </c>
      <c r="F13" s="9">
        <v>0</v>
      </c>
      <c r="G13" s="9">
        <v>-9708</v>
      </c>
      <c r="H13" s="9">
        <v>0</v>
      </c>
      <c r="I13" s="9">
        <v>392</v>
      </c>
    </row>
    <row r="14" spans="1:9" s="3" customFormat="1" ht="12" customHeight="1">
      <c r="A14" s="3" t="s">
        <v>191</v>
      </c>
      <c r="B14" s="9">
        <v>8766</v>
      </c>
      <c r="C14" s="9">
        <v>8766</v>
      </c>
      <c r="D14" s="9">
        <v>0</v>
      </c>
      <c r="E14" s="9">
        <v>-4303</v>
      </c>
      <c r="F14" s="9">
        <v>0</v>
      </c>
      <c r="G14" s="9">
        <v>0</v>
      </c>
      <c r="H14" s="9">
        <v>0</v>
      </c>
      <c r="I14" s="9">
        <v>4463</v>
      </c>
    </row>
    <row r="15" spans="1:9" s="3" customFormat="1" ht="12" customHeight="1">
      <c r="A15" s="3" t="s">
        <v>178</v>
      </c>
      <c r="B15" s="9">
        <v>8071</v>
      </c>
      <c r="C15" s="9">
        <v>8071</v>
      </c>
      <c r="D15" s="9">
        <v>186</v>
      </c>
      <c r="E15" s="9">
        <v>0</v>
      </c>
      <c r="F15" s="9">
        <v>0</v>
      </c>
      <c r="G15" s="9">
        <v>-807</v>
      </c>
      <c r="H15" s="9">
        <v>0</v>
      </c>
      <c r="I15" s="9">
        <v>7450</v>
      </c>
    </row>
    <row r="16" spans="1:9" s="3" customFormat="1" ht="12" customHeight="1">
      <c r="A16" s="3" t="s">
        <v>164</v>
      </c>
      <c r="B16" s="9">
        <v>7552</v>
      </c>
      <c r="C16" s="9">
        <v>1057</v>
      </c>
      <c r="D16" s="9">
        <v>254</v>
      </c>
      <c r="E16" s="9">
        <v>-1237</v>
      </c>
      <c r="F16" s="9">
        <v>-279</v>
      </c>
      <c r="G16" s="9">
        <v>110</v>
      </c>
      <c r="H16" s="9">
        <v>0</v>
      </c>
      <c r="I16" s="9">
        <v>-95</v>
      </c>
    </row>
    <row r="17" spans="1:9" s="3" customFormat="1" ht="12" customHeight="1">
      <c r="A17" s="3" t="s">
        <v>251</v>
      </c>
      <c r="B17" s="9">
        <v>7239</v>
      </c>
      <c r="C17" s="9">
        <v>7241</v>
      </c>
      <c r="D17" s="9">
        <v>1500</v>
      </c>
      <c r="E17" s="9">
        <v>-2</v>
      </c>
      <c r="F17" s="9">
        <v>-55532</v>
      </c>
      <c r="G17" s="9">
        <v>-3211</v>
      </c>
      <c r="H17" s="9">
        <v>0</v>
      </c>
      <c r="I17" s="9">
        <v>-50004</v>
      </c>
    </row>
    <row r="18" spans="1:9" s="3" customFormat="1" ht="12" customHeight="1">
      <c r="A18" s="3" t="s">
        <v>182</v>
      </c>
      <c r="B18" s="9">
        <v>4000</v>
      </c>
      <c r="C18" s="9">
        <v>4000</v>
      </c>
      <c r="D18" s="9">
        <v>115</v>
      </c>
      <c r="E18" s="9">
        <v>-963</v>
      </c>
      <c r="F18" s="9">
        <v>0</v>
      </c>
      <c r="G18" s="9">
        <v>-252</v>
      </c>
      <c r="H18" s="9">
        <v>0</v>
      </c>
      <c r="I18" s="9">
        <v>2900</v>
      </c>
    </row>
    <row r="19" spans="1:9" s="3" customFormat="1" ht="12" customHeight="1">
      <c r="A19" s="3" t="s">
        <v>173</v>
      </c>
      <c r="B19" s="9">
        <v>3390</v>
      </c>
      <c r="C19" s="9">
        <v>3390</v>
      </c>
      <c r="D19" s="9">
        <v>133</v>
      </c>
      <c r="E19" s="9">
        <v>-1913</v>
      </c>
      <c r="F19" s="9">
        <v>0</v>
      </c>
      <c r="G19" s="9">
        <v>-51</v>
      </c>
      <c r="H19" s="9">
        <v>0</v>
      </c>
      <c r="I19" s="9">
        <v>1559</v>
      </c>
    </row>
    <row r="20" spans="1:9" s="3" customFormat="1" ht="12" customHeight="1">
      <c r="A20" s="3" t="s">
        <v>165</v>
      </c>
      <c r="B20" s="9">
        <v>1858</v>
      </c>
      <c r="C20" s="9">
        <v>1444</v>
      </c>
      <c r="D20" s="9">
        <v>43</v>
      </c>
      <c r="E20" s="9">
        <v>0</v>
      </c>
      <c r="F20" s="9">
        <v>0</v>
      </c>
      <c r="G20" s="9">
        <v>-15</v>
      </c>
      <c r="H20" s="9">
        <v>0</v>
      </c>
      <c r="I20" s="9">
        <v>1472</v>
      </c>
    </row>
    <row r="21" spans="1:9" s="3" customFormat="1" ht="12" customHeight="1">
      <c r="A21" s="3" t="s">
        <v>168</v>
      </c>
      <c r="B21" s="9">
        <v>377</v>
      </c>
      <c r="C21" s="9">
        <v>-665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-665</v>
      </c>
    </row>
    <row r="22" spans="1:9" s="3" customFormat="1" ht="12" customHeight="1">
      <c r="A22" s="3" t="s">
        <v>179</v>
      </c>
      <c r="B22" s="9">
        <v>50</v>
      </c>
      <c r="C22" s="9">
        <v>50</v>
      </c>
      <c r="D22" s="9">
        <v>1</v>
      </c>
      <c r="E22" s="9">
        <v>658</v>
      </c>
      <c r="F22" s="9">
        <v>0</v>
      </c>
      <c r="G22" s="9">
        <v>-6</v>
      </c>
      <c r="H22" s="9">
        <v>0</v>
      </c>
      <c r="I22" s="9">
        <v>703</v>
      </c>
    </row>
    <row r="23" spans="1:9" s="3" customFormat="1" ht="12" customHeight="1">
      <c r="A23" s="3" t="s">
        <v>142</v>
      </c>
      <c r="B23" s="9">
        <v>19</v>
      </c>
      <c r="C23" s="9">
        <v>0</v>
      </c>
      <c r="D23" s="9">
        <v>0</v>
      </c>
      <c r="E23" s="9">
        <v>60</v>
      </c>
      <c r="F23" s="9">
        <v>0</v>
      </c>
      <c r="G23" s="9">
        <v>0</v>
      </c>
      <c r="H23" s="9">
        <v>12</v>
      </c>
      <c r="I23" s="9">
        <v>72</v>
      </c>
    </row>
    <row r="24" spans="1:9" s="3" customFormat="1" ht="12" customHeight="1">
      <c r="A24" s="3" t="s">
        <v>158</v>
      </c>
      <c r="B24" s="9">
        <v>0</v>
      </c>
      <c r="C24" s="9">
        <v>0</v>
      </c>
      <c r="D24" s="9">
        <v>0</v>
      </c>
      <c r="E24" s="9">
        <v>-83603</v>
      </c>
      <c r="F24" s="9">
        <v>0</v>
      </c>
      <c r="G24" s="9">
        <v>-16694</v>
      </c>
      <c r="H24" s="9">
        <v>0</v>
      </c>
      <c r="I24" s="9">
        <v>-100297</v>
      </c>
    </row>
    <row r="25" spans="1:9" s="3" customFormat="1" ht="12" customHeight="1">
      <c r="A25" s="3" t="s">
        <v>156</v>
      </c>
      <c r="B25" s="9">
        <v>-36401</v>
      </c>
      <c r="C25" s="9">
        <v>406</v>
      </c>
      <c r="D25" s="9">
        <v>111</v>
      </c>
      <c r="E25" s="9">
        <v>170</v>
      </c>
      <c r="F25" s="9">
        <v>0</v>
      </c>
      <c r="G25" s="9">
        <v>-775</v>
      </c>
      <c r="H25" s="9">
        <v>0</v>
      </c>
      <c r="I25" s="9">
        <v>-88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139</v>
      </c>
      <c r="B27" s="9">
        <f aca="true" t="shared" si="0" ref="B27:I27">SUM(B4:B26)</f>
        <v>712996</v>
      </c>
      <c r="C27" s="9">
        <f t="shared" si="0"/>
        <v>572579</v>
      </c>
      <c r="D27" s="9">
        <f t="shared" si="0"/>
        <v>33470</v>
      </c>
      <c r="E27" s="9">
        <f t="shared" si="0"/>
        <v>-138929</v>
      </c>
      <c r="F27" s="9">
        <f t="shared" si="0"/>
        <v>-136793</v>
      </c>
      <c r="G27" s="9">
        <f t="shared" si="0"/>
        <v>-157698</v>
      </c>
      <c r="H27" s="9">
        <f t="shared" si="0"/>
        <v>-64732</v>
      </c>
      <c r="I27" s="9">
        <f t="shared" si="0"/>
        <v>107897</v>
      </c>
    </row>
    <row r="28" spans="1:9" ht="12.75">
      <c r="A28" s="1" t="s">
        <v>140</v>
      </c>
      <c r="B28" s="10">
        <v>771937</v>
      </c>
      <c r="C28" s="10">
        <v>537338</v>
      </c>
      <c r="D28" s="10">
        <v>81382</v>
      </c>
      <c r="E28" s="10">
        <v>-13652</v>
      </c>
      <c r="F28" s="10">
        <v>-150240</v>
      </c>
      <c r="G28" s="10">
        <v>-66631</v>
      </c>
      <c r="H28" s="10">
        <v>-41547</v>
      </c>
      <c r="I28" s="10">
        <v>346650</v>
      </c>
    </row>
    <row r="30" spans="1:9" ht="12.75">
      <c r="A30" s="1" t="s">
        <v>136</v>
      </c>
      <c r="B30" s="7">
        <f aca="true" t="shared" si="1" ref="B30:I31">B27/($C27/100)</f>
        <v>124.52360285654905</v>
      </c>
      <c r="C30" s="7">
        <f t="shared" si="1"/>
        <v>100</v>
      </c>
      <c r="D30" s="7">
        <f t="shared" si="1"/>
        <v>5.845481584200608</v>
      </c>
      <c r="E30" s="7">
        <f t="shared" si="1"/>
        <v>-24.263726053522745</v>
      </c>
      <c r="F30" s="7">
        <f t="shared" si="1"/>
        <v>-23.89067709433982</v>
      </c>
      <c r="G30" s="7">
        <f t="shared" si="1"/>
        <v>-27.541701669114655</v>
      </c>
      <c r="H30" s="7">
        <f t="shared" si="1"/>
        <v>-11.305339525200889</v>
      </c>
      <c r="I30" s="7">
        <f t="shared" si="1"/>
        <v>18.844037242022498</v>
      </c>
    </row>
    <row r="31" spans="1:9" ht="12.75">
      <c r="A31" s="1" t="s">
        <v>137</v>
      </c>
      <c r="B31" s="7">
        <f t="shared" si="1"/>
        <v>143.65948434691015</v>
      </c>
      <c r="C31" s="7">
        <f t="shared" si="1"/>
        <v>100</v>
      </c>
      <c r="D31" s="7">
        <f t="shared" si="1"/>
        <v>15.145401963010247</v>
      </c>
      <c r="E31" s="7">
        <f t="shared" si="1"/>
        <v>-2.5406727236860225</v>
      </c>
      <c r="F31" s="7">
        <f t="shared" si="1"/>
        <v>-27.960054937488135</v>
      </c>
      <c r="G31" s="7">
        <f t="shared" si="1"/>
        <v>-12.40020247963107</v>
      </c>
      <c r="H31" s="7">
        <f t="shared" si="1"/>
        <v>-7.732004808891237</v>
      </c>
      <c r="I31" s="7">
        <f t="shared" si="1"/>
        <v>64.51246701331378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9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252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176</v>
      </c>
      <c r="B4" s="9">
        <v>775720</v>
      </c>
      <c r="C4" s="9">
        <v>768397</v>
      </c>
      <c r="D4" s="9">
        <v>10478</v>
      </c>
      <c r="E4" s="9">
        <v>-481640</v>
      </c>
      <c r="F4" s="9">
        <v>0</v>
      </c>
      <c r="G4" s="9">
        <v>-222981</v>
      </c>
      <c r="H4" s="9">
        <v>0</v>
      </c>
      <c r="I4" s="9">
        <v>74254</v>
      </c>
    </row>
    <row r="5" spans="1:9" s="3" customFormat="1" ht="12" customHeight="1">
      <c r="A5" s="3" t="s">
        <v>158</v>
      </c>
      <c r="B5" s="9">
        <v>219002</v>
      </c>
      <c r="C5" s="9">
        <v>218017</v>
      </c>
      <c r="D5" s="9">
        <v>3543</v>
      </c>
      <c r="E5" s="9">
        <v>-165171</v>
      </c>
      <c r="F5" s="9">
        <v>0</v>
      </c>
      <c r="G5" s="9">
        <v>-40810</v>
      </c>
      <c r="H5" s="9">
        <v>0</v>
      </c>
      <c r="I5" s="9">
        <v>15579</v>
      </c>
    </row>
    <row r="6" spans="1:9" s="3" customFormat="1" ht="12" customHeight="1">
      <c r="A6" s="3" t="s">
        <v>146</v>
      </c>
      <c r="B6" s="9">
        <v>127169</v>
      </c>
      <c r="C6" s="9">
        <v>127169</v>
      </c>
      <c r="D6" s="9">
        <v>2084</v>
      </c>
      <c r="E6" s="9">
        <v>-97123</v>
      </c>
      <c r="F6" s="9">
        <v>0</v>
      </c>
      <c r="G6" s="9">
        <v>-21272</v>
      </c>
      <c r="H6" s="9">
        <v>0</v>
      </c>
      <c r="I6" s="9">
        <v>10858</v>
      </c>
    </row>
    <row r="7" spans="1:9" s="3" customFormat="1" ht="12" customHeight="1">
      <c r="A7" s="3" t="s">
        <v>152</v>
      </c>
      <c r="B7" s="9">
        <v>113502</v>
      </c>
      <c r="C7" s="9">
        <v>95217</v>
      </c>
      <c r="D7" s="9">
        <v>1122</v>
      </c>
      <c r="E7" s="9">
        <v>-66793</v>
      </c>
      <c r="F7" s="9">
        <v>0</v>
      </c>
      <c r="G7" s="9">
        <v>-16107</v>
      </c>
      <c r="H7" s="9">
        <v>0</v>
      </c>
      <c r="I7" s="9">
        <v>13439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1235393</v>
      </c>
      <c r="C9" s="9">
        <f t="shared" si="0"/>
        <v>1208800</v>
      </c>
      <c r="D9" s="9">
        <f t="shared" si="0"/>
        <v>17227</v>
      </c>
      <c r="E9" s="9">
        <f t="shared" si="0"/>
        <v>-810727</v>
      </c>
      <c r="F9" s="9">
        <f t="shared" si="0"/>
        <v>0</v>
      </c>
      <c r="G9" s="9">
        <f t="shared" si="0"/>
        <v>-301170</v>
      </c>
      <c r="H9" s="9">
        <f t="shared" si="0"/>
        <v>0</v>
      </c>
      <c r="I9" s="9">
        <f t="shared" si="0"/>
        <v>114130</v>
      </c>
    </row>
    <row r="10" spans="1:9" ht="12.75">
      <c r="A10" s="1" t="s">
        <v>140</v>
      </c>
      <c r="B10" s="10">
        <v>1140101</v>
      </c>
      <c r="C10" s="10">
        <v>1113471</v>
      </c>
      <c r="D10" s="10">
        <v>18915</v>
      </c>
      <c r="E10" s="10">
        <v>-724991</v>
      </c>
      <c r="F10" s="10">
        <v>0</v>
      </c>
      <c r="G10" s="10">
        <v>-268794</v>
      </c>
      <c r="H10" s="10">
        <v>0</v>
      </c>
      <c r="I10" s="10">
        <v>138601</v>
      </c>
    </row>
    <row r="12" spans="1:9" ht="12.75">
      <c r="A12" s="1" t="s">
        <v>136</v>
      </c>
      <c r="B12" s="7">
        <f aca="true" t="shared" si="1" ref="B12:I13">B9/($C9/100)</f>
        <v>102.19995036399736</v>
      </c>
      <c r="C12" s="7">
        <f t="shared" si="1"/>
        <v>100</v>
      </c>
      <c r="D12" s="7">
        <f t="shared" si="1"/>
        <v>1.425132362673726</v>
      </c>
      <c r="E12" s="7">
        <f t="shared" si="1"/>
        <v>-67.06874586366645</v>
      </c>
      <c r="F12" s="7">
        <f t="shared" si="1"/>
        <v>0</v>
      </c>
      <c r="G12" s="7">
        <f t="shared" si="1"/>
        <v>-24.914791528788882</v>
      </c>
      <c r="H12" s="7">
        <f t="shared" si="1"/>
        <v>0</v>
      </c>
      <c r="I12" s="7">
        <f t="shared" si="1"/>
        <v>9.441594970218398</v>
      </c>
    </row>
    <row r="13" spans="1:9" ht="12.75">
      <c r="A13" s="1" t="s">
        <v>137</v>
      </c>
      <c r="B13" s="7">
        <f t="shared" si="1"/>
        <v>102.39162043735311</v>
      </c>
      <c r="C13" s="7">
        <f t="shared" si="1"/>
        <v>100.00000000000001</v>
      </c>
      <c r="D13" s="7">
        <f t="shared" si="1"/>
        <v>1.698742041777469</v>
      </c>
      <c r="E13" s="7">
        <f t="shared" si="1"/>
        <v>-65.11090095745647</v>
      </c>
      <c r="F13" s="7">
        <f t="shared" si="1"/>
        <v>0</v>
      </c>
      <c r="G13" s="7">
        <f t="shared" si="1"/>
        <v>-24.140188653319218</v>
      </c>
      <c r="H13" s="7">
        <f t="shared" si="1"/>
        <v>0</v>
      </c>
      <c r="I13" s="7">
        <f t="shared" si="1"/>
        <v>12.447652431001796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0"/>
  <dimension ref="A1:K5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253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155</v>
      </c>
      <c r="B4" s="9">
        <v>3850449</v>
      </c>
      <c r="C4" s="9">
        <v>3137946</v>
      </c>
      <c r="D4" s="9">
        <v>155395</v>
      </c>
      <c r="E4" s="9">
        <v>-1787542</v>
      </c>
      <c r="F4" s="9">
        <v>0</v>
      </c>
      <c r="G4" s="9">
        <v>-1216151</v>
      </c>
      <c r="H4" s="9">
        <v>0</v>
      </c>
      <c r="I4" s="9">
        <v>289648</v>
      </c>
    </row>
    <row r="5" spans="1:9" s="3" customFormat="1" ht="12" customHeight="1">
      <c r="A5" s="3" t="s">
        <v>254</v>
      </c>
      <c r="B5" s="9">
        <v>1405074</v>
      </c>
      <c r="C5" s="9">
        <v>1400530</v>
      </c>
      <c r="D5" s="9">
        <v>35978</v>
      </c>
      <c r="E5" s="9">
        <v>-1187160</v>
      </c>
      <c r="F5" s="9">
        <v>0</v>
      </c>
      <c r="G5" s="9">
        <v>-176305</v>
      </c>
      <c r="H5" s="9">
        <v>1</v>
      </c>
      <c r="I5" s="9">
        <v>73044</v>
      </c>
    </row>
    <row r="6" spans="1:9" s="3" customFormat="1" ht="12" customHeight="1">
      <c r="A6" s="3" t="s">
        <v>235</v>
      </c>
      <c r="B6" s="9">
        <v>739414</v>
      </c>
      <c r="C6" s="9">
        <v>699768</v>
      </c>
      <c r="D6" s="9">
        <v>5885</v>
      </c>
      <c r="E6" s="9">
        <v>-239549</v>
      </c>
      <c r="F6" s="9">
        <v>0</v>
      </c>
      <c r="G6" s="9">
        <v>-342217</v>
      </c>
      <c r="H6" s="9">
        <v>0</v>
      </c>
      <c r="I6" s="9">
        <v>123887</v>
      </c>
    </row>
    <row r="7" spans="1:9" s="3" customFormat="1" ht="12" customHeight="1">
      <c r="A7" s="3" t="s">
        <v>146</v>
      </c>
      <c r="B7" s="9">
        <v>485605</v>
      </c>
      <c r="C7" s="9">
        <v>392266</v>
      </c>
      <c r="D7" s="9">
        <v>37556</v>
      </c>
      <c r="E7" s="9">
        <v>-233823</v>
      </c>
      <c r="F7" s="9">
        <v>0</v>
      </c>
      <c r="G7" s="9">
        <v>-49852</v>
      </c>
      <c r="H7" s="9">
        <v>0</v>
      </c>
      <c r="I7" s="9">
        <v>146147</v>
      </c>
    </row>
    <row r="8" spans="1:9" s="3" customFormat="1" ht="12" customHeight="1">
      <c r="A8" s="3" t="s">
        <v>158</v>
      </c>
      <c r="B8" s="9">
        <v>304734</v>
      </c>
      <c r="C8" s="9">
        <v>304734</v>
      </c>
      <c r="D8" s="9">
        <v>0</v>
      </c>
      <c r="E8" s="9">
        <v>-216297</v>
      </c>
      <c r="F8" s="9">
        <v>0</v>
      </c>
      <c r="G8" s="9">
        <v>-90294</v>
      </c>
      <c r="H8" s="9">
        <v>0</v>
      </c>
      <c r="I8" s="9">
        <v>-1857</v>
      </c>
    </row>
    <row r="9" spans="1:9" s="3" customFormat="1" ht="12" customHeight="1">
      <c r="A9" s="3" t="s">
        <v>144</v>
      </c>
      <c r="B9" s="9">
        <v>1845402</v>
      </c>
      <c r="C9" s="9">
        <v>246570</v>
      </c>
      <c r="D9" s="9">
        <v>13828</v>
      </c>
      <c r="E9" s="9">
        <v>-235960</v>
      </c>
      <c r="F9" s="9">
        <v>0</v>
      </c>
      <c r="G9" s="9">
        <v>-34337</v>
      </c>
      <c r="H9" s="9">
        <v>0</v>
      </c>
      <c r="I9" s="9">
        <v>-9899</v>
      </c>
    </row>
    <row r="10" spans="1:9" s="3" customFormat="1" ht="12" customHeight="1">
      <c r="A10" s="3" t="s">
        <v>255</v>
      </c>
      <c r="B10" s="9">
        <v>218391</v>
      </c>
      <c r="C10" s="9">
        <v>116530</v>
      </c>
      <c r="D10" s="9">
        <v>4658</v>
      </c>
      <c r="E10" s="9">
        <v>-131123</v>
      </c>
      <c r="F10" s="9">
        <v>0</v>
      </c>
      <c r="G10" s="9">
        <v>-30319</v>
      </c>
      <c r="H10" s="9">
        <v>0</v>
      </c>
      <c r="I10" s="9">
        <v>-40254</v>
      </c>
    </row>
    <row r="11" spans="1:9" s="3" customFormat="1" ht="12" customHeight="1">
      <c r="A11" s="3" t="s">
        <v>170</v>
      </c>
      <c r="B11" s="9">
        <v>100111</v>
      </c>
      <c r="C11" s="9">
        <v>77144</v>
      </c>
      <c r="D11" s="9">
        <v>1550</v>
      </c>
      <c r="E11" s="9">
        <v>-83636</v>
      </c>
      <c r="F11" s="9">
        <v>0</v>
      </c>
      <c r="G11" s="9">
        <v>-4677</v>
      </c>
      <c r="H11" s="9">
        <v>0</v>
      </c>
      <c r="I11" s="9">
        <v>-9619</v>
      </c>
    </row>
    <row r="12" spans="1:9" s="3" customFormat="1" ht="12" customHeight="1">
      <c r="A12" s="3" t="s">
        <v>165</v>
      </c>
      <c r="B12" s="9">
        <v>75626</v>
      </c>
      <c r="C12" s="9">
        <v>74824</v>
      </c>
      <c r="D12" s="9">
        <v>2250</v>
      </c>
      <c r="E12" s="9">
        <v>-43468</v>
      </c>
      <c r="F12" s="9">
        <v>0</v>
      </c>
      <c r="G12" s="9">
        <v>-1546</v>
      </c>
      <c r="H12" s="9">
        <v>0</v>
      </c>
      <c r="I12" s="9">
        <v>32060</v>
      </c>
    </row>
    <row r="13" spans="1:9" s="3" customFormat="1" ht="12" customHeight="1">
      <c r="A13" s="3" t="s">
        <v>163</v>
      </c>
      <c r="B13" s="9">
        <v>106775</v>
      </c>
      <c r="C13" s="9">
        <v>69226</v>
      </c>
      <c r="D13" s="9">
        <v>1767</v>
      </c>
      <c r="E13" s="9">
        <v>-34840</v>
      </c>
      <c r="F13" s="9">
        <v>-13520</v>
      </c>
      <c r="G13" s="9">
        <v>-9288</v>
      </c>
      <c r="H13" s="9">
        <v>0</v>
      </c>
      <c r="I13" s="9">
        <v>13345</v>
      </c>
    </row>
    <row r="14" spans="1:9" s="3" customFormat="1" ht="12" customHeight="1">
      <c r="A14" s="3" t="s">
        <v>147</v>
      </c>
      <c r="B14" s="9">
        <v>84016</v>
      </c>
      <c r="C14" s="9">
        <v>66446</v>
      </c>
      <c r="D14" s="9">
        <v>4242</v>
      </c>
      <c r="E14" s="9">
        <v>-40080</v>
      </c>
      <c r="F14" s="9">
        <v>0</v>
      </c>
      <c r="G14" s="9">
        <v>-3249</v>
      </c>
      <c r="H14" s="9">
        <v>-74</v>
      </c>
      <c r="I14" s="9">
        <v>27285</v>
      </c>
    </row>
    <row r="15" spans="1:9" s="3" customFormat="1" ht="12" customHeight="1">
      <c r="A15" s="3" t="s">
        <v>256</v>
      </c>
      <c r="B15" s="9">
        <v>60623</v>
      </c>
      <c r="C15" s="9">
        <v>58114</v>
      </c>
      <c r="D15" s="9">
        <v>1398</v>
      </c>
      <c r="E15" s="9">
        <v>-19800</v>
      </c>
      <c r="F15" s="9">
        <v>0</v>
      </c>
      <c r="G15" s="9">
        <v>-39266</v>
      </c>
      <c r="H15" s="9">
        <v>0</v>
      </c>
      <c r="I15" s="9">
        <v>446</v>
      </c>
    </row>
    <row r="16" spans="1:9" s="3" customFormat="1" ht="12" customHeight="1">
      <c r="A16" s="3" t="s">
        <v>191</v>
      </c>
      <c r="B16" s="9">
        <v>69102</v>
      </c>
      <c r="C16" s="9">
        <v>57795</v>
      </c>
      <c r="D16" s="9">
        <v>7444</v>
      </c>
      <c r="E16" s="9">
        <v>-25409</v>
      </c>
      <c r="F16" s="9">
        <v>0</v>
      </c>
      <c r="G16" s="9">
        <v>-7161</v>
      </c>
      <c r="H16" s="9">
        <v>2707</v>
      </c>
      <c r="I16" s="9">
        <v>35376</v>
      </c>
    </row>
    <row r="17" spans="1:9" s="3" customFormat="1" ht="12" customHeight="1">
      <c r="A17" s="3" t="s">
        <v>169</v>
      </c>
      <c r="B17" s="9">
        <v>30099</v>
      </c>
      <c r="C17" s="9">
        <v>30099</v>
      </c>
      <c r="D17" s="9">
        <v>0</v>
      </c>
      <c r="E17" s="9">
        <v>23243</v>
      </c>
      <c r="F17" s="9">
        <v>0</v>
      </c>
      <c r="G17" s="9">
        <v>-324</v>
      </c>
      <c r="H17" s="9">
        <v>-8643</v>
      </c>
      <c r="I17" s="9">
        <v>44375</v>
      </c>
    </row>
    <row r="18" spans="1:9" s="3" customFormat="1" ht="12" customHeight="1">
      <c r="A18" s="3" t="s">
        <v>168</v>
      </c>
      <c r="B18" s="9">
        <v>39974</v>
      </c>
      <c r="C18" s="9">
        <v>17943</v>
      </c>
      <c r="D18" s="9">
        <v>883</v>
      </c>
      <c r="E18" s="9">
        <v>-16489</v>
      </c>
      <c r="F18" s="9">
        <v>0</v>
      </c>
      <c r="G18" s="9">
        <v>-1547</v>
      </c>
      <c r="H18" s="9">
        <v>0</v>
      </c>
      <c r="I18" s="9">
        <v>790</v>
      </c>
    </row>
    <row r="19" spans="1:9" s="3" customFormat="1" ht="12" customHeight="1">
      <c r="A19" s="3" t="s">
        <v>182</v>
      </c>
      <c r="B19" s="9">
        <v>16677</v>
      </c>
      <c r="C19" s="9">
        <v>16636</v>
      </c>
      <c r="D19" s="9">
        <v>533</v>
      </c>
      <c r="E19" s="9">
        <v>-14135</v>
      </c>
      <c r="F19" s="9">
        <v>0</v>
      </c>
      <c r="G19" s="9">
        <v>-1172</v>
      </c>
      <c r="H19" s="9">
        <v>0</v>
      </c>
      <c r="I19" s="9">
        <v>1862</v>
      </c>
    </row>
    <row r="20" spans="1:9" s="3" customFormat="1" ht="12" customHeight="1">
      <c r="A20" s="3" t="s">
        <v>181</v>
      </c>
      <c r="B20" s="9">
        <v>13533</v>
      </c>
      <c r="C20" s="9">
        <v>13533</v>
      </c>
      <c r="D20" s="9">
        <v>305</v>
      </c>
      <c r="E20" s="9">
        <v>-9864</v>
      </c>
      <c r="F20" s="9">
        <v>0</v>
      </c>
      <c r="G20" s="9">
        <v>-1574</v>
      </c>
      <c r="H20" s="9">
        <v>0</v>
      </c>
      <c r="I20" s="9">
        <v>2400</v>
      </c>
    </row>
    <row r="21" spans="1:9" s="3" customFormat="1" ht="12" customHeight="1">
      <c r="A21" s="3" t="s">
        <v>248</v>
      </c>
      <c r="B21" s="9">
        <v>11997</v>
      </c>
      <c r="C21" s="9">
        <v>11997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11997</v>
      </c>
    </row>
    <row r="22" spans="1:9" s="3" customFormat="1" ht="12" customHeight="1">
      <c r="A22" s="3" t="s">
        <v>171</v>
      </c>
      <c r="B22" s="9">
        <v>11150</v>
      </c>
      <c r="C22" s="9">
        <v>11150</v>
      </c>
      <c r="D22" s="9">
        <v>517</v>
      </c>
      <c r="E22" s="9">
        <v>-6670</v>
      </c>
      <c r="F22" s="9">
        <v>0</v>
      </c>
      <c r="G22" s="9">
        <v>-1486</v>
      </c>
      <c r="H22" s="9">
        <v>-1318</v>
      </c>
      <c r="I22" s="9">
        <v>2193</v>
      </c>
    </row>
    <row r="23" spans="1:9" s="3" customFormat="1" ht="12" customHeight="1">
      <c r="A23" s="3" t="s">
        <v>257</v>
      </c>
      <c r="B23" s="9">
        <v>11161</v>
      </c>
      <c r="C23" s="9">
        <v>9903</v>
      </c>
      <c r="D23" s="9">
        <v>50712</v>
      </c>
      <c r="E23" s="9">
        <v>-37240</v>
      </c>
      <c r="F23" s="9">
        <v>0</v>
      </c>
      <c r="G23" s="9">
        <v>-4314</v>
      </c>
      <c r="H23" s="9">
        <v>44</v>
      </c>
      <c r="I23" s="9">
        <v>19105</v>
      </c>
    </row>
    <row r="24" spans="1:9" s="3" customFormat="1" ht="12" customHeight="1">
      <c r="A24" s="3" t="s">
        <v>179</v>
      </c>
      <c r="B24" s="9">
        <v>13590</v>
      </c>
      <c r="C24" s="9">
        <v>8636</v>
      </c>
      <c r="D24" s="9">
        <v>167</v>
      </c>
      <c r="E24" s="9">
        <v>-4007</v>
      </c>
      <c r="F24" s="9">
        <v>0</v>
      </c>
      <c r="G24" s="9">
        <v>-1523</v>
      </c>
      <c r="H24" s="9">
        <v>0</v>
      </c>
      <c r="I24" s="9">
        <v>3273</v>
      </c>
    </row>
    <row r="25" spans="1:9" s="3" customFormat="1" ht="12" customHeight="1">
      <c r="A25" s="3" t="s">
        <v>152</v>
      </c>
      <c r="B25" s="9">
        <v>6615</v>
      </c>
      <c r="C25" s="9">
        <v>6615</v>
      </c>
      <c r="D25" s="9">
        <v>0</v>
      </c>
      <c r="E25" s="9">
        <v>-4272</v>
      </c>
      <c r="F25" s="9">
        <v>0</v>
      </c>
      <c r="G25" s="9">
        <v>-1593</v>
      </c>
      <c r="H25" s="9">
        <v>0</v>
      </c>
      <c r="I25" s="9">
        <v>750</v>
      </c>
    </row>
    <row r="26" spans="1:9" s="3" customFormat="1" ht="12" customHeight="1">
      <c r="A26" s="3" t="s">
        <v>162</v>
      </c>
      <c r="B26" s="9">
        <v>5580</v>
      </c>
      <c r="C26" s="9">
        <v>5580</v>
      </c>
      <c r="D26" s="9">
        <v>723</v>
      </c>
      <c r="E26" s="9">
        <v>-2277</v>
      </c>
      <c r="F26" s="9">
        <v>0</v>
      </c>
      <c r="G26" s="9">
        <v>-2059</v>
      </c>
      <c r="H26" s="9">
        <v>0</v>
      </c>
      <c r="I26" s="9">
        <v>1967</v>
      </c>
    </row>
    <row r="27" spans="1:9" s="3" customFormat="1" ht="12" customHeight="1">
      <c r="A27" s="3" t="s">
        <v>153</v>
      </c>
      <c r="B27" s="9">
        <v>5571</v>
      </c>
      <c r="C27" s="9">
        <v>5435</v>
      </c>
      <c r="D27" s="9">
        <v>40</v>
      </c>
      <c r="E27" s="9">
        <v>-1996</v>
      </c>
      <c r="F27" s="9">
        <v>0</v>
      </c>
      <c r="G27" s="9">
        <v>-1009</v>
      </c>
      <c r="H27" s="9">
        <v>0</v>
      </c>
      <c r="I27" s="9">
        <v>2470</v>
      </c>
    </row>
    <row r="28" spans="1:9" s="3" customFormat="1" ht="12" customHeight="1">
      <c r="A28" s="3" t="s">
        <v>178</v>
      </c>
      <c r="B28" s="9">
        <v>6873</v>
      </c>
      <c r="C28" s="9">
        <v>4327</v>
      </c>
      <c r="D28" s="9">
        <v>-736</v>
      </c>
      <c r="E28" s="9">
        <v>3455</v>
      </c>
      <c r="F28" s="9">
        <v>0</v>
      </c>
      <c r="G28" s="9">
        <v>-547</v>
      </c>
      <c r="H28" s="9">
        <v>0</v>
      </c>
      <c r="I28" s="9">
        <v>6499</v>
      </c>
    </row>
    <row r="29" spans="1:9" s="3" customFormat="1" ht="12" customHeight="1">
      <c r="A29" s="3" t="s">
        <v>258</v>
      </c>
      <c r="B29" s="9">
        <v>3919</v>
      </c>
      <c r="C29" s="9">
        <v>3538</v>
      </c>
      <c r="D29" s="9">
        <v>6247</v>
      </c>
      <c r="E29" s="9">
        <v>4029</v>
      </c>
      <c r="F29" s="9">
        <v>0</v>
      </c>
      <c r="G29" s="9">
        <v>0</v>
      </c>
      <c r="H29" s="9">
        <v>-3879</v>
      </c>
      <c r="I29" s="9">
        <v>9935</v>
      </c>
    </row>
    <row r="30" spans="1:9" s="3" customFormat="1" ht="12" customHeight="1">
      <c r="A30" s="3" t="s">
        <v>159</v>
      </c>
      <c r="B30" s="9">
        <v>4002</v>
      </c>
      <c r="C30" s="9">
        <v>2833</v>
      </c>
      <c r="D30" s="9">
        <v>259</v>
      </c>
      <c r="E30" s="9">
        <v>761</v>
      </c>
      <c r="F30" s="9">
        <v>0</v>
      </c>
      <c r="G30" s="9">
        <v>-548</v>
      </c>
      <c r="H30" s="9">
        <v>263</v>
      </c>
      <c r="I30" s="9">
        <v>3568</v>
      </c>
    </row>
    <row r="31" spans="1:9" s="3" customFormat="1" ht="12" customHeight="1">
      <c r="A31" s="3" t="s">
        <v>184</v>
      </c>
      <c r="B31" s="9">
        <v>10028</v>
      </c>
      <c r="C31" s="9">
        <v>2329</v>
      </c>
      <c r="D31" s="9">
        <v>90</v>
      </c>
      <c r="E31" s="9">
        <v>388</v>
      </c>
      <c r="F31" s="9">
        <v>0</v>
      </c>
      <c r="G31" s="9">
        <v>1133</v>
      </c>
      <c r="H31" s="9">
        <v>0</v>
      </c>
      <c r="I31" s="9">
        <v>3940</v>
      </c>
    </row>
    <row r="32" spans="1:9" s="3" customFormat="1" ht="12" customHeight="1">
      <c r="A32" s="3" t="s">
        <v>186</v>
      </c>
      <c r="B32" s="9">
        <v>1795</v>
      </c>
      <c r="C32" s="9">
        <v>1795</v>
      </c>
      <c r="D32" s="9">
        <v>28</v>
      </c>
      <c r="E32" s="9">
        <v>0</v>
      </c>
      <c r="F32" s="9">
        <v>0</v>
      </c>
      <c r="G32" s="9">
        <v>-132</v>
      </c>
      <c r="H32" s="9">
        <v>0</v>
      </c>
      <c r="I32" s="9">
        <v>1691</v>
      </c>
    </row>
    <row r="33" spans="1:9" s="3" customFormat="1" ht="12" customHeight="1">
      <c r="A33" s="3" t="s">
        <v>154</v>
      </c>
      <c r="B33" s="9">
        <v>2113</v>
      </c>
      <c r="C33" s="9">
        <v>1633</v>
      </c>
      <c r="D33" s="9">
        <v>62</v>
      </c>
      <c r="E33" s="9">
        <v>2603</v>
      </c>
      <c r="F33" s="9">
        <v>0</v>
      </c>
      <c r="G33" s="9">
        <v>-211</v>
      </c>
      <c r="H33" s="9">
        <v>0</v>
      </c>
      <c r="I33" s="9">
        <v>4087</v>
      </c>
    </row>
    <row r="34" spans="1:9" s="3" customFormat="1" ht="12" customHeight="1">
      <c r="A34" s="3" t="s">
        <v>176</v>
      </c>
      <c r="B34" s="9">
        <v>1105</v>
      </c>
      <c r="C34" s="9">
        <v>1105</v>
      </c>
      <c r="D34" s="9">
        <v>1</v>
      </c>
      <c r="E34" s="9">
        <v>-349</v>
      </c>
      <c r="F34" s="9">
        <v>0</v>
      </c>
      <c r="G34" s="9">
        <v>-253</v>
      </c>
      <c r="H34" s="9">
        <v>0</v>
      </c>
      <c r="I34" s="9">
        <v>504</v>
      </c>
    </row>
    <row r="35" spans="1:9" s="3" customFormat="1" ht="12" customHeight="1">
      <c r="A35" s="3" t="s">
        <v>192</v>
      </c>
      <c r="B35" s="9">
        <v>487</v>
      </c>
      <c r="C35" s="9">
        <v>487</v>
      </c>
      <c r="D35" s="9">
        <v>251</v>
      </c>
      <c r="E35" s="9">
        <v>-1017</v>
      </c>
      <c r="F35" s="9">
        <v>0</v>
      </c>
      <c r="G35" s="9">
        <v>0</v>
      </c>
      <c r="H35" s="9">
        <v>0</v>
      </c>
      <c r="I35" s="9">
        <v>-279</v>
      </c>
    </row>
    <row r="36" spans="1:9" s="3" customFormat="1" ht="12" customHeight="1">
      <c r="A36" s="3" t="s">
        <v>188</v>
      </c>
      <c r="B36" s="9">
        <v>270</v>
      </c>
      <c r="C36" s="9">
        <v>481</v>
      </c>
      <c r="D36" s="9">
        <v>605</v>
      </c>
      <c r="E36" s="9">
        <v>1</v>
      </c>
      <c r="F36" s="9">
        <v>0</v>
      </c>
      <c r="G36" s="9">
        <v>166</v>
      </c>
      <c r="H36" s="9">
        <v>0</v>
      </c>
      <c r="I36" s="9">
        <v>1253</v>
      </c>
    </row>
    <row r="37" spans="1:9" s="3" customFormat="1" ht="12" customHeight="1">
      <c r="A37" s="3" t="s">
        <v>156</v>
      </c>
      <c r="B37" s="9">
        <v>2417</v>
      </c>
      <c r="C37" s="9">
        <v>375</v>
      </c>
      <c r="D37" s="9">
        <v>13</v>
      </c>
      <c r="E37" s="9">
        <v>-65</v>
      </c>
      <c r="F37" s="9">
        <v>0</v>
      </c>
      <c r="G37" s="9">
        <v>-330</v>
      </c>
      <c r="H37" s="9">
        <v>0</v>
      </c>
      <c r="I37" s="9">
        <v>-7</v>
      </c>
    </row>
    <row r="38" spans="1:9" s="3" customFormat="1" ht="12" customHeight="1">
      <c r="A38" s="3" t="s">
        <v>244</v>
      </c>
      <c r="B38" s="9">
        <v>18</v>
      </c>
      <c r="C38" s="9">
        <v>18</v>
      </c>
      <c r="D38" s="9">
        <v>0</v>
      </c>
      <c r="E38" s="9">
        <v>-9689</v>
      </c>
      <c r="F38" s="9">
        <v>0</v>
      </c>
      <c r="G38" s="9">
        <v>0</v>
      </c>
      <c r="H38" s="9">
        <v>0</v>
      </c>
      <c r="I38" s="9">
        <v>-9671</v>
      </c>
    </row>
    <row r="39" spans="1:9" s="3" customFormat="1" ht="12" customHeight="1">
      <c r="A39" s="3" t="s">
        <v>237</v>
      </c>
      <c r="B39" s="9">
        <v>7</v>
      </c>
      <c r="C39" s="9">
        <v>7</v>
      </c>
      <c r="D39" s="9">
        <v>0</v>
      </c>
      <c r="E39" s="9">
        <v>-4</v>
      </c>
      <c r="F39" s="9">
        <v>0</v>
      </c>
      <c r="G39" s="9">
        <v>-1</v>
      </c>
      <c r="H39" s="9">
        <v>0</v>
      </c>
      <c r="I39" s="9">
        <v>2</v>
      </c>
    </row>
    <row r="40" spans="1:9" s="3" customFormat="1" ht="12" customHeight="1">
      <c r="A40" s="3" t="s">
        <v>259</v>
      </c>
      <c r="B40" s="9">
        <v>-77</v>
      </c>
      <c r="C40" s="9">
        <v>-77</v>
      </c>
      <c r="D40" s="9">
        <v>5433</v>
      </c>
      <c r="E40" s="9">
        <v>-6050</v>
      </c>
      <c r="F40" s="9">
        <v>0</v>
      </c>
      <c r="G40" s="9">
        <v>0</v>
      </c>
      <c r="H40" s="9">
        <v>694</v>
      </c>
      <c r="I40" s="9">
        <v>0</v>
      </c>
    </row>
    <row r="41" spans="1:9" s="3" customFormat="1" ht="12" customHeight="1">
      <c r="A41" s="3" t="s">
        <v>196</v>
      </c>
      <c r="B41" s="9">
        <v>2</v>
      </c>
      <c r="C41" s="9">
        <v>-4928</v>
      </c>
      <c r="D41" s="9">
        <v>346</v>
      </c>
      <c r="E41" s="9">
        <v>-748</v>
      </c>
      <c r="F41" s="9">
        <v>0</v>
      </c>
      <c r="G41" s="9">
        <v>-2185</v>
      </c>
      <c r="H41" s="9">
        <v>371</v>
      </c>
      <c r="I41" s="9">
        <v>-7144</v>
      </c>
    </row>
    <row r="42" spans="1:9" s="3" customFormat="1" ht="12" customHeight="1">
      <c r="A42" s="3" t="s">
        <v>167</v>
      </c>
      <c r="B42" s="9">
        <v>15</v>
      </c>
      <c r="C42" s="9">
        <v>-17244</v>
      </c>
      <c r="D42" s="9">
        <v>-4481</v>
      </c>
      <c r="E42" s="9">
        <v>1584</v>
      </c>
      <c r="F42" s="9">
        <v>0</v>
      </c>
      <c r="G42" s="9">
        <v>2717</v>
      </c>
      <c r="H42" s="9">
        <v>0</v>
      </c>
      <c r="I42" s="9">
        <v>-17424</v>
      </c>
    </row>
    <row r="43" spans="1:9" s="3" customFormat="1" ht="12" customHeight="1">
      <c r="A43" s="3" t="s">
        <v>260</v>
      </c>
      <c r="B43" s="9">
        <v>0</v>
      </c>
      <c r="C43" s="9">
        <v>0</v>
      </c>
      <c r="D43" s="9">
        <v>49</v>
      </c>
      <c r="E43" s="9">
        <v>100</v>
      </c>
      <c r="F43" s="9">
        <v>0</v>
      </c>
      <c r="G43" s="9">
        <v>-20</v>
      </c>
      <c r="H43" s="9">
        <v>0</v>
      </c>
      <c r="I43" s="9">
        <v>129</v>
      </c>
    </row>
    <row r="44" spans="1:9" s="3" customFormat="1" ht="12" customHeight="1">
      <c r="A44" s="3" t="s">
        <v>261</v>
      </c>
      <c r="B44" s="9">
        <v>0</v>
      </c>
      <c r="C44" s="9">
        <v>0</v>
      </c>
      <c r="D44" s="9">
        <v>169</v>
      </c>
      <c r="E44" s="9">
        <v>-167</v>
      </c>
      <c r="F44" s="9">
        <v>0</v>
      </c>
      <c r="G44" s="9">
        <v>0</v>
      </c>
      <c r="H44" s="9">
        <v>0</v>
      </c>
      <c r="I44" s="9">
        <v>2</v>
      </c>
    </row>
    <row r="45" spans="1:9" s="3" customFormat="1" ht="12" customHeight="1">
      <c r="A45" s="3" t="s">
        <v>262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-849</v>
      </c>
      <c r="H45" s="9">
        <v>0</v>
      </c>
      <c r="I45" s="9">
        <v>-849</v>
      </c>
    </row>
    <row r="46" spans="1:9" s="3" customFormat="1" ht="12" customHeight="1">
      <c r="A46" s="3" t="s">
        <v>263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-43</v>
      </c>
      <c r="H46" s="9">
        <v>0</v>
      </c>
      <c r="I46" s="9">
        <v>-43</v>
      </c>
    </row>
    <row r="47" spans="1:9" s="3" customFormat="1" ht="12" customHeight="1">
      <c r="A47" s="3" t="s">
        <v>264</v>
      </c>
      <c r="B47" s="9">
        <v>0</v>
      </c>
      <c r="C47" s="9">
        <v>0</v>
      </c>
      <c r="D47" s="9">
        <v>2264</v>
      </c>
      <c r="E47" s="9">
        <v>-500</v>
      </c>
      <c r="F47" s="9">
        <v>0</v>
      </c>
      <c r="G47" s="9">
        <v>-38</v>
      </c>
      <c r="H47" s="9">
        <v>0</v>
      </c>
      <c r="I47" s="9">
        <v>1726</v>
      </c>
    </row>
    <row r="48" spans="1:9" s="3" customFormat="1" ht="12" customHeight="1">
      <c r="A48" s="3" t="s">
        <v>194</v>
      </c>
      <c r="B48" s="9">
        <v>0</v>
      </c>
      <c r="C48" s="9">
        <v>0</v>
      </c>
      <c r="D48" s="9">
        <v>13</v>
      </c>
      <c r="E48" s="9">
        <v>84</v>
      </c>
      <c r="F48" s="9">
        <v>0</v>
      </c>
      <c r="G48" s="9">
        <v>0</v>
      </c>
      <c r="H48" s="9">
        <v>0</v>
      </c>
      <c r="I48" s="9">
        <v>97</v>
      </c>
    </row>
    <row r="49" spans="1:9" s="3" customFormat="1" ht="12.75">
      <c r="A49" s="2"/>
      <c r="B49" s="9"/>
      <c r="C49" s="9"/>
      <c r="D49" s="9"/>
      <c r="E49" s="9"/>
      <c r="F49" s="9"/>
      <c r="G49" s="9"/>
      <c r="H49" s="9"/>
      <c r="I49" s="9"/>
    </row>
    <row r="50" spans="1:9" ht="12.75">
      <c r="A50" s="3" t="s">
        <v>139</v>
      </c>
      <c r="B50" s="9">
        <f aca="true" t="shared" si="0" ref="B50:I50">SUM(B4:B49)</f>
        <v>9544243</v>
      </c>
      <c r="C50" s="9">
        <f t="shared" si="0"/>
        <v>6836099</v>
      </c>
      <c r="D50" s="9">
        <f t="shared" si="0"/>
        <v>336444</v>
      </c>
      <c r="E50" s="9">
        <f t="shared" si="0"/>
        <v>-4357978</v>
      </c>
      <c r="F50" s="9">
        <f t="shared" si="0"/>
        <v>-13520</v>
      </c>
      <c r="G50" s="9">
        <f t="shared" si="0"/>
        <v>-2022404</v>
      </c>
      <c r="H50" s="9">
        <f t="shared" si="0"/>
        <v>-9834</v>
      </c>
      <c r="I50" s="9">
        <f t="shared" si="0"/>
        <v>768807</v>
      </c>
    </row>
    <row r="51" spans="1:9" ht="12.75">
      <c r="A51" s="1" t="s">
        <v>140</v>
      </c>
      <c r="B51" s="10">
        <v>9234657</v>
      </c>
      <c r="C51" s="10">
        <v>6744933</v>
      </c>
      <c r="D51" s="10">
        <v>2543911</v>
      </c>
      <c r="E51" s="10">
        <v>-6732591</v>
      </c>
      <c r="F51" s="10">
        <v>-4512</v>
      </c>
      <c r="G51" s="10">
        <v>-2344867</v>
      </c>
      <c r="H51" s="10">
        <v>-7531</v>
      </c>
      <c r="I51" s="10">
        <v>199343</v>
      </c>
    </row>
    <row r="53" spans="1:9" ht="12.75">
      <c r="A53" s="1" t="s">
        <v>136</v>
      </c>
      <c r="B53" s="7">
        <f aca="true" t="shared" si="1" ref="B53:I54">B50/($C50/100)</f>
        <v>139.61534202474246</v>
      </c>
      <c r="C53" s="7">
        <f t="shared" si="1"/>
        <v>99.99999999999999</v>
      </c>
      <c r="D53" s="7">
        <f t="shared" si="1"/>
        <v>4.921578812711752</v>
      </c>
      <c r="E53" s="7">
        <f t="shared" si="1"/>
        <v>-63.74948636642038</v>
      </c>
      <c r="F53" s="7">
        <f t="shared" si="1"/>
        <v>-0.19777361328441848</v>
      </c>
      <c r="G53" s="7">
        <f t="shared" si="1"/>
        <v>-29.584182440892093</v>
      </c>
      <c r="H53" s="7">
        <f t="shared" si="1"/>
        <v>-0.14385397285791207</v>
      </c>
      <c r="I53" s="7">
        <f t="shared" si="1"/>
        <v>11.246282419256946</v>
      </c>
    </row>
    <row r="54" spans="1:9" ht="12.75">
      <c r="A54" s="1" t="s">
        <v>137</v>
      </c>
      <c r="B54" s="7">
        <f t="shared" si="1"/>
        <v>136.91250899008188</v>
      </c>
      <c r="C54" s="7">
        <f t="shared" si="1"/>
        <v>100</v>
      </c>
      <c r="D54" s="7">
        <f t="shared" si="1"/>
        <v>37.71588242611157</v>
      </c>
      <c r="E54" s="7">
        <f t="shared" si="1"/>
        <v>-99.8170181972156</v>
      </c>
      <c r="F54" s="7">
        <f t="shared" si="1"/>
        <v>-0.0668946600359114</v>
      </c>
      <c r="G54" s="7">
        <f t="shared" si="1"/>
        <v>-34.76486719734651</v>
      </c>
      <c r="H54" s="7">
        <f t="shared" si="1"/>
        <v>-0.11165418544557817</v>
      </c>
      <c r="I54" s="7">
        <f t="shared" si="1"/>
        <v>2.9554481860679713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1"/>
  <dimension ref="A1:K3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206</v>
      </c>
      <c r="B4" s="9">
        <v>149333</v>
      </c>
      <c r="C4" s="9">
        <v>149333</v>
      </c>
      <c r="D4" s="9">
        <v>0</v>
      </c>
      <c r="E4" s="9">
        <v>-109065</v>
      </c>
      <c r="F4" s="9">
        <v>0</v>
      </c>
      <c r="G4" s="9">
        <v>-27432</v>
      </c>
      <c r="H4" s="9">
        <v>0</v>
      </c>
      <c r="I4" s="9">
        <v>12836</v>
      </c>
    </row>
    <row r="5" spans="1:9" s="3" customFormat="1" ht="12" customHeight="1">
      <c r="A5" s="3" t="s">
        <v>200</v>
      </c>
      <c r="B5" s="9">
        <v>144598</v>
      </c>
      <c r="C5" s="9">
        <v>144598</v>
      </c>
      <c r="D5" s="9">
        <v>3406</v>
      </c>
      <c r="E5" s="9">
        <v>-122912</v>
      </c>
      <c r="F5" s="9">
        <v>0</v>
      </c>
      <c r="G5" s="9">
        <v>-21933</v>
      </c>
      <c r="H5" s="9">
        <v>0</v>
      </c>
      <c r="I5" s="9">
        <v>3159</v>
      </c>
    </row>
    <row r="6" spans="1:9" s="3" customFormat="1" ht="12" customHeight="1">
      <c r="A6" s="3" t="s">
        <v>204</v>
      </c>
      <c r="B6" s="9">
        <v>141932</v>
      </c>
      <c r="C6" s="9">
        <v>141932</v>
      </c>
      <c r="D6" s="9">
        <v>968</v>
      </c>
      <c r="E6" s="9">
        <v>-109349</v>
      </c>
      <c r="F6" s="9">
        <v>0</v>
      </c>
      <c r="G6" s="9">
        <v>-27450</v>
      </c>
      <c r="H6" s="9">
        <v>0</v>
      </c>
      <c r="I6" s="9">
        <v>6101</v>
      </c>
    </row>
    <row r="7" spans="1:9" s="3" customFormat="1" ht="12" customHeight="1">
      <c r="A7" s="3" t="s">
        <v>205</v>
      </c>
      <c r="B7" s="9">
        <v>135935</v>
      </c>
      <c r="C7" s="9">
        <v>135935</v>
      </c>
      <c r="D7" s="9">
        <v>1172</v>
      </c>
      <c r="E7" s="9">
        <v>-103462</v>
      </c>
      <c r="F7" s="9">
        <v>0</v>
      </c>
      <c r="G7" s="9">
        <v>-23238</v>
      </c>
      <c r="H7" s="9">
        <v>0</v>
      </c>
      <c r="I7" s="9">
        <v>10407</v>
      </c>
    </row>
    <row r="8" spans="1:9" s="3" customFormat="1" ht="12" customHeight="1">
      <c r="A8" s="3" t="s">
        <v>199</v>
      </c>
      <c r="B8" s="9">
        <v>92313</v>
      </c>
      <c r="C8" s="9">
        <v>92313</v>
      </c>
      <c r="D8" s="9">
        <v>4740</v>
      </c>
      <c r="E8" s="9">
        <v>-81280</v>
      </c>
      <c r="F8" s="9">
        <v>0</v>
      </c>
      <c r="G8" s="9">
        <v>-2340</v>
      </c>
      <c r="H8" s="9">
        <v>0</v>
      </c>
      <c r="I8" s="9">
        <v>13433</v>
      </c>
    </row>
    <row r="9" spans="1:9" s="3" customFormat="1" ht="12" customHeight="1">
      <c r="A9" s="3" t="s">
        <v>201</v>
      </c>
      <c r="B9" s="9">
        <v>80197</v>
      </c>
      <c r="C9" s="9">
        <v>80197</v>
      </c>
      <c r="D9" s="9">
        <v>1628</v>
      </c>
      <c r="E9" s="9">
        <v>-58135</v>
      </c>
      <c r="F9" s="9">
        <v>0</v>
      </c>
      <c r="G9" s="9">
        <v>-9078</v>
      </c>
      <c r="H9" s="9">
        <v>0</v>
      </c>
      <c r="I9" s="9">
        <v>14612</v>
      </c>
    </row>
    <row r="10" spans="1:9" s="3" customFormat="1" ht="12" customHeight="1">
      <c r="A10" s="3" t="s">
        <v>210</v>
      </c>
      <c r="B10" s="9">
        <v>77281</v>
      </c>
      <c r="C10" s="9">
        <v>77281</v>
      </c>
      <c r="D10" s="9">
        <v>1114</v>
      </c>
      <c r="E10" s="9">
        <v>-56306</v>
      </c>
      <c r="F10" s="9">
        <v>0</v>
      </c>
      <c r="G10" s="9">
        <v>-12974</v>
      </c>
      <c r="H10" s="9">
        <v>0</v>
      </c>
      <c r="I10" s="9">
        <v>9115</v>
      </c>
    </row>
    <row r="11" spans="1:9" s="3" customFormat="1" ht="12" customHeight="1">
      <c r="A11" s="3" t="s">
        <v>214</v>
      </c>
      <c r="B11" s="9">
        <v>65118</v>
      </c>
      <c r="C11" s="9">
        <v>65118</v>
      </c>
      <c r="D11" s="9">
        <v>3916</v>
      </c>
      <c r="E11" s="9">
        <v>-57803</v>
      </c>
      <c r="F11" s="9">
        <v>0</v>
      </c>
      <c r="G11" s="9">
        <v>-12013</v>
      </c>
      <c r="H11" s="9">
        <v>0</v>
      </c>
      <c r="I11" s="9">
        <v>-782</v>
      </c>
    </row>
    <row r="12" spans="1:9" s="3" customFormat="1" ht="12" customHeight="1">
      <c r="A12" s="3" t="s">
        <v>213</v>
      </c>
      <c r="B12" s="9">
        <v>43362</v>
      </c>
      <c r="C12" s="9">
        <v>43362</v>
      </c>
      <c r="D12" s="9">
        <v>4267</v>
      </c>
      <c r="E12" s="9">
        <v>-46270</v>
      </c>
      <c r="F12" s="9">
        <v>0</v>
      </c>
      <c r="G12" s="9">
        <v>-3473</v>
      </c>
      <c r="H12" s="9">
        <v>0</v>
      </c>
      <c r="I12" s="9">
        <v>-2114</v>
      </c>
    </row>
    <row r="13" spans="1:9" s="3" customFormat="1" ht="12" customHeight="1">
      <c r="A13" s="3" t="s">
        <v>207</v>
      </c>
      <c r="B13" s="9">
        <v>42892</v>
      </c>
      <c r="C13" s="9">
        <v>42892</v>
      </c>
      <c r="D13" s="9">
        <v>0</v>
      </c>
      <c r="E13" s="9">
        <v>-43091</v>
      </c>
      <c r="F13" s="9">
        <v>0</v>
      </c>
      <c r="G13" s="9">
        <v>-3470</v>
      </c>
      <c r="H13" s="9">
        <v>0</v>
      </c>
      <c r="I13" s="9">
        <v>-3669</v>
      </c>
    </row>
    <row r="14" spans="1:9" s="3" customFormat="1" ht="12" customHeight="1">
      <c r="A14" s="3" t="s">
        <v>208</v>
      </c>
      <c r="B14" s="9">
        <v>36392</v>
      </c>
      <c r="C14" s="9">
        <v>36392</v>
      </c>
      <c r="D14" s="9">
        <v>3266</v>
      </c>
      <c r="E14" s="9">
        <v>-32331</v>
      </c>
      <c r="F14" s="9">
        <v>0</v>
      </c>
      <c r="G14" s="9">
        <v>-855</v>
      </c>
      <c r="H14" s="9">
        <v>0</v>
      </c>
      <c r="I14" s="9">
        <v>6472</v>
      </c>
    </row>
    <row r="15" spans="1:9" s="3" customFormat="1" ht="12" customHeight="1">
      <c r="A15" s="3" t="s">
        <v>202</v>
      </c>
      <c r="B15" s="9">
        <v>36155</v>
      </c>
      <c r="C15" s="9">
        <v>36155</v>
      </c>
      <c r="D15" s="9">
        <v>0</v>
      </c>
      <c r="E15" s="9">
        <v>-39261</v>
      </c>
      <c r="F15" s="9">
        <v>0</v>
      </c>
      <c r="G15" s="9">
        <v>-2451</v>
      </c>
      <c r="H15" s="9">
        <v>0</v>
      </c>
      <c r="I15" s="9">
        <v>-5557</v>
      </c>
    </row>
    <row r="16" spans="1:9" s="3" customFormat="1" ht="12" customHeight="1">
      <c r="A16" s="3" t="s">
        <v>203</v>
      </c>
      <c r="B16" s="9">
        <v>35764</v>
      </c>
      <c r="C16" s="9">
        <v>35764</v>
      </c>
      <c r="D16" s="9">
        <v>959</v>
      </c>
      <c r="E16" s="9">
        <v>-33842</v>
      </c>
      <c r="F16" s="9">
        <v>0</v>
      </c>
      <c r="G16" s="9">
        <v>-2243</v>
      </c>
      <c r="H16" s="9">
        <v>0</v>
      </c>
      <c r="I16" s="9">
        <v>638</v>
      </c>
    </row>
    <row r="17" spans="1:9" s="3" customFormat="1" ht="12" customHeight="1">
      <c r="A17" s="3" t="s">
        <v>209</v>
      </c>
      <c r="B17" s="9">
        <v>34934</v>
      </c>
      <c r="C17" s="9">
        <v>34934</v>
      </c>
      <c r="D17" s="9">
        <v>1134</v>
      </c>
      <c r="E17" s="9">
        <v>-39022</v>
      </c>
      <c r="F17" s="9">
        <v>0</v>
      </c>
      <c r="G17" s="9">
        <v>-2409</v>
      </c>
      <c r="H17" s="9">
        <v>0</v>
      </c>
      <c r="I17" s="9">
        <v>-5363</v>
      </c>
    </row>
    <row r="18" spans="1:9" s="3" customFormat="1" ht="12" customHeight="1">
      <c r="A18" s="3" t="s">
        <v>211</v>
      </c>
      <c r="B18" s="9">
        <v>34677</v>
      </c>
      <c r="C18" s="9">
        <v>34677</v>
      </c>
      <c r="D18" s="9">
        <v>2053</v>
      </c>
      <c r="E18" s="9">
        <v>-32326</v>
      </c>
      <c r="F18" s="9">
        <v>0</v>
      </c>
      <c r="G18" s="9">
        <v>-1399</v>
      </c>
      <c r="H18" s="9">
        <v>0</v>
      </c>
      <c r="I18" s="9">
        <v>3005</v>
      </c>
    </row>
    <row r="19" spans="1:9" s="3" customFormat="1" ht="12" customHeight="1">
      <c r="A19" s="3" t="s">
        <v>221</v>
      </c>
      <c r="B19" s="9">
        <v>32708</v>
      </c>
      <c r="C19" s="9">
        <v>32708</v>
      </c>
      <c r="D19" s="9">
        <v>68</v>
      </c>
      <c r="E19" s="9">
        <v>-25922</v>
      </c>
      <c r="F19" s="9">
        <v>0</v>
      </c>
      <c r="G19" s="9">
        <v>-5669</v>
      </c>
      <c r="H19" s="9">
        <v>0</v>
      </c>
      <c r="I19" s="9">
        <v>1185</v>
      </c>
    </row>
    <row r="20" spans="1:9" s="3" customFormat="1" ht="12" customHeight="1">
      <c r="A20" s="3" t="s">
        <v>212</v>
      </c>
      <c r="B20" s="9">
        <v>28249</v>
      </c>
      <c r="C20" s="9">
        <v>28249</v>
      </c>
      <c r="D20" s="9">
        <v>2532</v>
      </c>
      <c r="E20" s="9">
        <v>-33606</v>
      </c>
      <c r="F20" s="9">
        <v>0</v>
      </c>
      <c r="G20" s="9">
        <v>-1443</v>
      </c>
      <c r="H20" s="9">
        <v>0</v>
      </c>
      <c r="I20" s="9">
        <v>-4268</v>
      </c>
    </row>
    <row r="21" spans="1:9" s="3" customFormat="1" ht="12" customHeight="1">
      <c r="A21" s="3" t="s">
        <v>222</v>
      </c>
      <c r="B21" s="9">
        <v>24200</v>
      </c>
      <c r="C21" s="9">
        <v>24200</v>
      </c>
      <c r="D21" s="9">
        <v>21</v>
      </c>
      <c r="E21" s="9">
        <v>-21936</v>
      </c>
      <c r="F21" s="9">
        <v>0</v>
      </c>
      <c r="G21" s="9">
        <v>-3251</v>
      </c>
      <c r="H21" s="9">
        <v>0</v>
      </c>
      <c r="I21" s="9">
        <v>-966</v>
      </c>
    </row>
    <row r="22" spans="1:9" s="3" customFormat="1" ht="12" customHeight="1">
      <c r="A22" s="3" t="s">
        <v>216</v>
      </c>
      <c r="B22" s="9">
        <v>28224</v>
      </c>
      <c r="C22" s="9">
        <v>24078</v>
      </c>
      <c r="D22" s="9">
        <v>2141</v>
      </c>
      <c r="E22" s="9">
        <v>-28941</v>
      </c>
      <c r="F22" s="9">
        <v>0</v>
      </c>
      <c r="G22" s="9">
        <v>-2008</v>
      </c>
      <c r="H22" s="9">
        <v>0</v>
      </c>
      <c r="I22" s="9">
        <v>-4730</v>
      </c>
    </row>
    <row r="23" spans="1:9" s="3" customFormat="1" ht="12" customHeight="1">
      <c r="A23" s="3" t="s">
        <v>218</v>
      </c>
      <c r="B23" s="9">
        <v>20466</v>
      </c>
      <c r="C23" s="9">
        <v>20466</v>
      </c>
      <c r="D23" s="9">
        <v>1062</v>
      </c>
      <c r="E23" s="9">
        <v>-22823</v>
      </c>
      <c r="F23" s="9">
        <v>0</v>
      </c>
      <c r="G23" s="9">
        <v>-681</v>
      </c>
      <c r="H23" s="9">
        <v>0</v>
      </c>
      <c r="I23" s="9">
        <v>-1976</v>
      </c>
    </row>
    <row r="24" spans="1:9" s="3" customFormat="1" ht="12" customHeight="1">
      <c r="A24" s="3" t="s">
        <v>217</v>
      </c>
      <c r="B24" s="9">
        <v>20831</v>
      </c>
      <c r="C24" s="9">
        <v>20433</v>
      </c>
      <c r="D24" s="9">
        <v>0</v>
      </c>
      <c r="E24" s="9">
        <v>-16668</v>
      </c>
      <c r="F24" s="9">
        <v>0</v>
      </c>
      <c r="G24" s="9">
        <v>-1023</v>
      </c>
      <c r="H24" s="9">
        <v>0</v>
      </c>
      <c r="I24" s="9">
        <v>2742</v>
      </c>
    </row>
    <row r="25" spans="1:9" s="3" customFormat="1" ht="12" customHeight="1">
      <c r="A25" s="3" t="s">
        <v>215</v>
      </c>
      <c r="B25" s="9">
        <v>20345</v>
      </c>
      <c r="C25" s="9">
        <v>20345</v>
      </c>
      <c r="D25" s="9">
        <v>0</v>
      </c>
      <c r="E25" s="9">
        <v>-16318</v>
      </c>
      <c r="F25" s="9">
        <v>0</v>
      </c>
      <c r="G25" s="9">
        <v>-844</v>
      </c>
      <c r="H25" s="9">
        <v>0</v>
      </c>
      <c r="I25" s="9">
        <v>3183</v>
      </c>
    </row>
    <row r="26" spans="1:9" s="3" customFormat="1" ht="12" customHeight="1">
      <c r="A26" s="3" t="s">
        <v>220</v>
      </c>
      <c r="B26" s="9">
        <v>16648</v>
      </c>
      <c r="C26" s="9">
        <v>16648</v>
      </c>
      <c r="D26" s="9">
        <v>673</v>
      </c>
      <c r="E26" s="9">
        <v>-13732</v>
      </c>
      <c r="F26" s="9">
        <v>0</v>
      </c>
      <c r="G26" s="9">
        <v>-716</v>
      </c>
      <c r="H26" s="9">
        <v>0</v>
      </c>
      <c r="I26" s="9">
        <v>2873</v>
      </c>
    </row>
    <row r="27" spans="1:9" s="3" customFormat="1" ht="12" customHeight="1">
      <c r="A27" s="3" t="s">
        <v>219</v>
      </c>
      <c r="B27" s="9">
        <v>13630</v>
      </c>
      <c r="C27" s="9">
        <v>13630</v>
      </c>
      <c r="D27" s="9">
        <v>545</v>
      </c>
      <c r="E27" s="9">
        <v>-10308</v>
      </c>
      <c r="F27" s="9">
        <v>0</v>
      </c>
      <c r="G27" s="9">
        <v>-343</v>
      </c>
      <c r="H27" s="9">
        <v>0</v>
      </c>
      <c r="I27" s="9">
        <v>3524</v>
      </c>
    </row>
    <row r="28" spans="1:9" s="3" customFormat="1" ht="12" customHeight="1">
      <c r="A28" s="3" t="s">
        <v>223</v>
      </c>
      <c r="B28" s="9">
        <v>11888</v>
      </c>
      <c r="C28" s="9">
        <v>11888</v>
      </c>
      <c r="D28" s="9">
        <v>103</v>
      </c>
      <c r="E28" s="9">
        <v>-8011</v>
      </c>
      <c r="F28" s="9">
        <v>0</v>
      </c>
      <c r="G28" s="9">
        <v>0</v>
      </c>
      <c r="H28" s="9">
        <v>0</v>
      </c>
      <c r="I28" s="9">
        <v>3980</v>
      </c>
    </row>
    <row r="29" spans="1:9" s="3" customFormat="1" ht="12" customHeight="1">
      <c r="A29" s="3" t="s">
        <v>224</v>
      </c>
      <c r="B29" s="9">
        <v>11275</v>
      </c>
      <c r="C29" s="9">
        <v>11275</v>
      </c>
      <c r="D29" s="9">
        <v>91</v>
      </c>
      <c r="E29" s="9">
        <v>-7808</v>
      </c>
      <c r="F29" s="9">
        <v>0</v>
      </c>
      <c r="G29" s="9">
        <v>-2819</v>
      </c>
      <c r="H29" s="9">
        <v>0</v>
      </c>
      <c r="I29" s="9">
        <v>739</v>
      </c>
    </row>
    <row r="30" spans="1:9" s="3" customFormat="1" ht="12" customHeight="1">
      <c r="A30" s="3" t="s">
        <v>225</v>
      </c>
      <c r="B30" s="9">
        <v>10764</v>
      </c>
      <c r="C30" s="9">
        <v>10764</v>
      </c>
      <c r="D30" s="9">
        <v>51</v>
      </c>
      <c r="E30" s="9">
        <v>-6018</v>
      </c>
      <c r="F30" s="9">
        <v>0</v>
      </c>
      <c r="G30" s="9">
        <v>-1287</v>
      </c>
      <c r="H30" s="9">
        <v>0</v>
      </c>
      <c r="I30" s="9">
        <v>3510</v>
      </c>
    </row>
    <row r="31" spans="1:9" s="3" customFormat="1" ht="12" customHeight="1">
      <c r="A31" s="3" t="s">
        <v>226</v>
      </c>
      <c r="B31" s="9">
        <v>6204</v>
      </c>
      <c r="C31" s="9">
        <v>6204</v>
      </c>
      <c r="D31" s="9">
        <v>0</v>
      </c>
      <c r="E31" s="9">
        <v>-4494</v>
      </c>
      <c r="F31" s="9">
        <v>0</v>
      </c>
      <c r="G31" s="9">
        <v>-1598</v>
      </c>
      <c r="H31" s="9">
        <v>0</v>
      </c>
      <c r="I31" s="9">
        <v>112</v>
      </c>
    </row>
    <row r="32" spans="1:9" s="3" customFormat="1" ht="12" customHeight="1">
      <c r="A32" s="3" t="s">
        <v>228</v>
      </c>
      <c r="B32" s="9">
        <v>4904</v>
      </c>
      <c r="C32" s="9">
        <v>4904</v>
      </c>
      <c r="D32" s="9">
        <v>35</v>
      </c>
      <c r="E32" s="9">
        <v>-3418</v>
      </c>
      <c r="F32" s="9">
        <v>0</v>
      </c>
      <c r="G32" s="9">
        <v>-932</v>
      </c>
      <c r="H32" s="9">
        <v>1</v>
      </c>
      <c r="I32" s="9">
        <v>590</v>
      </c>
    </row>
    <row r="33" spans="1:9" s="3" customFormat="1" ht="12" customHeight="1">
      <c r="A33" s="3" t="s">
        <v>227</v>
      </c>
      <c r="B33" s="9">
        <v>3855</v>
      </c>
      <c r="C33" s="9">
        <v>3855</v>
      </c>
      <c r="D33" s="9">
        <v>33</v>
      </c>
      <c r="E33" s="9">
        <v>-2702</v>
      </c>
      <c r="F33" s="9">
        <v>0</v>
      </c>
      <c r="G33" s="9">
        <v>-933</v>
      </c>
      <c r="H33" s="9">
        <v>0</v>
      </c>
      <c r="I33" s="9">
        <v>253</v>
      </c>
    </row>
    <row r="34" spans="1:9" s="3" customFormat="1" ht="12.75">
      <c r="A34" s="2"/>
      <c r="B34" s="9"/>
      <c r="C34" s="9"/>
      <c r="D34" s="9"/>
      <c r="E34" s="9"/>
      <c r="F34" s="9"/>
      <c r="G34" s="9"/>
      <c r="H34" s="9"/>
      <c r="I34" s="9"/>
    </row>
    <row r="35" spans="1:9" ht="12.75">
      <c r="A35" s="3" t="s">
        <v>139</v>
      </c>
      <c r="B35" s="9">
        <f aca="true" t="shared" si="0" ref="B35:I35">SUM(B4:B34)</f>
        <v>1405074</v>
      </c>
      <c r="C35" s="9">
        <f t="shared" si="0"/>
        <v>1400530</v>
      </c>
      <c r="D35" s="9">
        <f t="shared" si="0"/>
        <v>35978</v>
      </c>
      <c r="E35" s="9">
        <f t="shared" si="0"/>
        <v>-1187160</v>
      </c>
      <c r="F35" s="9">
        <f t="shared" si="0"/>
        <v>0</v>
      </c>
      <c r="G35" s="9">
        <f t="shared" si="0"/>
        <v>-176305</v>
      </c>
      <c r="H35" s="9">
        <f t="shared" si="0"/>
        <v>1</v>
      </c>
      <c r="I35" s="9">
        <f t="shared" si="0"/>
        <v>73044</v>
      </c>
    </row>
    <row r="36" spans="1:9" ht="12.75">
      <c r="A36" s="1" t="s">
        <v>140</v>
      </c>
      <c r="B36" s="10">
        <v>1081159</v>
      </c>
      <c r="C36" s="10">
        <v>1075774</v>
      </c>
      <c r="D36" s="10">
        <v>36552</v>
      </c>
      <c r="E36" s="10">
        <v>-861098</v>
      </c>
      <c r="F36" s="10">
        <v>0</v>
      </c>
      <c r="G36" s="10">
        <v>-145742</v>
      </c>
      <c r="H36" s="10">
        <v>0</v>
      </c>
      <c r="I36" s="10">
        <v>105486</v>
      </c>
    </row>
    <row r="38" spans="1:9" ht="12.75">
      <c r="A38" s="1" t="s">
        <v>136</v>
      </c>
      <c r="B38" s="7">
        <f aca="true" t="shared" si="1" ref="B38:I39">B35/($C35/100)</f>
        <v>100.32444860160082</v>
      </c>
      <c r="C38" s="7">
        <f t="shared" si="1"/>
        <v>100</v>
      </c>
      <c r="D38" s="7">
        <f t="shared" si="1"/>
        <v>2.5688846365304565</v>
      </c>
      <c r="E38" s="7">
        <f t="shared" si="1"/>
        <v>-84.7650532298487</v>
      </c>
      <c r="F38" s="7">
        <f t="shared" si="1"/>
        <v>0</v>
      </c>
      <c r="G38" s="7">
        <f t="shared" si="1"/>
        <v>-12.588448658722056</v>
      </c>
      <c r="H38" s="7">
        <f t="shared" si="1"/>
        <v>7.140154084525144E-05</v>
      </c>
      <c r="I38" s="7">
        <f t="shared" si="1"/>
        <v>5.215454149500546</v>
      </c>
    </row>
    <row r="39" spans="1:9" ht="12.75">
      <c r="A39" s="1" t="s">
        <v>137</v>
      </c>
      <c r="B39" s="7">
        <f t="shared" si="1"/>
        <v>100.5005698222861</v>
      </c>
      <c r="C39" s="7">
        <f t="shared" si="1"/>
        <v>100</v>
      </c>
      <c r="D39" s="7">
        <f t="shared" si="1"/>
        <v>3.3977396739463868</v>
      </c>
      <c r="E39" s="7">
        <f t="shared" si="1"/>
        <v>-80.0445074894913</v>
      </c>
      <c r="F39" s="7">
        <f t="shared" si="1"/>
        <v>0</v>
      </c>
      <c r="G39" s="7">
        <f t="shared" si="1"/>
        <v>-13.547641047283166</v>
      </c>
      <c r="H39" s="7">
        <f t="shared" si="1"/>
        <v>0</v>
      </c>
      <c r="I39" s="7">
        <f t="shared" si="1"/>
        <v>9.805591137171934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/>
  <dimension ref="A1:M18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327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120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48</v>
      </c>
      <c r="B3" s="4" t="s">
        <v>46</v>
      </c>
      <c r="C3" s="4" t="s">
        <v>117</v>
      </c>
      <c r="D3" s="4" t="s">
        <v>45</v>
      </c>
      <c r="E3" s="4" t="s">
        <v>47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118</v>
      </c>
      <c r="K3" s="4" t="s">
        <v>53</v>
      </c>
      <c r="L3" s="4" t="s">
        <v>119</v>
      </c>
    </row>
    <row r="4" spans="1:12" s="3" customFormat="1" ht="12" customHeight="1">
      <c r="A4" s="3" t="s">
        <v>328</v>
      </c>
      <c r="B4" s="9">
        <v>44803826</v>
      </c>
      <c r="C4" s="9">
        <v>124757135</v>
      </c>
      <c r="D4" s="9">
        <v>0</v>
      </c>
      <c r="E4" s="9">
        <v>806532</v>
      </c>
      <c r="F4" s="9">
        <v>128270</v>
      </c>
      <c r="G4" s="9">
        <v>170495763</v>
      </c>
      <c r="H4" s="9">
        <v>-1678551</v>
      </c>
      <c r="I4" s="9">
        <v>348103</v>
      </c>
      <c r="J4" s="9">
        <v>124766927</v>
      </c>
      <c r="K4" s="9">
        <v>47059284</v>
      </c>
      <c r="L4" s="9">
        <v>170495763</v>
      </c>
    </row>
    <row r="5" spans="1:12" s="3" customFormat="1" ht="12.7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3" t="s">
        <v>139</v>
      </c>
      <c r="B6" s="9">
        <f aca="true" t="shared" si="0" ref="B6:L6">SUM(B4:B5)</f>
        <v>44803826</v>
      </c>
      <c r="C6" s="9">
        <f t="shared" si="0"/>
        <v>124757135</v>
      </c>
      <c r="D6" s="9">
        <f t="shared" si="0"/>
        <v>0</v>
      </c>
      <c r="E6" s="9">
        <f t="shared" si="0"/>
        <v>806532</v>
      </c>
      <c r="F6" s="9">
        <f t="shared" si="0"/>
        <v>128270</v>
      </c>
      <c r="G6" s="9">
        <f t="shared" si="0"/>
        <v>170495763</v>
      </c>
      <c r="H6" s="9">
        <f t="shared" si="0"/>
        <v>-1678551</v>
      </c>
      <c r="I6" s="9">
        <f t="shared" si="0"/>
        <v>348103</v>
      </c>
      <c r="J6" s="9">
        <f t="shared" si="0"/>
        <v>124766927</v>
      </c>
      <c r="K6" s="9">
        <f t="shared" si="0"/>
        <v>47059284</v>
      </c>
      <c r="L6" s="9">
        <f t="shared" si="0"/>
        <v>170495763</v>
      </c>
    </row>
    <row r="7" spans="1:12" ht="12.75">
      <c r="A7" s="1" t="s">
        <v>140</v>
      </c>
      <c r="B7" s="10">
        <v>45823708</v>
      </c>
      <c r="C7" s="10">
        <v>93935230</v>
      </c>
      <c r="D7" s="10">
        <v>0</v>
      </c>
      <c r="E7" s="10">
        <v>438363</v>
      </c>
      <c r="F7" s="10">
        <v>97509</v>
      </c>
      <c r="G7" s="10">
        <v>140294810</v>
      </c>
      <c r="H7" s="10">
        <v>-1726938</v>
      </c>
      <c r="I7" s="10">
        <v>213163</v>
      </c>
      <c r="J7" s="10">
        <v>93941692</v>
      </c>
      <c r="K7" s="10">
        <v>47866893</v>
      </c>
      <c r="L7" s="10">
        <v>140294810</v>
      </c>
    </row>
    <row r="9" spans="1:12" ht="12.75">
      <c r="A9" s="1" t="s">
        <v>136</v>
      </c>
      <c r="B9" s="7">
        <f aca="true" t="shared" si="1" ref="B9:G10">B6/($G6/100)</f>
        <v>26.278556846013824</v>
      </c>
      <c r="C9" s="7">
        <f t="shared" si="1"/>
        <v>73.17315856113093</v>
      </c>
      <c r="D9" s="7">
        <f t="shared" si="1"/>
        <v>0</v>
      </c>
      <c r="E9" s="7">
        <f t="shared" si="1"/>
        <v>0.47305105171440537</v>
      </c>
      <c r="F9" s="7">
        <f t="shared" si="1"/>
        <v>0.07523354114084349</v>
      </c>
      <c r="G9" s="7">
        <f t="shared" si="1"/>
        <v>100</v>
      </c>
      <c r="H9" s="7">
        <f aca="true" t="shared" si="2" ref="H9:L10">H6/($L6/100)</f>
        <v>-0.9845118555820065</v>
      </c>
      <c r="I9" s="7">
        <f t="shared" si="2"/>
        <v>0.2041710561452486</v>
      </c>
      <c r="J9" s="7">
        <f t="shared" si="2"/>
        <v>73.17890181235765</v>
      </c>
      <c r="K9" s="7">
        <f t="shared" si="2"/>
        <v>27.601438987079113</v>
      </c>
      <c r="L9" s="7">
        <f t="shared" si="2"/>
        <v>100</v>
      </c>
    </row>
    <row r="10" spans="1:12" ht="12.75">
      <c r="A10" s="1" t="s">
        <v>137</v>
      </c>
      <c r="B10" s="7">
        <f t="shared" si="1"/>
        <v>32.662439900663465</v>
      </c>
      <c r="C10" s="7">
        <f t="shared" si="1"/>
        <v>66.95559871387972</v>
      </c>
      <c r="D10" s="7">
        <f t="shared" si="1"/>
        <v>0</v>
      </c>
      <c r="E10" s="7">
        <f t="shared" si="1"/>
        <v>0.31245845801423444</v>
      </c>
      <c r="F10" s="7">
        <f t="shared" si="1"/>
        <v>0.06950292744257609</v>
      </c>
      <c r="G10" s="7">
        <f t="shared" si="1"/>
        <v>100</v>
      </c>
      <c r="H10" s="7">
        <f t="shared" si="2"/>
        <v>-1.2309350573980604</v>
      </c>
      <c r="I10" s="7">
        <f t="shared" si="2"/>
        <v>0.1519393340352362</v>
      </c>
      <c r="J10" s="7">
        <f t="shared" si="2"/>
        <v>66.96020472888483</v>
      </c>
      <c r="K10" s="7">
        <f t="shared" si="2"/>
        <v>34.11879099447798</v>
      </c>
      <c r="L10" s="7">
        <f t="shared" si="2"/>
        <v>100</v>
      </c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10"/>
    </row>
    <row r="17" ht="12.75">
      <c r="C17" s="7"/>
    </row>
    <row r="18" ht="12.75">
      <c r="C18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2"/>
  <dimension ref="A1:K4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146</v>
      </c>
      <c r="B4" s="9">
        <v>16329074</v>
      </c>
      <c r="C4" s="9">
        <v>13961493</v>
      </c>
      <c r="D4" s="9">
        <v>814140</v>
      </c>
      <c r="E4" s="9">
        <v>-9951174</v>
      </c>
      <c r="F4" s="9">
        <v>0</v>
      </c>
      <c r="G4" s="9">
        <v>-2593125</v>
      </c>
      <c r="H4" s="9">
        <v>215700</v>
      </c>
      <c r="I4" s="9">
        <v>2447034</v>
      </c>
    </row>
    <row r="5" spans="1:9" s="3" customFormat="1" ht="12" customHeight="1">
      <c r="A5" s="3" t="s">
        <v>155</v>
      </c>
      <c r="B5" s="9">
        <v>648660</v>
      </c>
      <c r="C5" s="9">
        <v>614253</v>
      </c>
      <c r="D5" s="9">
        <v>6275</v>
      </c>
      <c r="E5" s="9">
        <v>-209782</v>
      </c>
      <c r="F5" s="9">
        <v>0</v>
      </c>
      <c r="G5" s="9">
        <v>-276332</v>
      </c>
      <c r="H5" s="9">
        <v>0</v>
      </c>
      <c r="I5" s="9">
        <v>134414</v>
      </c>
    </row>
    <row r="6" spans="1:9" s="3" customFormat="1" ht="12" customHeight="1">
      <c r="A6" s="3" t="s">
        <v>244</v>
      </c>
      <c r="B6" s="9">
        <v>644035</v>
      </c>
      <c r="C6" s="9">
        <v>455820</v>
      </c>
      <c r="D6" s="9">
        <v>58354</v>
      </c>
      <c r="E6" s="9">
        <v>-376561</v>
      </c>
      <c r="F6" s="9">
        <v>0</v>
      </c>
      <c r="G6" s="9">
        <v>-97957</v>
      </c>
      <c r="H6" s="9">
        <v>0</v>
      </c>
      <c r="I6" s="9">
        <v>39656</v>
      </c>
    </row>
    <row r="7" spans="1:9" s="3" customFormat="1" ht="12" customHeight="1">
      <c r="A7" s="3" t="s">
        <v>267</v>
      </c>
      <c r="B7" s="9">
        <v>509083</v>
      </c>
      <c r="C7" s="9">
        <v>511690</v>
      </c>
      <c r="D7" s="9">
        <v>13703</v>
      </c>
      <c r="E7" s="9">
        <v>-330603</v>
      </c>
      <c r="F7" s="9">
        <v>0</v>
      </c>
      <c r="G7" s="9">
        <v>-117864</v>
      </c>
      <c r="H7" s="9">
        <v>0</v>
      </c>
      <c r="I7" s="9">
        <v>76926</v>
      </c>
    </row>
    <row r="8" spans="1:9" s="3" customFormat="1" ht="12" customHeight="1">
      <c r="A8" s="3" t="s">
        <v>249</v>
      </c>
      <c r="B8" s="9">
        <v>214279</v>
      </c>
      <c r="C8" s="9">
        <v>68567</v>
      </c>
      <c r="D8" s="9">
        <v>0</v>
      </c>
      <c r="E8" s="9">
        <v>-27008</v>
      </c>
      <c r="F8" s="9">
        <v>0</v>
      </c>
      <c r="G8" s="9">
        <v>-64076</v>
      </c>
      <c r="H8" s="9">
        <v>42921</v>
      </c>
      <c r="I8" s="9">
        <v>20404</v>
      </c>
    </row>
    <row r="9" spans="1:9" s="3" customFormat="1" ht="12" customHeight="1">
      <c r="A9" s="3" t="s">
        <v>237</v>
      </c>
      <c r="B9" s="9">
        <v>172607</v>
      </c>
      <c r="C9" s="9">
        <v>22645</v>
      </c>
      <c r="D9" s="9">
        <v>252</v>
      </c>
      <c r="E9" s="9">
        <v>-6504</v>
      </c>
      <c r="F9" s="9">
        <v>0</v>
      </c>
      <c r="G9" s="9">
        <v>1465</v>
      </c>
      <c r="H9" s="9">
        <v>0</v>
      </c>
      <c r="I9" s="9">
        <v>17858</v>
      </c>
    </row>
    <row r="10" spans="1:9" s="3" customFormat="1" ht="12" customHeight="1">
      <c r="A10" s="3" t="s">
        <v>174</v>
      </c>
      <c r="B10" s="9">
        <v>151107</v>
      </c>
      <c r="C10" s="9">
        <v>56173</v>
      </c>
      <c r="D10" s="9">
        <v>634</v>
      </c>
      <c r="E10" s="9">
        <v>-60079</v>
      </c>
      <c r="F10" s="9">
        <v>0</v>
      </c>
      <c r="G10" s="9">
        <v>-4128</v>
      </c>
      <c r="H10" s="9">
        <v>854</v>
      </c>
      <c r="I10" s="9">
        <v>-6546</v>
      </c>
    </row>
    <row r="11" spans="1:9" s="3" customFormat="1" ht="12" customHeight="1">
      <c r="A11" s="3" t="s">
        <v>153</v>
      </c>
      <c r="B11" s="9">
        <v>147679</v>
      </c>
      <c r="C11" s="9">
        <v>1</v>
      </c>
      <c r="D11" s="9">
        <v>0</v>
      </c>
      <c r="E11" s="9">
        <v>0</v>
      </c>
      <c r="F11" s="9">
        <v>0</v>
      </c>
      <c r="G11" s="9">
        <v>-5617</v>
      </c>
      <c r="H11" s="9">
        <v>0</v>
      </c>
      <c r="I11" s="9">
        <v>-5616</v>
      </c>
    </row>
    <row r="12" spans="1:9" s="3" customFormat="1" ht="12" customHeight="1">
      <c r="A12" s="3" t="s">
        <v>164</v>
      </c>
      <c r="B12" s="9">
        <v>144930</v>
      </c>
      <c r="C12" s="9">
        <v>49487</v>
      </c>
      <c r="D12" s="9">
        <v>1404</v>
      </c>
      <c r="E12" s="9">
        <v>-15916</v>
      </c>
      <c r="F12" s="9">
        <v>-386</v>
      </c>
      <c r="G12" s="9">
        <v>-3234</v>
      </c>
      <c r="H12" s="9">
        <v>0</v>
      </c>
      <c r="I12" s="9">
        <v>31355</v>
      </c>
    </row>
    <row r="13" spans="1:9" s="3" customFormat="1" ht="12" customHeight="1">
      <c r="A13" s="3" t="s">
        <v>178</v>
      </c>
      <c r="B13" s="9">
        <v>144519</v>
      </c>
      <c r="C13" s="9">
        <v>83980</v>
      </c>
      <c r="D13" s="9">
        <v>-6472</v>
      </c>
      <c r="E13" s="9">
        <v>-30681</v>
      </c>
      <c r="F13" s="9">
        <v>0</v>
      </c>
      <c r="G13" s="9">
        <v>-5365</v>
      </c>
      <c r="H13" s="9">
        <v>0</v>
      </c>
      <c r="I13" s="9">
        <v>41462</v>
      </c>
    </row>
    <row r="14" spans="1:9" s="3" customFormat="1" ht="12" customHeight="1">
      <c r="A14" s="3" t="s">
        <v>147</v>
      </c>
      <c r="B14" s="9">
        <v>137366</v>
      </c>
      <c r="C14" s="9">
        <v>138152</v>
      </c>
      <c r="D14" s="9">
        <v>11783</v>
      </c>
      <c r="E14" s="9">
        <v>-108428</v>
      </c>
      <c r="F14" s="9">
        <v>0</v>
      </c>
      <c r="G14" s="9">
        <v>-23177</v>
      </c>
      <c r="H14" s="9">
        <v>0</v>
      </c>
      <c r="I14" s="9">
        <v>18330</v>
      </c>
    </row>
    <row r="15" spans="1:9" s="3" customFormat="1" ht="12" customHeight="1">
      <c r="A15" s="3" t="s">
        <v>235</v>
      </c>
      <c r="B15" s="9">
        <v>99421</v>
      </c>
      <c r="C15" s="9">
        <v>93935</v>
      </c>
      <c r="D15" s="9">
        <v>2774</v>
      </c>
      <c r="E15" s="9">
        <v>-54772</v>
      </c>
      <c r="F15" s="9">
        <v>0</v>
      </c>
      <c r="G15" s="9">
        <v>-41831</v>
      </c>
      <c r="H15" s="9">
        <v>0</v>
      </c>
      <c r="I15" s="9">
        <v>106</v>
      </c>
    </row>
    <row r="16" spans="1:9" s="3" customFormat="1" ht="12" customHeight="1">
      <c r="A16" s="3" t="s">
        <v>154</v>
      </c>
      <c r="B16" s="9">
        <v>88456</v>
      </c>
      <c r="C16" s="9">
        <v>76115</v>
      </c>
      <c r="D16" s="9">
        <v>2887</v>
      </c>
      <c r="E16" s="9">
        <v>-28674</v>
      </c>
      <c r="F16" s="9">
        <v>0</v>
      </c>
      <c r="G16" s="9">
        <v>-6345</v>
      </c>
      <c r="H16" s="9">
        <v>8917</v>
      </c>
      <c r="I16" s="9">
        <v>52900</v>
      </c>
    </row>
    <row r="17" spans="1:9" s="3" customFormat="1" ht="12" customHeight="1">
      <c r="A17" s="3" t="s">
        <v>179</v>
      </c>
      <c r="B17" s="9">
        <v>74596</v>
      </c>
      <c r="C17" s="9">
        <v>43474</v>
      </c>
      <c r="D17" s="9">
        <v>892</v>
      </c>
      <c r="E17" s="9">
        <v>-28854</v>
      </c>
      <c r="F17" s="9">
        <v>0</v>
      </c>
      <c r="G17" s="9">
        <v>-8112</v>
      </c>
      <c r="H17" s="9">
        <v>0</v>
      </c>
      <c r="I17" s="9">
        <v>7400</v>
      </c>
    </row>
    <row r="18" spans="1:9" s="3" customFormat="1" ht="12" customHeight="1">
      <c r="A18" s="3" t="s">
        <v>143</v>
      </c>
      <c r="B18" s="9">
        <v>70545</v>
      </c>
      <c r="C18" s="9">
        <v>67503</v>
      </c>
      <c r="D18" s="9">
        <v>5001</v>
      </c>
      <c r="E18" s="9">
        <v>-41492</v>
      </c>
      <c r="F18" s="9">
        <v>0</v>
      </c>
      <c r="G18" s="9">
        <v>-18887</v>
      </c>
      <c r="H18" s="9">
        <v>0</v>
      </c>
      <c r="I18" s="9">
        <v>12125</v>
      </c>
    </row>
    <row r="19" spans="1:9" s="3" customFormat="1" ht="12" customHeight="1">
      <c r="A19" s="3" t="s">
        <v>160</v>
      </c>
      <c r="B19" s="9">
        <v>38878</v>
      </c>
      <c r="C19" s="9">
        <v>2288</v>
      </c>
      <c r="D19" s="9">
        <v>0</v>
      </c>
      <c r="E19" s="9">
        <v>-232</v>
      </c>
      <c r="F19" s="9">
        <v>0</v>
      </c>
      <c r="G19" s="9">
        <v>-8173</v>
      </c>
      <c r="H19" s="9">
        <v>0</v>
      </c>
      <c r="I19" s="9">
        <v>-6117</v>
      </c>
    </row>
    <row r="20" spans="1:9" s="3" customFormat="1" ht="12" customHeight="1">
      <c r="A20" s="3" t="s">
        <v>186</v>
      </c>
      <c r="B20" s="9">
        <v>27874</v>
      </c>
      <c r="C20" s="9">
        <v>18054</v>
      </c>
      <c r="D20" s="9">
        <v>129</v>
      </c>
      <c r="E20" s="9">
        <v>-9858</v>
      </c>
      <c r="F20" s="9">
        <v>0</v>
      </c>
      <c r="G20" s="9">
        <v>-9057</v>
      </c>
      <c r="H20" s="9">
        <v>0</v>
      </c>
      <c r="I20" s="9">
        <v>-732</v>
      </c>
    </row>
    <row r="21" spans="1:9" s="3" customFormat="1" ht="12" customHeight="1">
      <c r="A21" s="3" t="s">
        <v>173</v>
      </c>
      <c r="B21" s="9">
        <v>20821</v>
      </c>
      <c r="C21" s="9">
        <v>20821</v>
      </c>
      <c r="D21" s="9">
        <v>1485</v>
      </c>
      <c r="E21" s="9">
        <v>-27383</v>
      </c>
      <c r="F21" s="9">
        <v>0</v>
      </c>
      <c r="G21" s="9">
        <v>-576</v>
      </c>
      <c r="H21" s="9">
        <v>0</v>
      </c>
      <c r="I21" s="9">
        <v>-5653</v>
      </c>
    </row>
    <row r="22" spans="1:9" s="3" customFormat="1" ht="12" customHeight="1">
      <c r="A22" s="3" t="s">
        <v>163</v>
      </c>
      <c r="B22" s="9">
        <v>19267</v>
      </c>
      <c r="C22" s="9">
        <v>7518</v>
      </c>
      <c r="D22" s="9">
        <v>9</v>
      </c>
      <c r="E22" s="9">
        <v>-6371</v>
      </c>
      <c r="F22" s="9">
        <v>0</v>
      </c>
      <c r="G22" s="9">
        <v>-823</v>
      </c>
      <c r="H22" s="9">
        <v>0</v>
      </c>
      <c r="I22" s="9">
        <v>333</v>
      </c>
    </row>
    <row r="23" spans="1:9" s="3" customFormat="1" ht="12" customHeight="1">
      <c r="A23" s="3" t="s">
        <v>165</v>
      </c>
      <c r="B23" s="9">
        <v>14830</v>
      </c>
      <c r="C23" s="9">
        <v>1332</v>
      </c>
      <c r="D23" s="9">
        <v>40</v>
      </c>
      <c r="E23" s="9">
        <v>-321</v>
      </c>
      <c r="F23" s="9">
        <v>0</v>
      </c>
      <c r="G23" s="9">
        <v>0</v>
      </c>
      <c r="H23" s="9">
        <v>0</v>
      </c>
      <c r="I23" s="9">
        <v>1051</v>
      </c>
    </row>
    <row r="24" spans="1:9" s="3" customFormat="1" ht="12" customHeight="1">
      <c r="A24" s="3" t="s">
        <v>169</v>
      </c>
      <c r="B24" s="9">
        <v>12461</v>
      </c>
      <c r="C24" s="9">
        <v>12461</v>
      </c>
      <c r="D24" s="9">
        <v>0</v>
      </c>
      <c r="E24" s="9">
        <v>2250</v>
      </c>
      <c r="F24" s="9">
        <v>0</v>
      </c>
      <c r="G24" s="9">
        <v>0</v>
      </c>
      <c r="H24" s="9">
        <v>0</v>
      </c>
      <c r="I24" s="9">
        <v>14711</v>
      </c>
    </row>
    <row r="25" spans="1:9" s="3" customFormat="1" ht="12" customHeight="1">
      <c r="A25" s="3" t="s">
        <v>171</v>
      </c>
      <c r="B25" s="9">
        <v>11217</v>
      </c>
      <c r="C25" s="9">
        <v>4002</v>
      </c>
      <c r="D25" s="9">
        <v>21</v>
      </c>
      <c r="E25" s="9">
        <v>-2430</v>
      </c>
      <c r="F25" s="9">
        <v>0</v>
      </c>
      <c r="G25" s="9">
        <v>-1444</v>
      </c>
      <c r="H25" s="9">
        <v>0</v>
      </c>
      <c r="I25" s="9">
        <v>149</v>
      </c>
    </row>
    <row r="26" spans="1:9" s="3" customFormat="1" ht="12" customHeight="1">
      <c r="A26" s="3" t="s">
        <v>168</v>
      </c>
      <c r="B26" s="9">
        <v>8665</v>
      </c>
      <c r="C26" s="9">
        <v>4088</v>
      </c>
      <c r="D26" s="9">
        <v>0</v>
      </c>
      <c r="E26" s="9">
        <v>-18778</v>
      </c>
      <c r="F26" s="9">
        <v>0</v>
      </c>
      <c r="G26" s="9">
        <v>-1449</v>
      </c>
      <c r="H26" s="9">
        <v>0</v>
      </c>
      <c r="I26" s="9">
        <v>-16139</v>
      </c>
    </row>
    <row r="27" spans="1:9" s="3" customFormat="1" ht="12" customHeight="1">
      <c r="A27" s="3" t="s">
        <v>250</v>
      </c>
      <c r="B27" s="9">
        <v>7751</v>
      </c>
      <c r="C27" s="9">
        <v>7751</v>
      </c>
      <c r="D27" s="9">
        <v>119</v>
      </c>
      <c r="E27" s="9">
        <v>0</v>
      </c>
      <c r="F27" s="9">
        <v>0</v>
      </c>
      <c r="G27" s="9">
        <v>-6044</v>
      </c>
      <c r="H27" s="9">
        <v>0</v>
      </c>
      <c r="I27" s="9">
        <v>1826</v>
      </c>
    </row>
    <row r="28" spans="1:9" s="3" customFormat="1" ht="12" customHeight="1">
      <c r="A28" s="3" t="s">
        <v>182</v>
      </c>
      <c r="B28" s="9">
        <v>3208</v>
      </c>
      <c r="C28" s="9">
        <v>543</v>
      </c>
      <c r="D28" s="9">
        <v>49</v>
      </c>
      <c r="E28" s="9">
        <v>-3040</v>
      </c>
      <c r="F28" s="9">
        <v>0</v>
      </c>
      <c r="G28" s="9">
        <v>0</v>
      </c>
      <c r="H28" s="9">
        <v>0</v>
      </c>
      <c r="I28" s="9">
        <v>-2448</v>
      </c>
    </row>
    <row r="29" spans="1:9" s="3" customFormat="1" ht="12" customHeight="1">
      <c r="A29" s="3" t="s">
        <v>238</v>
      </c>
      <c r="B29" s="9">
        <v>2903</v>
      </c>
      <c r="C29" s="9">
        <v>119</v>
      </c>
      <c r="D29" s="9">
        <v>0</v>
      </c>
      <c r="E29" s="9">
        <v>-60</v>
      </c>
      <c r="F29" s="9">
        <v>0</v>
      </c>
      <c r="G29" s="9">
        <v>0</v>
      </c>
      <c r="H29" s="9">
        <v>0</v>
      </c>
      <c r="I29" s="9">
        <v>59</v>
      </c>
    </row>
    <row r="30" spans="1:9" s="3" customFormat="1" ht="12" customHeight="1">
      <c r="A30" s="3" t="s">
        <v>183</v>
      </c>
      <c r="B30" s="9">
        <v>1708</v>
      </c>
      <c r="C30" s="9">
        <v>854</v>
      </c>
      <c r="D30" s="9">
        <v>0</v>
      </c>
      <c r="E30" s="9">
        <v>-350</v>
      </c>
      <c r="F30" s="9">
        <v>0</v>
      </c>
      <c r="G30" s="9">
        <v>0</v>
      </c>
      <c r="H30" s="9">
        <v>0</v>
      </c>
      <c r="I30" s="9">
        <v>504</v>
      </c>
    </row>
    <row r="31" spans="1:9" s="3" customFormat="1" ht="12" customHeight="1">
      <c r="A31" s="3" t="s">
        <v>185</v>
      </c>
      <c r="B31" s="9">
        <v>1302</v>
      </c>
      <c r="C31" s="9">
        <v>1170</v>
      </c>
      <c r="D31" s="9">
        <v>11</v>
      </c>
      <c r="E31" s="9">
        <v>0</v>
      </c>
      <c r="F31" s="9">
        <v>-583</v>
      </c>
      <c r="G31" s="9">
        <v>-198</v>
      </c>
      <c r="H31" s="9">
        <v>0</v>
      </c>
      <c r="I31" s="9">
        <v>400</v>
      </c>
    </row>
    <row r="32" spans="1:9" s="3" customFormat="1" ht="12" customHeight="1">
      <c r="A32" s="3" t="s">
        <v>156</v>
      </c>
      <c r="B32" s="9">
        <v>503</v>
      </c>
      <c r="C32" s="9">
        <v>60</v>
      </c>
      <c r="D32" s="9">
        <v>0</v>
      </c>
      <c r="E32" s="9">
        <v>-2</v>
      </c>
      <c r="F32" s="9">
        <v>0</v>
      </c>
      <c r="G32" s="9">
        <v>0</v>
      </c>
      <c r="H32" s="9">
        <v>0</v>
      </c>
      <c r="I32" s="9">
        <v>58</v>
      </c>
    </row>
    <row r="33" spans="1:9" s="3" customFormat="1" ht="12" customHeight="1">
      <c r="A33" s="3" t="s">
        <v>191</v>
      </c>
      <c r="B33" s="9">
        <v>123</v>
      </c>
      <c r="C33" s="9">
        <v>123</v>
      </c>
      <c r="D33" s="9">
        <v>0</v>
      </c>
      <c r="E33" s="9">
        <v>-29</v>
      </c>
      <c r="F33" s="9">
        <v>0</v>
      </c>
      <c r="G33" s="9">
        <v>0</v>
      </c>
      <c r="H33" s="9">
        <v>0</v>
      </c>
      <c r="I33" s="9">
        <v>94</v>
      </c>
    </row>
    <row r="34" spans="1:9" s="3" customFormat="1" ht="12" customHeight="1">
      <c r="A34" s="3" t="s">
        <v>144</v>
      </c>
      <c r="B34" s="9">
        <v>1</v>
      </c>
      <c r="C34" s="9">
        <v>1</v>
      </c>
      <c r="D34" s="9">
        <v>5</v>
      </c>
      <c r="E34" s="9">
        <v>1236</v>
      </c>
      <c r="F34" s="9">
        <v>0</v>
      </c>
      <c r="G34" s="9">
        <v>0</v>
      </c>
      <c r="H34" s="9">
        <v>0</v>
      </c>
      <c r="I34" s="9">
        <v>1242</v>
      </c>
    </row>
    <row r="35" spans="1:9" s="3" customFormat="1" ht="12" customHeight="1">
      <c r="A35" s="3" t="s">
        <v>195</v>
      </c>
      <c r="B35" s="9">
        <v>0</v>
      </c>
      <c r="C35" s="9">
        <v>0</v>
      </c>
      <c r="D35" s="9">
        <v>2214</v>
      </c>
      <c r="E35" s="9">
        <v>-405</v>
      </c>
      <c r="F35" s="9">
        <v>0</v>
      </c>
      <c r="G35" s="9">
        <v>-685</v>
      </c>
      <c r="H35" s="9">
        <v>0</v>
      </c>
      <c r="I35" s="9">
        <v>1124</v>
      </c>
    </row>
    <row r="36" spans="1:9" s="3" customFormat="1" ht="12.75">
      <c r="A36" s="2"/>
      <c r="B36" s="9"/>
      <c r="C36" s="9"/>
      <c r="D36" s="9"/>
      <c r="E36" s="9"/>
      <c r="F36" s="9"/>
      <c r="G36" s="9"/>
      <c r="H36" s="9"/>
      <c r="I36" s="9"/>
    </row>
    <row r="37" spans="1:9" ht="12.75">
      <c r="A37" s="3" t="s">
        <v>139</v>
      </c>
      <c r="B37" s="9">
        <f aca="true" t="shared" si="0" ref="B37:I37">SUM(B4:B36)</f>
        <v>19747869</v>
      </c>
      <c r="C37" s="9">
        <f t="shared" si="0"/>
        <v>16324473</v>
      </c>
      <c r="D37" s="9">
        <f t="shared" si="0"/>
        <v>915709</v>
      </c>
      <c r="E37" s="9">
        <f t="shared" si="0"/>
        <v>-11336301</v>
      </c>
      <c r="F37" s="9">
        <f t="shared" si="0"/>
        <v>-969</v>
      </c>
      <c r="G37" s="9">
        <f t="shared" si="0"/>
        <v>-3293034</v>
      </c>
      <c r="H37" s="9">
        <f t="shared" si="0"/>
        <v>268392</v>
      </c>
      <c r="I37" s="9">
        <f t="shared" si="0"/>
        <v>2878270</v>
      </c>
    </row>
    <row r="38" spans="1:9" ht="12.75">
      <c r="A38" s="1" t="s">
        <v>140</v>
      </c>
      <c r="B38" s="10">
        <v>21407753</v>
      </c>
      <c r="C38" s="10">
        <v>17711979</v>
      </c>
      <c r="D38" s="10">
        <v>964328</v>
      </c>
      <c r="E38" s="10">
        <v>-13264155</v>
      </c>
      <c r="F38" s="10">
        <v>0</v>
      </c>
      <c r="G38" s="10">
        <v>-3534841</v>
      </c>
      <c r="H38" s="10">
        <v>45842</v>
      </c>
      <c r="I38" s="10">
        <v>1923153</v>
      </c>
    </row>
    <row r="40" spans="1:9" ht="12.75">
      <c r="A40" s="1" t="s">
        <v>136</v>
      </c>
      <c r="B40" s="7">
        <f aca="true" t="shared" si="1" ref="B40:I41">B37/($C37/100)</f>
        <v>120.97094344178828</v>
      </c>
      <c r="C40" s="7">
        <f t="shared" si="1"/>
        <v>100</v>
      </c>
      <c r="D40" s="7">
        <f t="shared" si="1"/>
        <v>5.609424573767251</v>
      </c>
      <c r="E40" s="7">
        <f t="shared" si="1"/>
        <v>-69.4435955145382</v>
      </c>
      <c r="F40" s="7">
        <f t="shared" si="1"/>
        <v>-0.005935873090665775</v>
      </c>
      <c r="G40" s="7">
        <f t="shared" si="1"/>
        <v>-20.172375549275003</v>
      </c>
      <c r="H40" s="7">
        <f t="shared" si="1"/>
        <v>1.6441082049019284</v>
      </c>
      <c r="I40" s="7">
        <f t="shared" si="1"/>
        <v>17.631625841765306</v>
      </c>
    </row>
    <row r="41" spans="1:9" ht="12.75">
      <c r="A41" s="1" t="s">
        <v>137</v>
      </c>
      <c r="B41" s="7">
        <f t="shared" si="1"/>
        <v>120.86595744044186</v>
      </c>
      <c r="C41" s="7">
        <f t="shared" si="1"/>
        <v>100</v>
      </c>
      <c r="D41" s="7">
        <f t="shared" si="1"/>
        <v>5.444496066757983</v>
      </c>
      <c r="E41" s="7">
        <f t="shared" si="1"/>
        <v>-74.88804610710073</v>
      </c>
      <c r="F41" s="7">
        <f t="shared" si="1"/>
        <v>0</v>
      </c>
      <c r="G41" s="7">
        <f t="shared" si="1"/>
        <v>-19.957346381225946</v>
      </c>
      <c r="H41" s="7">
        <f t="shared" si="1"/>
        <v>0.2588191867210321</v>
      </c>
      <c r="I41" s="7">
        <f t="shared" si="1"/>
        <v>10.85792276515233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348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6</v>
      </c>
      <c r="B4" s="9">
        <f>'Tabell 8'!B46</f>
        <v>13743177</v>
      </c>
      <c r="C4" s="9">
        <f>'Tabell 8'!C46</f>
        <v>13594167</v>
      </c>
      <c r="D4" s="9">
        <f>'Tabell 8'!D46</f>
        <v>2785938</v>
      </c>
      <c r="E4" s="9">
        <f>'Tabell 8'!E46</f>
        <v>-21694099</v>
      </c>
      <c r="F4" s="9">
        <f>'Tabell 8'!F46</f>
        <v>-10262</v>
      </c>
      <c r="G4" s="9">
        <f>'Tabell 8'!G46</f>
        <v>-735711</v>
      </c>
      <c r="H4" s="9">
        <f>'Tabell 8'!H46</f>
        <v>-131254</v>
      </c>
      <c r="I4" s="9">
        <f>'Tabell 8'!I46</f>
        <v>-6191221</v>
      </c>
    </row>
    <row r="5" spans="1:9" s="3" customFormat="1" ht="12" customHeight="1">
      <c r="A5" s="33" t="s">
        <v>354</v>
      </c>
      <c r="B5" s="13">
        <f>'Tabell 8'!B47</f>
        <v>13216455</v>
      </c>
      <c r="C5" s="13">
        <f>'Tabell 8'!C47</f>
        <v>13071876</v>
      </c>
      <c r="D5" s="13">
        <f>'Tabell 8'!D47</f>
        <v>3533985</v>
      </c>
      <c r="E5" s="13">
        <f>'Tabell 8'!E47</f>
        <v>-20586524</v>
      </c>
      <c r="F5" s="13">
        <f>'Tabell 8'!F47</f>
        <v>-36136</v>
      </c>
      <c r="G5" s="13">
        <f>'Tabell 8'!G47</f>
        <v>-730187</v>
      </c>
      <c r="H5" s="13">
        <f>'Tabell 8'!H47</f>
        <v>-80382</v>
      </c>
      <c r="I5" s="13">
        <f>'Tabell 8'!I47</f>
        <v>-4827368</v>
      </c>
    </row>
    <row r="6" spans="1:9" s="3" customFormat="1" ht="12" customHeight="1">
      <c r="A6" s="3" t="s">
        <v>1</v>
      </c>
      <c r="B6" s="9">
        <f>'Tabell 12'!B59+'Tabell 13'!B39</f>
        <v>12076163</v>
      </c>
      <c r="C6" s="9">
        <f>'Tabell 12'!C59+'Tabell 13'!C39</f>
        <v>9261662</v>
      </c>
      <c r="D6" s="9">
        <f>'Tabell 12'!D59+'Tabell 13'!D39</f>
        <v>456308</v>
      </c>
      <c r="E6" s="9">
        <f>'Tabell 12'!E59+'Tabell 13'!E39</f>
        <v>-5283153</v>
      </c>
      <c r="F6" s="9">
        <f>'Tabell 12'!F59+'Tabell 13'!F39</f>
        <v>-185419</v>
      </c>
      <c r="G6" s="9">
        <f>'Tabell 12'!G59+'Tabell 13'!G39</f>
        <v>-2064449</v>
      </c>
      <c r="H6" s="9">
        <f>'Tabell 12'!H59+'Tabell 13'!H39</f>
        <v>42912</v>
      </c>
      <c r="I6" s="9">
        <f>'Tabell 12'!I59+'Tabell 13'!I39</f>
        <v>2227861</v>
      </c>
    </row>
    <row r="7" spans="1:9" s="3" customFormat="1" ht="12" customHeight="1">
      <c r="A7" s="33" t="s">
        <v>349</v>
      </c>
      <c r="B7" s="13">
        <f>'Tabell 12'!B60+'Tabell 13'!B40</f>
        <v>11512744</v>
      </c>
      <c r="C7" s="13">
        <f>'Tabell 12'!C60+'Tabell 13'!C40</f>
        <v>8352491</v>
      </c>
      <c r="D7" s="13">
        <f>'Tabell 12'!D60+'Tabell 13'!D40</f>
        <v>515920</v>
      </c>
      <c r="E7" s="13">
        <f>'Tabell 12'!E60+'Tabell 13'!E40</f>
        <v>-6108641</v>
      </c>
      <c r="F7" s="13">
        <f>'Tabell 12'!F60+'Tabell 13'!F40</f>
        <v>-52870</v>
      </c>
      <c r="G7" s="13">
        <f>'Tabell 12'!G60+'Tabell 13'!G40</f>
        <v>-2076193</v>
      </c>
      <c r="H7" s="13">
        <f>'Tabell 12'!H60+'Tabell 13'!H40</f>
        <v>-2678</v>
      </c>
      <c r="I7" s="13">
        <f>'Tabell 12'!I60+'Tabell 13'!I40</f>
        <v>628029</v>
      </c>
    </row>
    <row r="8" spans="1:9" s="3" customFormat="1" ht="12" customHeight="1">
      <c r="A8" s="3" t="s">
        <v>4</v>
      </c>
      <c r="B8" s="9">
        <f>'Tabell 17'!B43</f>
        <v>11120456</v>
      </c>
      <c r="C8" s="9">
        <f>'Tabell 17'!C43</f>
        <v>10560655</v>
      </c>
      <c r="D8" s="9">
        <f>'Tabell 17'!D43</f>
        <v>209674</v>
      </c>
      <c r="E8" s="9">
        <f>'Tabell 17'!E43</f>
        <v>-7263072</v>
      </c>
      <c r="F8" s="9">
        <f>'Tabell 17'!F43</f>
        <v>-33568</v>
      </c>
      <c r="G8" s="9">
        <f>'Tabell 17'!G43</f>
        <v>-1473717</v>
      </c>
      <c r="H8" s="9">
        <f>'Tabell 17'!H43</f>
        <v>-14743</v>
      </c>
      <c r="I8" s="9">
        <f>'Tabell 17'!I43</f>
        <v>1985229</v>
      </c>
    </row>
    <row r="9" spans="1:9" s="3" customFormat="1" ht="12" customHeight="1">
      <c r="A9" s="33" t="s">
        <v>352</v>
      </c>
      <c r="B9" s="13">
        <f>'Tabell 17'!B44</f>
        <v>10319346</v>
      </c>
      <c r="C9" s="13">
        <f>'Tabell 17'!C44</f>
        <v>9538885</v>
      </c>
      <c r="D9" s="13">
        <f>'Tabell 17'!D44</f>
        <v>160147</v>
      </c>
      <c r="E9" s="13">
        <f>'Tabell 17'!E44</f>
        <v>-7173595</v>
      </c>
      <c r="F9" s="13">
        <f>'Tabell 17'!F44</f>
        <v>-37333</v>
      </c>
      <c r="G9" s="13">
        <f>'Tabell 17'!G44</f>
        <v>-1492516</v>
      </c>
      <c r="H9" s="13">
        <f>'Tabell 17'!H44</f>
        <v>-1010</v>
      </c>
      <c r="I9" s="13">
        <f>'Tabell 17'!I44</f>
        <v>994578</v>
      </c>
    </row>
    <row r="10" spans="1:9" s="3" customFormat="1" ht="12" customHeight="1">
      <c r="A10" s="3" t="s">
        <v>3</v>
      </c>
      <c r="B10" s="9">
        <f>'Tabell 14'!B27+'Tabell 15'!B39</f>
        <v>10277655</v>
      </c>
      <c r="C10" s="9">
        <f>'Tabell 14'!C27+'Tabell 15'!C39</f>
        <v>8943007</v>
      </c>
      <c r="D10" s="9">
        <f>'Tabell 14'!D27+'Tabell 15'!D39</f>
        <v>248532</v>
      </c>
      <c r="E10" s="9">
        <f>'Tabell 14'!E27+'Tabell 15'!E39</f>
        <v>-6090172</v>
      </c>
      <c r="F10" s="9">
        <f>'Tabell 14'!F27+'Tabell 15'!F39</f>
        <v>-91488</v>
      </c>
      <c r="G10" s="9">
        <f>'Tabell 14'!G27+'Tabell 15'!G39</f>
        <v>-1605975</v>
      </c>
      <c r="H10" s="9">
        <f>'Tabell 14'!H27+'Tabell 15'!H39</f>
        <v>11378</v>
      </c>
      <c r="I10" s="9">
        <f>'Tabell 14'!I27+'Tabell 15'!I39</f>
        <v>1415282</v>
      </c>
    </row>
    <row r="11" spans="1:9" s="3" customFormat="1" ht="12" customHeight="1">
      <c r="A11" s="33" t="s">
        <v>351</v>
      </c>
      <c r="B11" s="13">
        <f>'Tabell 14'!B28+'Tabell 15'!B40</f>
        <v>9572793</v>
      </c>
      <c r="C11" s="13">
        <f>'Tabell 14'!C28+'Tabell 15'!C40</f>
        <v>7882663</v>
      </c>
      <c r="D11" s="13">
        <f>'Tabell 14'!D28+'Tabell 15'!D40</f>
        <v>299180</v>
      </c>
      <c r="E11" s="13">
        <f>'Tabell 14'!E28+'Tabell 15'!E40</f>
        <v>-5974065</v>
      </c>
      <c r="F11" s="13">
        <f>'Tabell 14'!F28+'Tabell 15'!F40</f>
        <v>-51493</v>
      </c>
      <c r="G11" s="13">
        <f>'Tabell 14'!G28+'Tabell 15'!G40</f>
        <v>-1489235</v>
      </c>
      <c r="H11" s="13">
        <f>'Tabell 14'!H28+'Tabell 15'!H40</f>
        <v>6185</v>
      </c>
      <c r="I11" s="13">
        <f>'Tabell 14'!I28+'Tabell 15'!I40</f>
        <v>673235</v>
      </c>
    </row>
    <row r="12" spans="1:9" s="3" customFormat="1" ht="12" customHeight="1">
      <c r="A12" s="3" t="s">
        <v>5</v>
      </c>
      <c r="B12" s="9">
        <f>'Tabell 16'!B41</f>
        <v>10188917</v>
      </c>
      <c r="C12" s="9">
        <f>'Tabell 16'!C41</f>
        <v>9679239</v>
      </c>
      <c r="D12" s="9">
        <f>'Tabell 16'!D41</f>
        <v>1557764</v>
      </c>
      <c r="E12" s="9">
        <f>'Tabell 16'!E41</f>
        <v>-9119181</v>
      </c>
      <c r="F12" s="9">
        <f>'Tabell 16'!F41</f>
        <v>-4888</v>
      </c>
      <c r="G12" s="9">
        <f>'Tabell 16'!G41</f>
        <v>-1485769</v>
      </c>
      <c r="H12" s="9">
        <f>'Tabell 16'!H41</f>
        <v>-2262</v>
      </c>
      <c r="I12" s="9">
        <f>'Tabell 16'!I41</f>
        <v>624903</v>
      </c>
    </row>
    <row r="13" spans="1:9" s="3" customFormat="1" ht="12" customHeight="1">
      <c r="A13" s="33" t="s">
        <v>353</v>
      </c>
      <c r="B13" s="13">
        <f>'Tabell 16'!B42</f>
        <v>9084890</v>
      </c>
      <c r="C13" s="13">
        <f>'Tabell 16'!C42</f>
        <v>8681977</v>
      </c>
      <c r="D13" s="13">
        <f>'Tabell 16'!D42</f>
        <v>1747748</v>
      </c>
      <c r="E13" s="13">
        <f>'Tabell 16'!E42</f>
        <v>-9158149</v>
      </c>
      <c r="F13" s="13">
        <f>'Tabell 16'!F42</f>
        <v>-7215</v>
      </c>
      <c r="G13" s="13">
        <f>'Tabell 16'!G42</f>
        <v>-1379027</v>
      </c>
      <c r="H13" s="13">
        <f>'Tabell 16'!H42</f>
        <v>5337</v>
      </c>
      <c r="I13" s="13">
        <f>'Tabell 16'!I42</f>
        <v>-109329</v>
      </c>
    </row>
    <row r="14" spans="1:9" s="3" customFormat="1" ht="12" customHeight="1">
      <c r="A14" s="3" t="s">
        <v>10</v>
      </c>
      <c r="B14" s="9">
        <f>'Tabell 20'!B9</f>
        <v>1235393</v>
      </c>
      <c r="C14" s="9">
        <f>'Tabell 20'!C9</f>
        <v>1208800</v>
      </c>
      <c r="D14" s="9">
        <f>'Tabell 20'!D9</f>
        <v>17227</v>
      </c>
      <c r="E14" s="9">
        <f>'Tabell 20'!E9</f>
        <v>-810727</v>
      </c>
      <c r="F14" s="9">
        <f>'Tabell 20'!F9</f>
        <v>0</v>
      </c>
      <c r="G14" s="9">
        <f>'Tabell 20'!G9</f>
        <v>-301170</v>
      </c>
      <c r="H14" s="9">
        <f>'Tabell 20'!H9</f>
        <v>0</v>
      </c>
      <c r="I14" s="9">
        <f>'Tabell 20'!I9</f>
        <v>114130</v>
      </c>
    </row>
    <row r="15" spans="1:9" s="3" customFormat="1" ht="12" customHeight="1">
      <c r="A15" s="33" t="s">
        <v>358</v>
      </c>
      <c r="B15" s="13">
        <f>'Tabell 20'!B10</f>
        <v>1140101</v>
      </c>
      <c r="C15" s="13">
        <f>'Tabell 20'!C10</f>
        <v>1113471</v>
      </c>
      <c r="D15" s="13">
        <f>'Tabell 20'!D10</f>
        <v>18915</v>
      </c>
      <c r="E15" s="13">
        <f>'Tabell 20'!E10</f>
        <v>-724991</v>
      </c>
      <c r="F15" s="13">
        <f>'Tabell 20'!F10</f>
        <v>0</v>
      </c>
      <c r="G15" s="13">
        <f>'Tabell 20'!G10</f>
        <v>-268794</v>
      </c>
      <c r="H15" s="13">
        <f>'Tabell 20'!H10</f>
        <v>0</v>
      </c>
      <c r="I15" s="13">
        <f>'Tabell 20'!I10</f>
        <v>138601</v>
      </c>
    </row>
    <row r="16" spans="1:9" s="3" customFormat="1" ht="12" customHeight="1">
      <c r="A16" s="3" t="s">
        <v>7</v>
      </c>
      <c r="B16" s="9">
        <f>'Tabell 18a'!B14+'Tabell 18b'!B7+'Tabell 18c'!B15</f>
        <v>1123714</v>
      </c>
      <c r="C16" s="9">
        <f>'Tabell 18a'!C14+'Tabell 18b'!C7+'Tabell 18c'!C15</f>
        <v>641298</v>
      </c>
      <c r="D16" s="9">
        <f>'Tabell 18a'!D14+'Tabell 18b'!D7+'Tabell 18c'!D15</f>
        <v>26095</v>
      </c>
      <c r="E16" s="9">
        <f>'Tabell 18a'!E14+'Tabell 18b'!E7+'Tabell 18c'!E15</f>
        <v>-431052</v>
      </c>
      <c r="F16" s="9">
        <f>'Tabell 18a'!F14+'Tabell 18b'!F7+'Tabell 18c'!F15</f>
        <v>0</v>
      </c>
      <c r="G16" s="9">
        <f>'Tabell 18a'!G14+'Tabell 18b'!G7+'Tabell 18c'!G15</f>
        <v>-141258</v>
      </c>
      <c r="H16" s="9">
        <f>'Tabell 18a'!H14+'Tabell 18b'!H7+'Tabell 18c'!H15</f>
        <v>0</v>
      </c>
      <c r="I16" s="9">
        <f>'Tabell 18a'!I14+'Tabell 18b'!I7+'Tabell 18c'!I15</f>
        <v>95083</v>
      </c>
    </row>
    <row r="17" spans="1:9" s="3" customFormat="1" ht="12" customHeight="1">
      <c r="A17" s="33" t="s">
        <v>355</v>
      </c>
      <c r="B17" s="13">
        <f>'Tabell 18a'!B15+'Tabell 18b'!B8+'Tabell 18c'!B16</f>
        <v>1119152</v>
      </c>
      <c r="C17" s="13">
        <f>'Tabell 18a'!C15+'Tabell 18b'!C8+'Tabell 18c'!C16</f>
        <v>645930</v>
      </c>
      <c r="D17" s="13">
        <f>'Tabell 18a'!D15+'Tabell 18b'!D8+'Tabell 18c'!D16</f>
        <v>34473</v>
      </c>
      <c r="E17" s="13">
        <f>'Tabell 18a'!E15+'Tabell 18b'!E8+'Tabell 18c'!E16</f>
        <v>-330404</v>
      </c>
      <c r="F17" s="13">
        <f>'Tabell 18a'!F15+'Tabell 18b'!F8+'Tabell 18c'!F16</f>
        <v>0</v>
      </c>
      <c r="G17" s="13">
        <f>'Tabell 18a'!G15+'Tabell 18b'!G8+'Tabell 18c'!G16</f>
        <v>-180621</v>
      </c>
      <c r="H17" s="13">
        <f>'Tabell 18a'!H15+'Tabell 18b'!H8+'Tabell 18c'!H16</f>
        <v>-23</v>
      </c>
      <c r="I17" s="13">
        <f>'Tabell 18a'!I15+'Tabell 18b'!I8+'Tabell 18c'!I16</f>
        <v>169355</v>
      </c>
    </row>
    <row r="18" spans="1:9" s="3" customFormat="1" ht="12" customHeight="1">
      <c r="A18" s="3" t="s">
        <v>11</v>
      </c>
      <c r="B18" s="9">
        <f>'Tabell 19'!B27</f>
        <v>712996</v>
      </c>
      <c r="C18" s="9">
        <f>'Tabell 19'!C27</f>
        <v>572579</v>
      </c>
      <c r="D18" s="9">
        <f>'Tabell 19'!D27</f>
        <v>33470</v>
      </c>
      <c r="E18" s="9">
        <f>'Tabell 19'!E27</f>
        <v>-138929</v>
      </c>
      <c r="F18" s="9">
        <f>'Tabell 19'!F27</f>
        <v>-136793</v>
      </c>
      <c r="G18" s="9">
        <f>'Tabell 19'!G27</f>
        <v>-157698</v>
      </c>
      <c r="H18" s="9">
        <f>'Tabell 19'!H27</f>
        <v>-64732</v>
      </c>
      <c r="I18" s="9">
        <f>'Tabell 19'!I27</f>
        <v>107897</v>
      </c>
    </row>
    <row r="19" spans="1:9" s="3" customFormat="1" ht="12" customHeight="1">
      <c r="A19" s="33" t="s">
        <v>350</v>
      </c>
      <c r="B19" s="13">
        <f>'Tabell 19'!B28</f>
        <v>771937</v>
      </c>
      <c r="C19" s="13">
        <f>'Tabell 19'!C28</f>
        <v>537338</v>
      </c>
      <c r="D19" s="13">
        <f>'Tabell 19'!D28</f>
        <v>81382</v>
      </c>
      <c r="E19" s="13">
        <f>'Tabell 19'!E28</f>
        <v>-13652</v>
      </c>
      <c r="F19" s="13">
        <f>'Tabell 19'!F28</f>
        <v>-150240</v>
      </c>
      <c r="G19" s="13">
        <f>'Tabell 19'!G28</f>
        <v>-66631</v>
      </c>
      <c r="H19" s="13">
        <f>'Tabell 19'!H28</f>
        <v>-41547</v>
      </c>
      <c r="I19" s="13">
        <f>'Tabell 19'!I28</f>
        <v>346650</v>
      </c>
    </row>
    <row r="20" spans="1:9" s="3" customFormat="1" ht="12" customHeight="1">
      <c r="A20" s="3" t="s">
        <v>8</v>
      </c>
      <c r="B20" s="9">
        <f>'Tabell 11'!B9</f>
        <v>674535</v>
      </c>
      <c r="C20" s="9">
        <f>'Tabell 11'!C9</f>
        <v>674535</v>
      </c>
      <c r="D20" s="9">
        <f>'Tabell 11'!D9</f>
        <v>418661</v>
      </c>
      <c r="E20" s="9">
        <f>'Tabell 11'!E9</f>
        <v>-2556446</v>
      </c>
      <c r="F20" s="9">
        <f>'Tabell 11'!F9</f>
        <v>0</v>
      </c>
      <c r="G20" s="9">
        <f>'Tabell 11'!G9</f>
        <v>-81968</v>
      </c>
      <c r="H20" s="9">
        <f>'Tabell 11'!H9</f>
        <v>-131158</v>
      </c>
      <c r="I20" s="9">
        <f>'Tabell 11'!I9</f>
        <v>-1676376</v>
      </c>
    </row>
    <row r="21" spans="1:9" s="3" customFormat="1" ht="12" customHeight="1">
      <c r="A21" s="33" t="s">
        <v>356</v>
      </c>
      <c r="B21" s="13">
        <f>'Tabell 11'!B10</f>
        <v>81088</v>
      </c>
      <c r="C21" s="13">
        <f>'Tabell 11'!C10</f>
        <v>81088</v>
      </c>
      <c r="D21" s="13">
        <f>'Tabell 11'!D10</f>
        <v>576692</v>
      </c>
      <c r="E21" s="13">
        <f>'Tabell 11'!E10</f>
        <v>-2768635</v>
      </c>
      <c r="F21" s="13">
        <f>'Tabell 11'!F10</f>
        <v>0</v>
      </c>
      <c r="G21" s="13">
        <f>'Tabell 11'!G10</f>
        <v>-77200</v>
      </c>
      <c r="H21" s="13">
        <f>'Tabell 11'!H10</f>
        <v>-103069</v>
      </c>
      <c r="I21" s="13">
        <f>'Tabell 11'!I10</f>
        <v>-2291124</v>
      </c>
    </row>
    <row r="22" spans="1:9" s="3" customFormat="1" ht="12" customHeight="1">
      <c r="A22" s="3" t="s">
        <v>9</v>
      </c>
      <c r="B22" s="9">
        <f>'Tabell 10'!B9</f>
        <v>96354</v>
      </c>
      <c r="C22" s="9">
        <f>'Tabell 10'!C9</f>
        <v>96354</v>
      </c>
      <c r="D22" s="9">
        <f>'Tabell 10'!D9</f>
        <v>409818</v>
      </c>
      <c r="E22" s="9">
        <f>'Tabell 10'!E9</f>
        <v>-369955</v>
      </c>
      <c r="F22" s="9">
        <f>'Tabell 10'!F9</f>
        <v>0</v>
      </c>
      <c r="G22" s="9">
        <f>'Tabell 10'!G9</f>
        <v>-33626</v>
      </c>
      <c r="H22" s="9">
        <f>'Tabell 10'!H9</f>
        <v>280825</v>
      </c>
      <c r="I22" s="9">
        <f>'Tabell 10'!I9</f>
        <v>383416</v>
      </c>
    </row>
    <row r="23" spans="1:9" s="3" customFormat="1" ht="12" customHeight="1">
      <c r="A23" s="33" t="s">
        <v>357</v>
      </c>
      <c r="B23" s="13">
        <f>'Tabell 10'!B10</f>
        <v>78237</v>
      </c>
      <c r="C23" s="13">
        <f>'Tabell 10'!C10</f>
        <v>78237</v>
      </c>
      <c r="D23" s="13">
        <f>'Tabell 10'!D10</f>
        <v>465150</v>
      </c>
      <c r="E23" s="13">
        <f>'Tabell 10'!E10</f>
        <v>-200341</v>
      </c>
      <c r="F23" s="13">
        <f>'Tabell 10'!F10</f>
        <v>0</v>
      </c>
      <c r="G23" s="13">
        <f>'Tabell 10'!G10</f>
        <v>-35139</v>
      </c>
      <c r="H23" s="13">
        <f>'Tabell 10'!H10</f>
        <v>479477</v>
      </c>
      <c r="I23" s="13">
        <f>'Tabell 10'!I10</f>
        <v>787384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359</v>
      </c>
      <c r="B25" s="9">
        <f>B6+B10+B8+B12+B4+B16+B20+B22+B14+B18</f>
        <v>61249360</v>
      </c>
      <c r="C25" s="9">
        <f>C6+C10+C8+C12+C4+C16+C20+C22+C14+C18</f>
        <v>55232296</v>
      </c>
      <c r="D25" s="9">
        <f>D6+D10+D8+D12+D4+D16+D20+D22+D14+D18</f>
        <v>6163487</v>
      </c>
      <c r="E25" s="9">
        <f>E6+E10+E8+E12+E4+E16+E20+E22+E14+E18</f>
        <v>-53756786</v>
      </c>
      <c r="F25" s="9">
        <f>F6+F10+F8+F12+F4+F16+F20+F22+F14+F18</f>
        <v>-462418</v>
      </c>
      <c r="G25" s="9">
        <f>G6+G10+G8+G12+G4+G16+G20+G22+G14+G18</f>
        <v>-8081341</v>
      </c>
      <c r="H25" s="9">
        <f>H6+H10+H8+H12+H4+H16+H20+H22+H14+H18</f>
        <v>-9034</v>
      </c>
      <c r="I25" s="9">
        <f>I6+I10+I8+I12+I4+I16+I20+I22+I14+I18</f>
        <v>-913796</v>
      </c>
    </row>
    <row r="26" spans="1:9" ht="13.5">
      <c r="A26" s="19" t="s">
        <v>360</v>
      </c>
      <c r="B26" s="13">
        <f>B7+B11+B9+B13+B5+B17+B21+B23+B15+B19</f>
        <v>56896743</v>
      </c>
      <c r="C26" s="13">
        <f>C7+C11+C9+C13+C5+C17+C21+C23+C15+C19</f>
        <v>49983956</v>
      </c>
      <c r="D26" s="13">
        <f>D7+D11+D9+D13+D5+D17+D21+D23+D15+D19</f>
        <v>7433592</v>
      </c>
      <c r="E26" s="13">
        <f>E7+E11+E9+E13+E5+E17+E21+E23+E15+E19</f>
        <v>-53038997</v>
      </c>
      <c r="F26" s="13">
        <f>F7+F11+F9+F13+F5+F17+F21+F23+F15+F19</f>
        <v>-335287</v>
      </c>
      <c r="G26" s="13">
        <f>G7+G11+G9+G13+G5+G17+G21+G23+G15+G19</f>
        <v>-7795543</v>
      </c>
      <c r="H26" s="13">
        <f>H7+H11+H9+H13+H5+H17+H21+H23+H15+H19</f>
        <v>262290</v>
      </c>
      <c r="I26" s="13">
        <f>I7+I11+I9+I13+I5+I17+I21+I23+I15+I19</f>
        <v>-3489989</v>
      </c>
    </row>
    <row r="28" spans="1:9" ht="12.75">
      <c r="A28" s="1" t="s">
        <v>136</v>
      </c>
      <c r="B28" s="7">
        <f aca="true" t="shared" si="0" ref="B28:I28">B25/($C25/100)</f>
        <v>110.8941044203558</v>
      </c>
      <c r="C28" s="7">
        <f t="shared" si="0"/>
        <v>100</v>
      </c>
      <c r="D28" s="7">
        <f t="shared" si="0"/>
        <v>11.15920837330391</v>
      </c>
      <c r="E28" s="7">
        <f t="shared" si="0"/>
        <v>-97.3285376367479</v>
      </c>
      <c r="F28" s="7">
        <f t="shared" si="0"/>
        <v>-0.8372239314476444</v>
      </c>
      <c r="G28" s="7">
        <f t="shared" si="0"/>
        <v>-14.631549990244839</v>
      </c>
      <c r="H28" s="7">
        <f t="shared" si="0"/>
        <v>-0.01635637236590708</v>
      </c>
      <c r="I28" s="7">
        <f t="shared" si="0"/>
        <v>-1.6544595575023715</v>
      </c>
    </row>
    <row r="29" spans="1:9" ht="13.5">
      <c r="A29" s="19" t="s">
        <v>137</v>
      </c>
      <c r="B29" s="14">
        <f>B26/($B26/100)</f>
        <v>99.99999999999999</v>
      </c>
      <c r="C29" s="14">
        <f aca="true" t="shared" si="1" ref="C29:I29">C26/($B26/100)</f>
        <v>87.8502939966177</v>
      </c>
      <c r="D29" s="14">
        <f t="shared" si="1"/>
        <v>13.065057168562355</v>
      </c>
      <c r="E29" s="14">
        <f t="shared" si="1"/>
        <v>-93.21974194550995</v>
      </c>
      <c r="F29" s="14">
        <f t="shared" si="1"/>
        <v>-0.5892903219433843</v>
      </c>
      <c r="G29" s="14">
        <f t="shared" si="1"/>
        <v>-13.701211332958021</v>
      </c>
      <c r="H29" s="14">
        <f t="shared" si="1"/>
        <v>0.46099299567991087</v>
      </c>
      <c r="I29" s="14">
        <f t="shared" si="1"/>
        <v>-6.133899439551398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361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128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6</v>
      </c>
      <c r="B4" s="12">
        <f>'Tabell 24'!B4/('Tabell 24'!$C4/100)</f>
        <v>101.09613189245063</v>
      </c>
      <c r="C4" s="12">
        <f>'Tabell 24'!C4/('Tabell 24'!$C4/100)</f>
        <v>99.99999999999999</v>
      </c>
      <c r="D4" s="12">
        <f>'Tabell 24'!D4/('Tabell 24'!$C4/100)</f>
        <v>20.493627892021628</v>
      </c>
      <c r="E4" s="12">
        <f>'Tabell 24'!E4/('Tabell 24'!$C4/100)</f>
        <v>-159.5838788798166</v>
      </c>
      <c r="F4" s="12">
        <f>'Tabell 24'!F4/('Tabell 24'!$C4/100)</f>
        <v>-0.07548825904522137</v>
      </c>
      <c r="G4" s="12">
        <f>'Tabell 24'!G4/('Tabell 24'!$C4/100)</f>
        <v>-5.411960879986246</v>
      </c>
      <c r="H4" s="12">
        <f>'Tabell 24'!H4/('Tabell 24'!$C4/100)</f>
        <v>-0.9655170485988586</v>
      </c>
      <c r="I4" s="12">
        <f>'Tabell 24'!I4/('Tabell 24'!$C4/100)</f>
        <v>-45.54321717542531</v>
      </c>
    </row>
    <row r="5" spans="1:9" s="3" customFormat="1" ht="12" customHeight="1">
      <c r="A5" s="33" t="s">
        <v>354</v>
      </c>
      <c r="B5" s="15">
        <f>'Tabell 24'!B5/('Tabell 24'!$C5/100)</f>
        <v>101.10603099356206</v>
      </c>
      <c r="C5" s="15">
        <f>'Tabell 24'!C5/('Tabell 24'!$C5/100)</f>
        <v>100</v>
      </c>
      <c r="D5" s="15">
        <f>'Tabell 24'!D5/('Tabell 24'!$C5/100)</f>
        <v>27.03502542404778</v>
      </c>
      <c r="E5" s="15">
        <f>'Tabell 24'!E5/('Tabell 24'!$C5/100)</f>
        <v>-157.48714262589394</v>
      </c>
      <c r="F5" s="15">
        <f>'Tabell 24'!F5/('Tabell 24'!$C5/100)</f>
        <v>-0.2764408107910448</v>
      </c>
      <c r="G5" s="15">
        <f>'Tabell 24'!G5/('Tabell 24'!$C5/100)</f>
        <v>-5.585938850705133</v>
      </c>
      <c r="H5" s="15">
        <f>'Tabell 24'!H5/('Tabell 24'!$C5/100)</f>
        <v>-0.6149232137758956</v>
      </c>
      <c r="I5" s="15">
        <f>'Tabell 24'!I5/('Tabell 24'!$C5/100)</f>
        <v>-36.92942007711824</v>
      </c>
    </row>
    <row r="6" spans="1:9" s="3" customFormat="1" ht="12" customHeight="1">
      <c r="A6" s="3" t="s">
        <v>1</v>
      </c>
      <c r="B6" s="12">
        <f>'Tabell 24'!B6/('Tabell 24'!C6/100)</f>
        <v>130.3887250474051</v>
      </c>
      <c r="C6" s="12">
        <f>'Tabell 24'!C6/('Tabell 24'!$C6/100)</f>
        <v>100</v>
      </c>
      <c r="D6" s="12">
        <f>'Tabell 24'!D6/('Tabell 24'!$C6/100)</f>
        <v>4.926847902676648</v>
      </c>
      <c r="E6" s="12">
        <f>'Tabell 24'!E6/('Tabell 24'!$C6/100)</f>
        <v>-57.0432499048227</v>
      </c>
      <c r="F6" s="12">
        <f>'Tabell 24'!F6/('Tabell 24'!$C6/100)</f>
        <v>-2.002005687532108</v>
      </c>
      <c r="G6" s="12">
        <f>'Tabell 24'!G6/('Tabell 24'!$C6/100)</f>
        <v>-22.29026496540254</v>
      </c>
      <c r="H6" s="12">
        <f>'Tabell 24'!H6/('Tabell 24'!$C6/100)</f>
        <v>0.463329367882352</v>
      </c>
      <c r="I6" s="12">
        <f>'Tabell 24'!I6/('Tabell 24'!$C6/100)</f>
        <v>24.054656712801656</v>
      </c>
    </row>
    <row r="7" spans="1:9" s="3" customFormat="1" ht="12" customHeight="1">
      <c r="A7" s="33" t="s">
        <v>349</v>
      </c>
      <c r="B7" s="15">
        <f>'Tabell 24'!B7/('Tabell 24'!$C7/100)</f>
        <v>137.83605393887882</v>
      </c>
      <c r="C7" s="15">
        <f>'Tabell 24'!C7/('Tabell 24'!$C7/100)</f>
        <v>100</v>
      </c>
      <c r="D7" s="15">
        <f>'Tabell 24'!D7/('Tabell 24'!$C7/100)</f>
        <v>6.176839939127142</v>
      </c>
      <c r="E7" s="15">
        <f>'Tabell 24'!E7/('Tabell 24'!$C7/100)</f>
        <v>-73.13555920024338</v>
      </c>
      <c r="F7" s="15">
        <f>'Tabell 24'!F7/('Tabell 24'!$C7/100)</f>
        <v>-0.6329848185409598</v>
      </c>
      <c r="G7" s="15">
        <f>'Tabell 24'!G7/('Tabell 24'!$C7/100)</f>
        <v>-24.857171351636296</v>
      </c>
      <c r="H7" s="15">
        <f>'Tabell 24'!H7/('Tabell 24'!$C7/100)</f>
        <v>-0.03206229135715321</v>
      </c>
      <c r="I7" s="15">
        <f>'Tabell 24'!I7/('Tabell 24'!$C7/100)</f>
        <v>7.519062277349356</v>
      </c>
    </row>
    <row r="8" spans="1:9" s="3" customFormat="1" ht="12" customHeight="1">
      <c r="A8" s="3" t="s">
        <v>4</v>
      </c>
      <c r="B8" s="12">
        <f>'Tabell 24'!B8/('Tabell 24'!$C8/100)</f>
        <v>105.30081704212475</v>
      </c>
      <c r="C8" s="12">
        <f>'Tabell 24'!C8/('Tabell 24'!$C8/100)</f>
        <v>100</v>
      </c>
      <c r="D8" s="12">
        <f>'Tabell 24'!D8/('Tabell 24'!$C8/100)</f>
        <v>1.9854260933625802</v>
      </c>
      <c r="E8" s="12">
        <f>'Tabell 24'!E8/('Tabell 24'!$C8/100)</f>
        <v>-68.77482504636312</v>
      </c>
      <c r="F8" s="12">
        <f>'Tabell 24'!F8/('Tabell 24'!$C8/100)</f>
        <v>-0.31785907218823073</v>
      </c>
      <c r="G8" s="12">
        <f>'Tabell 24'!G8/('Tabell 24'!$C8/100)</f>
        <v>-13.954787842231376</v>
      </c>
      <c r="H8" s="12">
        <f>'Tabell 24'!H8/('Tabell 24'!$C8/100)</f>
        <v>-0.13960308333147897</v>
      </c>
      <c r="I8" s="12">
        <f>'Tabell 24'!I8/('Tabell 24'!$C8/100)</f>
        <v>18.798351049248364</v>
      </c>
    </row>
    <row r="9" spans="1:9" s="3" customFormat="1" ht="12" customHeight="1">
      <c r="A9" s="33" t="s">
        <v>352</v>
      </c>
      <c r="B9" s="15">
        <f>'Tabell 24'!B9/('Tabell 24'!$C9/100)</f>
        <v>108.1818891830649</v>
      </c>
      <c r="C9" s="15">
        <f>'Tabell 24'!C9/('Tabell 24'!$C9/100)</f>
        <v>100</v>
      </c>
      <c r="D9" s="15">
        <f>'Tabell 24'!D9/('Tabell 24'!$C9/100)</f>
        <v>1.6788859494584534</v>
      </c>
      <c r="E9" s="15">
        <f>'Tabell 24'!E9/('Tabell 24'!$C9/100)</f>
        <v>-75.20370567419567</v>
      </c>
      <c r="F9" s="15">
        <f>'Tabell 24'!F9/('Tabell 24'!$C9/100)</f>
        <v>-0.39137697959457524</v>
      </c>
      <c r="G9" s="15">
        <f>'Tabell 24'!G9/('Tabell 24'!$C9/100)</f>
        <v>-15.646650525716579</v>
      </c>
      <c r="H9" s="15">
        <f>'Tabell 24'!H9/('Tabell 24'!$C9/100)</f>
        <v>-0.010588239610814051</v>
      </c>
      <c r="I9" s="15">
        <f>'Tabell 24'!I9/('Tabell 24'!$C9/100)</f>
        <v>10.42656453034081</v>
      </c>
    </row>
    <row r="10" spans="1:9" s="3" customFormat="1" ht="12" customHeight="1">
      <c r="A10" s="3" t="s">
        <v>3</v>
      </c>
      <c r="B10" s="12">
        <f>'Tabell 24'!B10/('Tabell 24'!$C10/100)</f>
        <v>114.92392883064946</v>
      </c>
      <c r="C10" s="12">
        <f>'Tabell 24'!C10/('Tabell 24'!$C10/100)</f>
        <v>99.99999999999999</v>
      </c>
      <c r="D10" s="12">
        <f>'Tabell 24'!D10/('Tabell 24'!$C10/100)</f>
        <v>2.7790652517659886</v>
      </c>
      <c r="E10" s="12">
        <f>'Tabell 24'!E10/('Tabell 24'!$C10/100)</f>
        <v>-68.09982369464767</v>
      </c>
      <c r="F10" s="12">
        <f>'Tabell 24'!F10/('Tabell 24'!$C10/100)</f>
        <v>-1.0230116111952052</v>
      </c>
      <c r="G10" s="12">
        <f>'Tabell 24'!G10/('Tabell 24'!$C10/100)</f>
        <v>-17.95788597727811</v>
      </c>
      <c r="H10" s="12">
        <f>'Tabell 24'!H10/('Tabell 24'!$C10/100)</f>
        <v>0.12722789996697978</v>
      </c>
      <c r="I10" s="12">
        <f>'Tabell 24'!I10/('Tabell 24'!$C10/100)</f>
        <v>15.825571868611977</v>
      </c>
    </row>
    <row r="11" spans="1:9" s="3" customFormat="1" ht="12" customHeight="1">
      <c r="A11" s="33" t="s">
        <v>351</v>
      </c>
      <c r="B11" s="15">
        <f>'Tabell 24'!B11/('Tabell 24'!$C11/100)</f>
        <v>121.4411043577532</v>
      </c>
      <c r="C11" s="15">
        <f>'Tabell 24'!C11/('Tabell 24'!$C11/100)</f>
        <v>100</v>
      </c>
      <c r="D11" s="15">
        <f>'Tabell 24'!D11/('Tabell 24'!$C11/100)</f>
        <v>3.795417868301613</v>
      </c>
      <c r="E11" s="15">
        <f>'Tabell 24'!E11/('Tabell 24'!$C11/100)</f>
        <v>-75.78739570624799</v>
      </c>
      <c r="F11" s="15">
        <f>'Tabell 24'!F11/('Tabell 24'!$C11/100)</f>
        <v>-0.6532437071076107</v>
      </c>
      <c r="G11" s="15">
        <f>'Tabell 24'!G11/('Tabell 24'!$C11/100)</f>
        <v>-18.89253669730648</v>
      </c>
      <c r="H11" s="15">
        <f>'Tabell 24'!H11/('Tabell 24'!$C11/100)</f>
        <v>0.07846333149089336</v>
      </c>
      <c r="I11" s="15">
        <f>'Tabell 24'!I11/('Tabell 24'!$C11/100)</f>
        <v>8.54070508913041</v>
      </c>
    </row>
    <row r="12" spans="1:9" s="3" customFormat="1" ht="12" customHeight="1">
      <c r="A12" s="3" t="s">
        <v>5</v>
      </c>
      <c r="B12" s="12">
        <f>'Tabell 24'!B12/('Tabell 24'!$C12/100)</f>
        <v>105.26568256037484</v>
      </c>
      <c r="C12" s="12">
        <f>'Tabell 24'!C12/('Tabell 24'!$C12/100)</f>
        <v>100</v>
      </c>
      <c r="D12" s="12">
        <f>'Tabell 24'!D12/('Tabell 24'!$C12/100)</f>
        <v>16.093868536565736</v>
      </c>
      <c r="E12" s="12">
        <f>'Tabell 24'!E12/('Tabell 24'!$C12/100)</f>
        <v>-94.21382197505403</v>
      </c>
      <c r="F12" s="12">
        <f>'Tabell 24'!F12/('Tabell 24'!$C12/100)</f>
        <v>-0.05049983784882262</v>
      </c>
      <c r="G12" s="12">
        <f>'Tabell 24'!G12/('Tabell 24'!$C12/100)</f>
        <v>-15.350060061539962</v>
      </c>
      <c r="H12" s="12">
        <f>'Tabell 24'!H12/('Tabell 24'!$C12/100)</f>
        <v>-0.023369605813018977</v>
      </c>
      <c r="I12" s="12">
        <f>'Tabell 24'!I12/('Tabell 24'!$C12/100)</f>
        <v>6.456117056309902</v>
      </c>
    </row>
    <row r="13" spans="1:9" s="3" customFormat="1" ht="12" customHeight="1">
      <c r="A13" s="33" t="s">
        <v>353</v>
      </c>
      <c r="B13" s="15">
        <f>'Tabell 24'!B13/('Tabell 24'!$C13/100)</f>
        <v>104.64079782749943</v>
      </c>
      <c r="C13" s="15">
        <f>'Tabell 24'!C13/('Tabell 24'!$C13/100)</f>
        <v>100</v>
      </c>
      <c r="D13" s="15">
        <f>'Tabell 24'!D13/('Tabell 24'!$C13/100)</f>
        <v>20.130760539909286</v>
      </c>
      <c r="E13" s="15">
        <f>'Tabell 24'!E13/('Tabell 24'!$C13/100)</f>
        <v>-105.4846033340102</v>
      </c>
      <c r="F13" s="15">
        <f>'Tabell 24'!F13/('Tabell 24'!$C13/100)</f>
        <v>-0.08310319181909834</v>
      </c>
      <c r="G13" s="15">
        <f>'Tabell 24'!G13/('Tabell 24'!$C13/100)</f>
        <v>-15.883790063023664</v>
      </c>
      <c r="H13" s="15">
        <f>'Tabell 24'!H13/('Tabell 24'!$C13/100)</f>
        <v>0.061472173906933866</v>
      </c>
      <c r="I13" s="15">
        <f>'Tabell 24'!I13/('Tabell 24'!$C13/100)</f>
        <v>-1.259263875036757</v>
      </c>
    </row>
    <row r="14" spans="1:9" s="3" customFormat="1" ht="12" customHeight="1">
      <c r="A14" s="3" t="s">
        <v>10</v>
      </c>
      <c r="B14" s="12">
        <f>'Tabell 24'!B14/('Tabell 24'!$C14/100)</f>
        <v>102.19995036399736</v>
      </c>
      <c r="C14" s="12">
        <f>'Tabell 24'!C14/('Tabell 24'!$C14/100)</f>
        <v>100</v>
      </c>
      <c r="D14" s="12">
        <f>'Tabell 24'!D14/('Tabell 24'!$C14/100)</f>
        <v>1.425132362673726</v>
      </c>
      <c r="E14" s="12">
        <f>'Tabell 24'!E14/('Tabell 24'!$C14/100)</f>
        <v>-67.06874586366645</v>
      </c>
      <c r="F14" s="12">
        <f>'Tabell 24'!F14/('Tabell 24'!$C14/100)</f>
        <v>0</v>
      </c>
      <c r="G14" s="12">
        <f>'Tabell 24'!G14/('Tabell 24'!$C14/100)</f>
        <v>-24.914791528788882</v>
      </c>
      <c r="H14" s="12">
        <f>'Tabell 24'!H14/('Tabell 24'!$C14/100)</f>
        <v>0</v>
      </c>
      <c r="I14" s="12">
        <f>'Tabell 24'!I14/('Tabell 24'!$C14/100)</f>
        <v>9.441594970218398</v>
      </c>
    </row>
    <row r="15" spans="1:9" s="3" customFormat="1" ht="12" customHeight="1">
      <c r="A15" s="33" t="s">
        <v>358</v>
      </c>
      <c r="B15" s="15">
        <f>'Tabell 24'!B15/('Tabell 24'!$C15/100)</f>
        <v>102.39162043735311</v>
      </c>
      <c r="C15" s="15">
        <f>'Tabell 24'!C15/('Tabell 24'!$C15/100)</f>
        <v>100.00000000000001</v>
      </c>
      <c r="D15" s="15">
        <f>'Tabell 24'!D15/('Tabell 24'!$C15/100)</f>
        <v>1.698742041777469</v>
      </c>
      <c r="E15" s="15">
        <f>'Tabell 24'!E15/('Tabell 24'!$C15/100)</f>
        <v>-65.11090095745647</v>
      </c>
      <c r="F15" s="15">
        <f>'Tabell 24'!F15/('Tabell 24'!$C15/100)</f>
        <v>0</v>
      </c>
      <c r="G15" s="15">
        <f>'Tabell 24'!G15/('Tabell 24'!$C15/100)</f>
        <v>-24.140188653319218</v>
      </c>
      <c r="H15" s="15">
        <f>'Tabell 24'!H15/('Tabell 24'!$C15/100)</f>
        <v>0</v>
      </c>
      <c r="I15" s="15">
        <f>'Tabell 24'!I15/('Tabell 24'!$C15/100)</f>
        <v>12.447652431001796</v>
      </c>
    </row>
    <row r="16" spans="1:9" s="3" customFormat="1" ht="12" customHeight="1">
      <c r="A16" s="3" t="s">
        <v>7</v>
      </c>
      <c r="B16" s="12">
        <f>'Tabell 24'!B16/('Tabell 24'!$C16/100)</f>
        <v>175.22493442985945</v>
      </c>
      <c r="C16" s="12">
        <f>'Tabell 24'!C16/('Tabell 24'!$C16/100)</f>
        <v>100</v>
      </c>
      <c r="D16" s="12">
        <f>'Tabell 24'!D16/('Tabell 24'!$C16/100)</f>
        <v>4.069091124562996</v>
      </c>
      <c r="E16" s="12">
        <f>'Tabell 24'!E16/('Tabell 24'!$C16/100)</f>
        <v>-67.21555345564776</v>
      </c>
      <c r="F16" s="12">
        <f>'Tabell 24'!F16/('Tabell 24'!$C16/100)</f>
        <v>0</v>
      </c>
      <c r="G16" s="12">
        <f>'Tabell 24'!G16/('Tabell 24'!$C16/100)</f>
        <v>-22.026889215310202</v>
      </c>
      <c r="H16" s="12">
        <f>'Tabell 24'!H16/('Tabell 24'!$C16/100)</f>
        <v>0</v>
      </c>
      <c r="I16" s="12">
        <f>'Tabell 24'!I16/('Tabell 24'!$C16/100)</f>
        <v>14.826648453605033</v>
      </c>
    </row>
    <row r="17" spans="1:9" s="3" customFormat="1" ht="12" customHeight="1">
      <c r="A17" s="33" t="s">
        <v>355</v>
      </c>
      <c r="B17" s="15">
        <f>'Tabell 24'!B17/('Tabell 24'!$C17/100)</f>
        <v>173.26211818618117</v>
      </c>
      <c r="C17" s="15">
        <f>'Tabell 24'!C17/('Tabell 24'!$C17/100)</f>
        <v>100</v>
      </c>
      <c r="D17" s="15">
        <f>'Tabell 24'!D17/('Tabell 24'!$C17/100)</f>
        <v>5.336956016905856</v>
      </c>
      <c r="E17" s="15">
        <f>'Tabell 24'!E17/('Tabell 24'!$C17/100)</f>
        <v>-51.151672781880386</v>
      </c>
      <c r="F17" s="15">
        <f>'Tabell 24'!F17/('Tabell 24'!$C17/100)</f>
        <v>0</v>
      </c>
      <c r="G17" s="15">
        <f>'Tabell 24'!G17/('Tabell 24'!$C17/100)</f>
        <v>-27.962937160373414</v>
      </c>
      <c r="H17" s="15">
        <f>'Tabell 24'!H17/('Tabell 24'!$C17/100)</f>
        <v>-0.0035607573576084094</v>
      </c>
      <c r="I17" s="15">
        <f>'Tabell 24'!I17/('Tabell 24'!$C17/100)</f>
        <v>26.218785317294444</v>
      </c>
    </row>
    <row r="18" spans="1:9" s="3" customFormat="1" ht="12" customHeight="1">
      <c r="A18" s="3" t="s">
        <v>11</v>
      </c>
      <c r="B18" s="12">
        <f>'Tabell 24'!B18/('Tabell 24'!$C18/100)</f>
        <v>124.52360285654905</v>
      </c>
      <c r="C18" s="12">
        <f>'Tabell 24'!C18/('Tabell 24'!$C18/100)</f>
        <v>100</v>
      </c>
      <c r="D18" s="12">
        <f>'Tabell 24'!D18/('Tabell 24'!$C18/100)</f>
        <v>5.845481584200608</v>
      </c>
      <c r="E18" s="12">
        <f>'Tabell 24'!E18/('Tabell 24'!$C18/100)</f>
        <v>-24.263726053522745</v>
      </c>
      <c r="F18" s="12">
        <f>'Tabell 24'!F18/('Tabell 24'!$C18/100)</f>
        <v>-23.89067709433982</v>
      </c>
      <c r="G18" s="12">
        <f>'Tabell 24'!G18/('Tabell 24'!$C18/100)</f>
        <v>-27.541701669114655</v>
      </c>
      <c r="H18" s="12">
        <f>'Tabell 24'!H18/('Tabell 24'!$C18/100)</f>
        <v>-11.305339525200889</v>
      </c>
      <c r="I18" s="12">
        <f>'Tabell 24'!I18/('Tabell 24'!$C18/100)</f>
        <v>18.844037242022498</v>
      </c>
    </row>
    <row r="19" spans="1:9" s="3" customFormat="1" ht="12" customHeight="1">
      <c r="A19" s="33" t="s">
        <v>350</v>
      </c>
      <c r="B19" s="15">
        <f>'Tabell 24'!B19/('Tabell 24'!$C19/100)</f>
        <v>143.65948434691015</v>
      </c>
      <c r="C19" s="15">
        <f>'Tabell 24'!C19/('Tabell 24'!$C19/100)</f>
        <v>100</v>
      </c>
      <c r="D19" s="15">
        <f>'Tabell 24'!D19/('Tabell 24'!$C19/100)</f>
        <v>15.145401963010247</v>
      </c>
      <c r="E19" s="15">
        <f>'Tabell 24'!E19/('Tabell 24'!$C19/100)</f>
        <v>-2.5406727236860225</v>
      </c>
      <c r="F19" s="15">
        <f>'Tabell 24'!F19/('Tabell 24'!$C19/100)</f>
        <v>-27.960054937488135</v>
      </c>
      <c r="G19" s="15">
        <f>'Tabell 24'!G19/('Tabell 24'!$C19/100)</f>
        <v>-12.40020247963107</v>
      </c>
      <c r="H19" s="15">
        <f>'Tabell 24'!H19/('Tabell 24'!$C19/100)</f>
        <v>-7.732004808891237</v>
      </c>
      <c r="I19" s="15">
        <f>'Tabell 24'!I19/('Tabell 24'!$C19/100)</f>
        <v>64.51246701331378</v>
      </c>
    </row>
    <row r="20" spans="1:9" s="3" customFormat="1" ht="12" customHeight="1">
      <c r="A20" s="3" t="s">
        <v>8</v>
      </c>
      <c r="B20" s="12">
        <f>'Tabell 24'!B20/('Tabell 24'!$C20/100)</f>
        <v>100</v>
      </c>
      <c r="C20" s="12">
        <f>'Tabell 24'!C20/('Tabell 24'!$C20/100)</f>
        <v>100</v>
      </c>
      <c r="D20" s="12">
        <f>'Tabell 24'!D20/('Tabell 24'!$C20/100)</f>
        <v>62.06660884905898</v>
      </c>
      <c r="E20" s="12">
        <f>'Tabell 24'!E20/('Tabell 24'!$C20/100)</f>
        <v>-378.99382537599973</v>
      </c>
      <c r="F20" s="12">
        <f>'Tabell 24'!F20/('Tabell 24'!$C20/100)</f>
        <v>0</v>
      </c>
      <c r="G20" s="12">
        <f>'Tabell 24'!G20/('Tabell 24'!$C20/100)</f>
        <v>-12.151778632687703</v>
      </c>
      <c r="H20" s="12">
        <f>'Tabell 24'!H20/('Tabell 24'!$C20/100)</f>
        <v>-19.444209714840593</v>
      </c>
      <c r="I20" s="12">
        <f>'Tabell 24'!I20/('Tabell 24'!$C20/100)</f>
        <v>-248.52320487446906</v>
      </c>
    </row>
    <row r="21" spans="1:9" s="3" customFormat="1" ht="12" customHeight="1">
      <c r="A21" s="33" t="s">
        <v>356</v>
      </c>
      <c r="B21" s="15">
        <f>'Tabell 24'!B21/('Tabell 24'!$C21/100)</f>
        <v>100</v>
      </c>
      <c r="C21" s="15">
        <f>'Tabell 24'!C21/('Tabell 24'!$C21/100)</f>
        <v>100</v>
      </c>
      <c r="D21" s="15">
        <f>'Tabell 24'!D21/('Tabell 24'!$C21/100)</f>
        <v>711.1927782162588</v>
      </c>
      <c r="E21" s="15">
        <f>'Tabell 24'!E21/('Tabell 24'!$C21/100)</f>
        <v>-3414.3584747434884</v>
      </c>
      <c r="F21" s="15">
        <f>'Tabell 24'!F21/('Tabell 24'!$C21/100)</f>
        <v>0</v>
      </c>
      <c r="G21" s="15">
        <f>'Tabell 24'!G21/('Tabell 24'!$C21/100)</f>
        <v>-95.2052091554854</v>
      </c>
      <c r="H21" s="15">
        <f>'Tabell 24'!H21/('Tabell 24'!$C21/100)</f>
        <v>-127.10758681925809</v>
      </c>
      <c r="I21" s="15">
        <f>'Tabell 24'!I21/('Tabell 24'!$C21/100)</f>
        <v>-2825.478492501973</v>
      </c>
    </row>
    <row r="22" spans="1:9" s="3" customFormat="1" ht="12" customHeight="1">
      <c r="A22" s="3" t="s">
        <v>9</v>
      </c>
      <c r="B22" s="12">
        <f>'Tabell 24'!B22/('Tabell 24'!$C22/100)</f>
        <v>100</v>
      </c>
      <c r="C22" s="12">
        <f>'Tabell 24'!C22/('Tabell 24'!$C22/100)</f>
        <v>100</v>
      </c>
      <c r="D22" s="12">
        <f>'Tabell 24'!D22/('Tabell 24'!$C22/100)</f>
        <v>425.32536272495173</v>
      </c>
      <c r="E22" s="12">
        <f>'Tabell 24'!E22/('Tabell 24'!$C22/100)</f>
        <v>-383.9539614338793</v>
      </c>
      <c r="F22" s="12">
        <f>'Tabell 24'!F22/('Tabell 24'!$C22/100)</f>
        <v>0</v>
      </c>
      <c r="G22" s="12">
        <f>'Tabell 24'!G22/('Tabell 24'!$C22/100)</f>
        <v>-34.898395499927354</v>
      </c>
      <c r="H22" s="12">
        <f>'Tabell 24'!H22/('Tabell 24'!$C22/100)</f>
        <v>291.45131494281503</v>
      </c>
      <c r="I22" s="12">
        <f>'Tabell 24'!I22/('Tabell 24'!$C22/100)</f>
        <v>397.9243207339602</v>
      </c>
    </row>
    <row r="23" spans="1:9" s="3" customFormat="1" ht="12" customHeight="1">
      <c r="A23" s="33" t="s">
        <v>357</v>
      </c>
      <c r="B23" s="15">
        <f>'Tabell 24'!B23/('Tabell 24'!$C23/100)</f>
        <v>100</v>
      </c>
      <c r="C23" s="15">
        <f>'Tabell 24'!C23/('Tabell 24'!$C23/100)</f>
        <v>100</v>
      </c>
      <c r="D23" s="15">
        <f>'Tabell 24'!D23/('Tabell 24'!$C23/100)</f>
        <v>594.5396679320526</v>
      </c>
      <c r="E23" s="15">
        <f>'Tabell 24'!E23/('Tabell 24'!$C23/100)</f>
        <v>-256.06937893835396</v>
      </c>
      <c r="F23" s="15">
        <f>'Tabell 24'!F23/('Tabell 24'!$C23/100)</f>
        <v>0</v>
      </c>
      <c r="G23" s="15">
        <f>'Tabell 24'!G23/('Tabell 24'!$C23/100)</f>
        <v>-44.91353196058131</v>
      </c>
      <c r="H23" s="15">
        <f>'Tabell 24'!H23/('Tabell 24'!$C23/100)</f>
        <v>612.851975408055</v>
      </c>
      <c r="I23" s="15">
        <f>'Tabell 24'!I23/('Tabell 24'!$C23/100)</f>
        <v>1006.4087324411723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8"/>
  <dimension ref="A1:K27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341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129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274</v>
      </c>
      <c r="B4" s="9">
        <v>6450019</v>
      </c>
      <c r="C4" s="9">
        <v>17087112</v>
      </c>
      <c r="D4" s="9">
        <v>-6519366</v>
      </c>
      <c r="E4" s="9">
        <v>-1520699</v>
      </c>
      <c r="F4" s="9">
        <v>-965478</v>
      </c>
      <c r="G4" s="9">
        <v>-1431520</v>
      </c>
      <c r="H4" s="9">
        <v>13100068</v>
      </c>
    </row>
    <row r="5" spans="1:8" s="3" customFormat="1" ht="12" customHeight="1">
      <c r="A5" s="3" t="s">
        <v>277</v>
      </c>
      <c r="B5" s="9">
        <v>2364747</v>
      </c>
      <c r="C5" s="9">
        <v>6715367</v>
      </c>
      <c r="D5" s="9">
        <v>-2763128</v>
      </c>
      <c r="E5" s="9">
        <v>-628387</v>
      </c>
      <c r="F5" s="9">
        <v>-374795</v>
      </c>
      <c r="G5" s="9">
        <v>-1184930</v>
      </c>
      <c r="H5" s="9">
        <v>4128874</v>
      </c>
    </row>
    <row r="6" spans="1:8" s="3" customFormat="1" ht="12" customHeight="1">
      <c r="A6" s="3" t="s">
        <v>279</v>
      </c>
      <c r="B6" s="9">
        <v>2287133</v>
      </c>
      <c r="C6" s="9">
        <v>2133713</v>
      </c>
      <c r="D6" s="9">
        <v>-1699319</v>
      </c>
      <c r="E6" s="9">
        <v>-1130637</v>
      </c>
      <c r="F6" s="9">
        <v>-450966</v>
      </c>
      <c r="G6" s="9">
        <v>-499234</v>
      </c>
      <c r="H6" s="9">
        <v>2211009</v>
      </c>
    </row>
    <row r="7" spans="1:8" s="3" customFormat="1" ht="12" customHeight="1">
      <c r="A7" s="3" t="s">
        <v>276</v>
      </c>
      <c r="B7" s="9">
        <v>2015641</v>
      </c>
      <c r="C7" s="9">
        <v>14733863</v>
      </c>
      <c r="D7" s="9">
        <v>-2953096</v>
      </c>
      <c r="E7" s="9">
        <v>875034</v>
      </c>
      <c r="F7" s="9">
        <v>-225621</v>
      </c>
      <c r="G7" s="9">
        <v>-1145453</v>
      </c>
      <c r="H7" s="9">
        <v>13300368</v>
      </c>
    </row>
    <row r="8" spans="1:8" s="3" customFormat="1" ht="12" customHeight="1">
      <c r="A8" s="3" t="s">
        <v>282</v>
      </c>
      <c r="B8" s="9">
        <v>1593303</v>
      </c>
      <c r="C8" s="9">
        <v>1299602</v>
      </c>
      <c r="D8" s="9">
        <v>-1394000</v>
      </c>
      <c r="E8" s="9">
        <v>-1040482</v>
      </c>
      <c r="F8" s="9">
        <v>-111217</v>
      </c>
      <c r="G8" s="9">
        <v>-130536</v>
      </c>
      <c r="H8" s="9">
        <v>216670</v>
      </c>
    </row>
    <row r="9" spans="1:8" s="3" customFormat="1" ht="12" customHeight="1">
      <c r="A9" s="3" t="s">
        <v>283</v>
      </c>
      <c r="B9" s="9">
        <v>637243</v>
      </c>
      <c r="C9" s="9">
        <v>993476</v>
      </c>
      <c r="D9" s="9">
        <v>-622754</v>
      </c>
      <c r="E9" s="9">
        <v>-360543</v>
      </c>
      <c r="F9" s="9">
        <v>-63950</v>
      </c>
      <c r="G9" s="9">
        <v>-41208</v>
      </c>
      <c r="H9" s="9">
        <v>542264</v>
      </c>
    </row>
    <row r="10" spans="1:8" s="3" customFormat="1" ht="12" customHeight="1">
      <c r="A10" s="3" t="s">
        <v>284</v>
      </c>
      <c r="B10" s="9">
        <v>505377</v>
      </c>
      <c r="C10" s="9">
        <v>261169</v>
      </c>
      <c r="D10" s="9">
        <v>-421390</v>
      </c>
      <c r="E10" s="9">
        <v>-199818</v>
      </c>
      <c r="F10" s="9">
        <v>-64907</v>
      </c>
      <c r="G10" s="9">
        <v>-72162</v>
      </c>
      <c r="H10" s="9">
        <v>8269</v>
      </c>
    </row>
    <row r="11" spans="1:8" s="3" customFormat="1" ht="12" customHeight="1">
      <c r="A11" s="3" t="s">
        <v>294</v>
      </c>
      <c r="B11" s="9">
        <v>221608</v>
      </c>
      <c r="C11" s="9">
        <v>0</v>
      </c>
      <c r="D11" s="9">
        <v>-555</v>
      </c>
      <c r="E11" s="9">
        <v>-223420</v>
      </c>
      <c r="F11" s="9">
        <v>-10853</v>
      </c>
      <c r="G11" s="9">
        <v>0</v>
      </c>
      <c r="H11" s="9">
        <v>-7649</v>
      </c>
    </row>
    <row r="12" spans="1:8" s="3" customFormat="1" ht="12" customHeight="1">
      <c r="A12" s="3" t="s">
        <v>287</v>
      </c>
      <c r="B12" s="9">
        <v>208360</v>
      </c>
      <c r="C12" s="9">
        <v>309852</v>
      </c>
      <c r="D12" s="9">
        <v>-147416</v>
      </c>
      <c r="E12" s="9">
        <v>-143363</v>
      </c>
      <c r="F12" s="9">
        <v>-45352</v>
      </c>
      <c r="G12" s="9">
        <v>-12767</v>
      </c>
      <c r="H12" s="9">
        <v>169314</v>
      </c>
    </row>
    <row r="13" spans="1:8" s="3" customFormat="1" ht="12" customHeight="1">
      <c r="A13" s="3" t="s">
        <v>286</v>
      </c>
      <c r="B13" s="9">
        <v>201118</v>
      </c>
      <c r="C13" s="9">
        <v>464769</v>
      </c>
      <c r="D13" s="9">
        <v>-368138</v>
      </c>
      <c r="E13" s="9">
        <v>67823</v>
      </c>
      <c r="F13" s="9">
        <v>-17580</v>
      </c>
      <c r="G13" s="9">
        <v>-37588</v>
      </c>
      <c r="H13" s="9">
        <v>310404</v>
      </c>
    </row>
    <row r="14" spans="1:8" s="3" customFormat="1" ht="12" customHeight="1">
      <c r="A14" s="3" t="s">
        <v>281</v>
      </c>
      <c r="B14" s="9">
        <v>155171</v>
      </c>
      <c r="C14" s="9">
        <v>114945</v>
      </c>
      <c r="D14" s="9">
        <v>-54952</v>
      </c>
      <c r="E14" s="9">
        <v>-119280</v>
      </c>
      <c r="F14" s="9">
        <v>-15388</v>
      </c>
      <c r="G14" s="9">
        <v>-67262</v>
      </c>
      <c r="H14" s="9">
        <v>64526</v>
      </c>
    </row>
    <row r="15" spans="1:8" s="3" customFormat="1" ht="12" customHeight="1">
      <c r="A15" s="3" t="s">
        <v>275</v>
      </c>
      <c r="B15" s="9">
        <v>68736</v>
      </c>
      <c r="C15" s="9">
        <v>16705</v>
      </c>
      <c r="D15" s="9">
        <v>-5126</v>
      </c>
      <c r="E15" s="9">
        <v>-67501</v>
      </c>
      <c r="F15" s="9">
        <v>-4639</v>
      </c>
      <c r="G15" s="9">
        <v>-855</v>
      </c>
      <c r="H15" s="9">
        <v>21485</v>
      </c>
    </row>
    <row r="16" spans="1:8" s="3" customFormat="1" ht="12" customHeight="1">
      <c r="A16" s="3" t="s">
        <v>280</v>
      </c>
      <c r="B16" s="9">
        <v>21072</v>
      </c>
      <c r="C16" s="9">
        <v>0</v>
      </c>
      <c r="D16" s="9">
        <v>-41922</v>
      </c>
      <c r="E16" s="9">
        <v>6194</v>
      </c>
      <c r="F16" s="9">
        <v>-573</v>
      </c>
      <c r="G16" s="9">
        <v>0</v>
      </c>
      <c r="H16" s="9">
        <v>3937</v>
      </c>
    </row>
    <row r="17" spans="1:8" s="3" customFormat="1" ht="12" customHeight="1">
      <c r="A17" s="3" t="s">
        <v>301</v>
      </c>
      <c r="B17" s="9">
        <v>7370</v>
      </c>
      <c r="C17" s="9">
        <v>8</v>
      </c>
      <c r="D17" s="9">
        <v>0</v>
      </c>
      <c r="E17" s="9">
        <v>-7378</v>
      </c>
      <c r="F17" s="9">
        <v>-136</v>
      </c>
      <c r="G17" s="9">
        <v>0</v>
      </c>
      <c r="H17" s="9">
        <v>-136</v>
      </c>
    </row>
    <row r="18" spans="1:8" s="3" customFormat="1" ht="12" customHeight="1">
      <c r="A18" s="3" t="s">
        <v>299</v>
      </c>
      <c r="B18" s="9">
        <v>3327</v>
      </c>
      <c r="C18" s="9">
        <v>0</v>
      </c>
      <c r="D18" s="9">
        <v>-516</v>
      </c>
      <c r="E18" s="9">
        <v>-427</v>
      </c>
      <c r="F18" s="9">
        <v>-2965</v>
      </c>
      <c r="G18" s="9">
        <v>0</v>
      </c>
      <c r="H18" s="9">
        <v>-581</v>
      </c>
    </row>
    <row r="19" spans="1:8" s="3" customFormat="1" ht="12" customHeight="1">
      <c r="A19" s="3" t="s">
        <v>296</v>
      </c>
      <c r="B19" s="9">
        <v>3096</v>
      </c>
      <c r="C19" s="9">
        <v>0</v>
      </c>
      <c r="D19" s="9">
        <v>-6150</v>
      </c>
      <c r="E19" s="9">
        <v>0</v>
      </c>
      <c r="F19" s="9">
        <v>-2109</v>
      </c>
      <c r="G19" s="9">
        <v>0</v>
      </c>
      <c r="H19" s="9">
        <v>-5163</v>
      </c>
    </row>
    <row r="20" spans="1:8" s="3" customFormat="1" ht="12" customHeight="1">
      <c r="A20" s="3" t="s">
        <v>297</v>
      </c>
      <c r="B20" s="9">
        <v>1305</v>
      </c>
      <c r="C20" s="9">
        <v>88</v>
      </c>
      <c r="D20" s="9">
        <v>-521</v>
      </c>
      <c r="E20" s="9">
        <v>0</v>
      </c>
      <c r="F20" s="9">
        <v>-297</v>
      </c>
      <c r="G20" s="9">
        <v>-25</v>
      </c>
      <c r="H20" s="9">
        <v>550</v>
      </c>
    </row>
    <row r="21" spans="1:8" s="3" customFormat="1" ht="12" customHeight="1">
      <c r="A21" s="3" t="s">
        <v>307</v>
      </c>
      <c r="B21" s="9">
        <v>51</v>
      </c>
      <c r="C21" s="9">
        <v>235</v>
      </c>
      <c r="D21" s="9">
        <v>-195</v>
      </c>
      <c r="E21" s="9">
        <v>-3</v>
      </c>
      <c r="F21" s="9">
        <v>-106</v>
      </c>
      <c r="G21" s="9">
        <v>0</v>
      </c>
      <c r="H21" s="9">
        <v>-18</v>
      </c>
    </row>
    <row r="22" spans="1:8" s="3" customFormat="1" ht="12.75">
      <c r="A22" s="2"/>
      <c r="B22" s="9"/>
      <c r="C22" s="9"/>
      <c r="D22" s="9"/>
      <c r="E22" s="9"/>
      <c r="F22" s="9"/>
      <c r="G22" s="9"/>
      <c r="H22" s="9"/>
    </row>
    <row r="23" spans="1:8" ht="12.75">
      <c r="A23" s="3" t="s">
        <v>139</v>
      </c>
      <c r="B23" s="9">
        <f aca="true" t="shared" si="0" ref="B23:H23">SUM(B4:B22)</f>
        <v>16744677</v>
      </c>
      <c r="C23" s="9">
        <f t="shared" si="0"/>
        <v>44130904</v>
      </c>
      <c r="D23" s="9">
        <f t="shared" si="0"/>
        <v>-16998544</v>
      </c>
      <c r="E23" s="9">
        <f t="shared" si="0"/>
        <v>-4492887</v>
      </c>
      <c r="F23" s="9">
        <f t="shared" si="0"/>
        <v>-2356932</v>
      </c>
      <c r="G23" s="9">
        <f t="shared" si="0"/>
        <v>-4623540</v>
      </c>
      <c r="H23" s="9">
        <f t="shared" si="0"/>
        <v>34064191</v>
      </c>
    </row>
    <row r="24" spans="1:8" ht="12.75">
      <c r="A24" s="1" t="s">
        <v>140</v>
      </c>
      <c r="B24" s="10">
        <v>17553913</v>
      </c>
      <c r="C24" s="10">
        <v>59108241</v>
      </c>
      <c r="D24" s="10">
        <v>-14932262</v>
      </c>
      <c r="E24" s="10">
        <v>-8484648</v>
      </c>
      <c r="F24" s="10">
        <v>-2003337</v>
      </c>
      <c r="G24" s="10">
        <v>-21717267</v>
      </c>
      <c r="H24" s="10">
        <v>32056638</v>
      </c>
    </row>
    <row r="26" spans="1:8" ht="12.75">
      <c r="A26" s="1" t="s">
        <v>136</v>
      </c>
      <c r="B26" s="7">
        <f>B23/($B23/100)</f>
        <v>100</v>
      </c>
      <c r="C26" s="7">
        <f aca="true" t="shared" si="1" ref="C26:H26">C23/($B23/100)</f>
        <v>263.551837996039</v>
      </c>
      <c r="D26" s="7">
        <f t="shared" si="1"/>
        <v>-101.51610568540677</v>
      </c>
      <c r="E26" s="7">
        <f t="shared" si="1"/>
        <v>-26.831732854566262</v>
      </c>
      <c r="F26" s="7">
        <f t="shared" si="1"/>
        <v>-14.075708955150345</v>
      </c>
      <c r="G26" s="7">
        <f t="shared" si="1"/>
        <v>-27.611998726520675</v>
      </c>
      <c r="H26" s="7">
        <f t="shared" si="1"/>
        <v>203.4329536484938</v>
      </c>
    </row>
    <row r="27" spans="1:8" ht="12.75">
      <c r="A27" s="1" t="s">
        <v>137</v>
      </c>
      <c r="B27" s="7">
        <f>B24/($B24/100)</f>
        <v>100</v>
      </c>
      <c r="C27" s="7">
        <f aca="true" t="shared" si="2" ref="C27:H27">C24/($B24/100)</f>
        <v>336.72401703255565</v>
      </c>
      <c r="D27" s="7">
        <f t="shared" si="2"/>
        <v>-85.06514758276403</v>
      </c>
      <c r="E27" s="7">
        <f t="shared" si="2"/>
        <v>-48.334795780291266</v>
      </c>
      <c r="F27" s="7">
        <f t="shared" si="2"/>
        <v>-11.41248108042919</v>
      </c>
      <c r="G27" s="7">
        <f t="shared" si="2"/>
        <v>-123.71752668479101</v>
      </c>
      <c r="H27" s="7">
        <f t="shared" si="2"/>
        <v>182.61818889042004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6"/>
  <dimension ref="A1:K24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346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130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299</v>
      </c>
      <c r="B4" s="9">
        <v>9092308</v>
      </c>
      <c r="C4" s="9">
        <v>3009373</v>
      </c>
      <c r="D4" s="9">
        <v>-3969905</v>
      </c>
      <c r="E4" s="9">
        <v>-7658331</v>
      </c>
      <c r="F4" s="9">
        <v>-721340</v>
      </c>
      <c r="G4" s="9">
        <v>459970</v>
      </c>
      <c r="H4" s="9">
        <v>212075</v>
      </c>
    </row>
    <row r="5" spans="1:8" s="3" customFormat="1" ht="12" customHeight="1">
      <c r="A5" s="3" t="s">
        <v>301</v>
      </c>
      <c r="B5" s="9">
        <v>4420300</v>
      </c>
      <c r="C5" s="9">
        <v>2064308</v>
      </c>
      <c r="D5" s="9">
        <v>-4170965</v>
      </c>
      <c r="E5" s="9">
        <v>-2002697</v>
      </c>
      <c r="F5" s="9">
        <v>-136470</v>
      </c>
      <c r="G5" s="9">
        <v>0</v>
      </c>
      <c r="H5" s="9">
        <v>174476</v>
      </c>
    </row>
    <row r="6" spans="1:8" s="3" customFormat="1" ht="12" customHeight="1">
      <c r="A6" s="3" t="s">
        <v>280</v>
      </c>
      <c r="B6" s="9">
        <v>3796462</v>
      </c>
      <c r="C6" s="9">
        <v>1879046</v>
      </c>
      <c r="D6" s="9">
        <v>-2496903</v>
      </c>
      <c r="E6" s="9">
        <v>-2527478</v>
      </c>
      <c r="F6" s="9">
        <v>-213702</v>
      </c>
      <c r="G6" s="9">
        <v>-8</v>
      </c>
      <c r="H6" s="9">
        <v>437417</v>
      </c>
    </row>
    <row r="7" spans="1:8" s="3" customFormat="1" ht="12" customHeight="1">
      <c r="A7" s="3" t="s">
        <v>300</v>
      </c>
      <c r="B7" s="9">
        <v>2815457</v>
      </c>
      <c r="C7" s="9">
        <v>1418135</v>
      </c>
      <c r="D7" s="9">
        <v>-674048</v>
      </c>
      <c r="E7" s="9">
        <v>-3205699</v>
      </c>
      <c r="F7" s="9">
        <v>-424452</v>
      </c>
      <c r="G7" s="9">
        <v>0</v>
      </c>
      <c r="H7" s="9">
        <v>-70607</v>
      </c>
    </row>
    <row r="8" spans="1:8" s="3" customFormat="1" ht="12" customHeight="1">
      <c r="A8" s="3" t="s">
        <v>282</v>
      </c>
      <c r="B8" s="9">
        <v>1204421</v>
      </c>
      <c r="C8" s="9">
        <v>818747</v>
      </c>
      <c r="D8" s="9">
        <v>-1340151</v>
      </c>
      <c r="E8" s="9">
        <v>-416788</v>
      </c>
      <c r="F8" s="9">
        <v>-45098</v>
      </c>
      <c r="G8" s="9">
        <v>0</v>
      </c>
      <c r="H8" s="9">
        <v>221131</v>
      </c>
    </row>
    <row r="9" spans="1:8" s="3" customFormat="1" ht="12" customHeight="1">
      <c r="A9" s="3" t="s">
        <v>304</v>
      </c>
      <c r="B9" s="9">
        <v>866845</v>
      </c>
      <c r="C9" s="9">
        <v>221430</v>
      </c>
      <c r="D9" s="9">
        <v>-202288</v>
      </c>
      <c r="E9" s="9">
        <v>-835942</v>
      </c>
      <c r="F9" s="9">
        <v>-56071</v>
      </c>
      <c r="G9" s="9">
        <v>15613</v>
      </c>
      <c r="H9" s="9">
        <v>9587</v>
      </c>
    </row>
    <row r="10" spans="1:8" s="3" customFormat="1" ht="12" customHeight="1">
      <c r="A10" s="3" t="s">
        <v>303</v>
      </c>
      <c r="B10" s="9">
        <v>746518</v>
      </c>
      <c r="C10" s="9">
        <v>372075</v>
      </c>
      <c r="D10" s="9">
        <v>-358544</v>
      </c>
      <c r="E10" s="9">
        <v>-678924</v>
      </c>
      <c r="F10" s="9">
        <v>-86487</v>
      </c>
      <c r="G10" s="9">
        <v>0</v>
      </c>
      <c r="H10" s="9">
        <v>-5362</v>
      </c>
    </row>
    <row r="11" spans="1:8" s="3" customFormat="1" ht="12" customHeight="1">
      <c r="A11" s="3" t="s">
        <v>310</v>
      </c>
      <c r="B11" s="9">
        <v>434627</v>
      </c>
      <c r="C11" s="9">
        <v>91597</v>
      </c>
      <c r="D11" s="9">
        <v>-43411</v>
      </c>
      <c r="E11" s="9">
        <v>-478881</v>
      </c>
      <c r="F11" s="9">
        <v>-5630</v>
      </c>
      <c r="G11" s="9">
        <v>0</v>
      </c>
      <c r="H11" s="9">
        <v>-1698</v>
      </c>
    </row>
    <row r="12" spans="1:8" s="3" customFormat="1" ht="12" customHeight="1">
      <c r="A12" s="3" t="s">
        <v>307</v>
      </c>
      <c r="B12" s="9">
        <v>406488</v>
      </c>
      <c r="C12" s="9">
        <v>23809</v>
      </c>
      <c r="D12" s="9">
        <v>-1610</v>
      </c>
      <c r="E12" s="9">
        <v>-434043</v>
      </c>
      <c r="F12" s="9">
        <v>-15200</v>
      </c>
      <c r="G12" s="9">
        <v>11746</v>
      </c>
      <c r="H12" s="9">
        <v>-8810</v>
      </c>
    </row>
    <row r="13" spans="1:8" s="3" customFormat="1" ht="12" customHeight="1">
      <c r="A13" s="3" t="s">
        <v>294</v>
      </c>
      <c r="B13" s="9">
        <v>101913</v>
      </c>
      <c r="C13" s="9">
        <v>10820</v>
      </c>
      <c r="D13" s="9">
        <v>-1053</v>
      </c>
      <c r="E13" s="9">
        <v>-108640</v>
      </c>
      <c r="F13" s="9">
        <v>-11226</v>
      </c>
      <c r="G13" s="9">
        <v>0</v>
      </c>
      <c r="H13" s="9">
        <v>-8186</v>
      </c>
    </row>
    <row r="14" spans="1:8" s="3" customFormat="1" ht="12" customHeight="1">
      <c r="A14" s="3" t="s">
        <v>275</v>
      </c>
      <c r="B14" s="9">
        <v>40149</v>
      </c>
      <c r="C14" s="9">
        <v>15799</v>
      </c>
      <c r="D14" s="9">
        <v>-3483</v>
      </c>
      <c r="E14" s="9">
        <v>-50486</v>
      </c>
      <c r="F14" s="9">
        <v>-4084</v>
      </c>
      <c r="G14" s="9">
        <v>-1</v>
      </c>
      <c r="H14" s="9">
        <v>-2106</v>
      </c>
    </row>
    <row r="15" spans="1:8" s="3" customFormat="1" ht="12" customHeight="1">
      <c r="A15" s="3" t="s">
        <v>279</v>
      </c>
      <c r="B15" s="9">
        <v>5451</v>
      </c>
      <c r="C15" s="9">
        <v>237</v>
      </c>
      <c r="D15" s="9">
        <v>0</v>
      </c>
      <c r="E15" s="9">
        <v>-5496</v>
      </c>
      <c r="F15" s="9">
        <v>-861</v>
      </c>
      <c r="G15" s="9">
        <v>0</v>
      </c>
      <c r="H15" s="9">
        <v>-669</v>
      </c>
    </row>
    <row r="16" spans="1:8" s="3" customFormat="1" ht="12" customHeight="1">
      <c r="A16" s="3" t="s">
        <v>311</v>
      </c>
      <c r="B16" s="9">
        <v>3559</v>
      </c>
      <c r="C16" s="9">
        <v>1026</v>
      </c>
      <c r="D16" s="9">
        <v>-531</v>
      </c>
      <c r="E16" s="9">
        <v>-4568</v>
      </c>
      <c r="F16" s="9">
        <v>-171</v>
      </c>
      <c r="G16" s="9">
        <v>0</v>
      </c>
      <c r="H16" s="9">
        <v>-685</v>
      </c>
    </row>
    <row r="17" spans="1:8" s="3" customFormat="1" ht="12" customHeight="1">
      <c r="A17" s="3" t="s">
        <v>312</v>
      </c>
      <c r="B17" s="9">
        <v>2522</v>
      </c>
      <c r="C17" s="9">
        <v>3859</v>
      </c>
      <c r="D17" s="9">
        <v>-23716</v>
      </c>
      <c r="E17" s="9">
        <v>18446</v>
      </c>
      <c r="F17" s="9">
        <v>-2439</v>
      </c>
      <c r="G17" s="9">
        <v>0</v>
      </c>
      <c r="H17" s="9">
        <v>-1328</v>
      </c>
    </row>
    <row r="18" spans="1:8" s="3" customFormat="1" ht="12" customHeight="1">
      <c r="A18" s="3" t="s">
        <v>296</v>
      </c>
      <c r="B18" s="9">
        <v>0</v>
      </c>
      <c r="C18" s="9">
        <v>31257</v>
      </c>
      <c r="D18" s="9">
        <v>0</v>
      </c>
      <c r="E18" s="9">
        <v>4745</v>
      </c>
      <c r="F18" s="9">
        <v>0</v>
      </c>
      <c r="G18" s="9">
        <v>-4333</v>
      </c>
      <c r="H18" s="9">
        <v>31669</v>
      </c>
    </row>
    <row r="19" spans="1:8" s="3" customFormat="1" ht="12.75">
      <c r="A19" s="2"/>
      <c r="B19" s="9"/>
      <c r="C19" s="9"/>
      <c r="D19" s="9"/>
      <c r="E19" s="9"/>
      <c r="F19" s="9"/>
      <c r="G19" s="9"/>
      <c r="H19" s="9"/>
    </row>
    <row r="20" spans="1:8" ht="12.75">
      <c r="A20" s="3" t="s">
        <v>139</v>
      </c>
      <c r="B20" s="9">
        <f aca="true" t="shared" si="0" ref="B20:H20">SUM(B4:B19)</f>
        <v>23937020</v>
      </c>
      <c r="C20" s="9">
        <f t="shared" si="0"/>
        <v>9961518</v>
      </c>
      <c r="D20" s="9">
        <f t="shared" si="0"/>
        <v>-13286608</v>
      </c>
      <c r="E20" s="9">
        <f t="shared" si="0"/>
        <v>-18384782</v>
      </c>
      <c r="F20" s="9">
        <f t="shared" si="0"/>
        <v>-1723231</v>
      </c>
      <c r="G20" s="9">
        <f t="shared" si="0"/>
        <v>482987</v>
      </c>
      <c r="H20" s="9">
        <f t="shared" si="0"/>
        <v>986904</v>
      </c>
    </row>
    <row r="21" spans="1:8" ht="12.75">
      <c r="A21" s="1" t="s">
        <v>140</v>
      </c>
      <c r="B21" s="10">
        <v>22938512</v>
      </c>
      <c r="C21" s="10">
        <v>15986016</v>
      </c>
      <c r="D21" s="10">
        <v>-10321922</v>
      </c>
      <c r="E21" s="10">
        <v>-26706108</v>
      </c>
      <c r="F21" s="10">
        <v>-1785687</v>
      </c>
      <c r="G21" s="10">
        <v>379253</v>
      </c>
      <c r="H21" s="10">
        <v>490064</v>
      </c>
    </row>
    <row r="23" spans="1:8" ht="12.75">
      <c r="A23" s="1" t="s">
        <v>136</v>
      </c>
      <c r="B23" s="7">
        <f aca="true" t="shared" si="1" ref="B23:H24">B20/($B20/100)</f>
        <v>100</v>
      </c>
      <c r="C23" s="7">
        <f t="shared" si="1"/>
        <v>41.6155310895007</v>
      </c>
      <c r="D23" s="7">
        <f t="shared" si="1"/>
        <v>-55.506525039457706</v>
      </c>
      <c r="E23" s="7">
        <f t="shared" si="1"/>
        <v>-76.8048069475649</v>
      </c>
      <c r="F23" s="7">
        <f t="shared" si="1"/>
        <v>-7.199020596548777</v>
      </c>
      <c r="G23" s="7">
        <f t="shared" si="1"/>
        <v>2.017740721276082</v>
      </c>
      <c r="H23" s="7">
        <f t="shared" si="1"/>
        <v>4.122919227205391</v>
      </c>
    </row>
    <row r="24" spans="1:8" ht="12.75">
      <c r="A24" s="1" t="s">
        <v>137</v>
      </c>
      <c r="B24" s="7">
        <f t="shared" si="1"/>
        <v>100</v>
      </c>
      <c r="C24" s="7">
        <f t="shared" si="1"/>
        <v>69.69072797747299</v>
      </c>
      <c r="D24" s="7">
        <f t="shared" si="1"/>
        <v>-44.99821958808837</v>
      </c>
      <c r="E24" s="7">
        <f t="shared" si="1"/>
        <v>-116.42476198979254</v>
      </c>
      <c r="F24" s="7">
        <f t="shared" si="1"/>
        <v>-7.784667985438637</v>
      </c>
      <c r="G24" s="7">
        <f t="shared" si="1"/>
        <v>1.653346128118511</v>
      </c>
      <c r="H24" s="7">
        <f t="shared" si="1"/>
        <v>2.136424542271966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9"/>
  <dimension ref="A1:K29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342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131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273</v>
      </c>
      <c r="B4" s="9">
        <v>18591268</v>
      </c>
      <c r="C4" s="9">
        <v>34029198</v>
      </c>
      <c r="D4" s="9">
        <v>-9544480</v>
      </c>
      <c r="E4" s="9">
        <v>-10390377</v>
      </c>
      <c r="F4" s="9">
        <v>-489552</v>
      </c>
      <c r="G4" s="9">
        <v>-1883929</v>
      </c>
      <c r="H4" s="9">
        <v>30312128</v>
      </c>
    </row>
    <row r="5" spans="1:8" s="3" customFormat="1" ht="12" customHeight="1">
      <c r="A5" s="3" t="s">
        <v>275</v>
      </c>
      <c r="B5" s="9">
        <v>11286150</v>
      </c>
      <c r="C5" s="9">
        <v>10806946</v>
      </c>
      <c r="D5" s="9">
        <v>-4185335</v>
      </c>
      <c r="E5" s="9">
        <v>-7371596</v>
      </c>
      <c r="F5" s="9">
        <v>-463843</v>
      </c>
      <c r="G5" s="9">
        <v>-555015</v>
      </c>
      <c r="H5" s="9">
        <v>18680948</v>
      </c>
    </row>
    <row r="6" spans="1:8" s="3" customFormat="1" ht="12" customHeight="1">
      <c r="A6" s="3" t="s">
        <v>281</v>
      </c>
      <c r="B6" s="9">
        <v>5409364</v>
      </c>
      <c r="C6" s="9">
        <v>1491229</v>
      </c>
      <c r="D6" s="9">
        <v>-245164</v>
      </c>
      <c r="E6" s="9">
        <v>-4552395</v>
      </c>
      <c r="F6" s="9">
        <v>-189920</v>
      </c>
      <c r="G6" s="9">
        <v>-872619</v>
      </c>
      <c r="H6" s="9">
        <v>1705934</v>
      </c>
    </row>
    <row r="7" spans="1:8" s="3" customFormat="1" ht="12" customHeight="1">
      <c r="A7" s="3" t="s">
        <v>280</v>
      </c>
      <c r="B7" s="9">
        <v>4248086</v>
      </c>
      <c r="C7" s="9">
        <v>0</v>
      </c>
      <c r="D7" s="9">
        <v>-292060</v>
      </c>
      <c r="E7" s="9">
        <v>-5060126</v>
      </c>
      <c r="F7" s="9">
        <v>-120131</v>
      </c>
      <c r="G7" s="9">
        <v>2100</v>
      </c>
      <c r="H7" s="9">
        <v>289625</v>
      </c>
    </row>
    <row r="8" spans="1:8" s="3" customFormat="1" ht="12" customHeight="1">
      <c r="A8" s="3" t="s">
        <v>278</v>
      </c>
      <c r="B8" s="9">
        <v>4242391</v>
      </c>
      <c r="C8" s="9">
        <v>5686026</v>
      </c>
      <c r="D8" s="9">
        <v>-3960365</v>
      </c>
      <c r="E8" s="9">
        <v>-2302472</v>
      </c>
      <c r="F8" s="9">
        <v>-683904</v>
      </c>
      <c r="G8" s="9">
        <v>-723946</v>
      </c>
      <c r="H8" s="9">
        <v>2257730</v>
      </c>
    </row>
    <row r="9" spans="1:8" s="3" customFormat="1" ht="12" customHeight="1">
      <c r="A9" s="3" t="s">
        <v>274</v>
      </c>
      <c r="B9" s="9">
        <v>3900947</v>
      </c>
      <c r="C9" s="9">
        <v>3473362</v>
      </c>
      <c r="D9" s="9">
        <v>-839316</v>
      </c>
      <c r="E9" s="9">
        <v>-3606679</v>
      </c>
      <c r="F9" s="9">
        <v>-409705</v>
      </c>
      <c r="G9" s="9">
        <v>-293477</v>
      </c>
      <c r="H9" s="9">
        <v>2225132</v>
      </c>
    </row>
    <row r="10" spans="1:8" s="3" customFormat="1" ht="12" customHeight="1">
      <c r="A10" s="3" t="s">
        <v>277</v>
      </c>
      <c r="B10" s="9">
        <v>2009127</v>
      </c>
      <c r="C10" s="9">
        <v>631658</v>
      </c>
      <c r="D10" s="9">
        <v>-133698</v>
      </c>
      <c r="E10" s="9">
        <v>-1956987</v>
      </c>
      <c r="F10" s="9">
        <v>-502880</v>
      </c>
      <c r="G10" s="9">
        <v>-108775</v>
      </c>
      <c r="H10" s="9">
        <v>-61555</v>
      </c>
    </row>
    <row r="11" spans="1:8" s="3" customFormat="1" ht="12" customHeight="1">
      <c r="A11" s="3" t="s">
        <v>298</v>
      </c>
      <c r="B11" s="9">
        <v>1723725</v>
      </c>
      <c r="C11" s="9">
        <v>119247</v>
      </c>
      <c r="D11" s="9">
        <v>-10756</v>
      </c>
      <c r="E11" s="9">
        <v>-2263522</v>
      </c>
      <c r="F11" s="9">
        <v>-34175</v>
      </c>
      <c r="G11" s="9">
        <v>0</v>
      </c>
      <c r="H11" s="9">
        <v>-6775</v>
      </c>
    </row>
    <row r="12" spans="1:8" s="3" customFormat="1" ht="12" customHeight="1">
      <c r="A12" s="3" t="s">
        <v>299</v>
      </c>
      <c r="B12" s="9">
        <v>953197</v>
      </c>
      <c r="C12" s="9">
        <v>38911</v>
      </c>
      <c r="D12" s="9">
        <v>-29830</v>
      </c>
      <c r="E12" s="9">
        <v>-1233618</v>
      </c>
      <c r="F12" s="9">
        <v>-34425</v>
      </c>
      <c r="G12" s="9">
        <v>50730</v>
      </c>
      <c r="H12" s="9">
        <v>49840</v>
      </c>
    </row>
    <row r="13" spans="1:8" s="3" customFormat="1" ht="12" customHeight="1">
      <c r="A13" s="3" t="s">
        <v>282</v>
      </c>
      <c r="B13" s="9">
        <v>660299</v>
      </c>
      <c r="C13" s="9">
        <v>201650</v>
      </c>
      <c r="D13" s="9">
        <v>-38575</v>
      </c>
      <c r="E13" s="9">
        <v>-753180</v>
      </c>
      <c r="F13" s="9">
        <v>-29353</v>
      </c>
      <c r="G13" s="9">
        <v>-20254</v>
      </c>
      <c r="H13" s="9">
        <v>20587</v>
      </c>
    </row>
    <row r="14" spans="1:8" s="3" customFormat="1" ht="12" customHeight="1">
      <c r="A14" s="3" t="s">
        <v>279</v>
      </c>
      <c r="B14" s="9">
        <v>432025</v>
      </c>
      <c r="C14" s="9">
        <v>192181</v>
      </c>
      <c r="D14" s="9">
        <v>-65824</v>
      </c>
      <c r="E14" s="9">
        <v>-477411</v>
      </c>
      <c r="F14" s="9">
        <v>-24423</v>
      </c>
      <c r="G14" s="9">
        <v>-44969</v>
      </c>
      <c r="H14" s="9">
        <v>153025</v>
      </c>
    </row>
    <row r="15" spans="1:8" s="3" customFormat="1" ht="12" customHeight="1">
      <c r="A15" s="3" t="s">
        <v>284</v>
      </c>
      <c r="B15" s="9">
        <v>374240</v>
      </c>
      <c r="C15" s="9">
        <v>270277</v>
      </c>
      <c r="D15" s="9">
        <v>-78899</v>
      </c>
      <c r="E15" s="9">
        <v>-297629</v>
      </c>
      <c r="F15" s="9">
        <v>-24360</v>
      </c>
      <c r="G15" s="9">
        <v>271</v>
      </c>
      <c r="H15" s="9">
        <v>243900</v>
      </c>
    </row>
    <row r="16" spans="1:8" s="3" customFormat="1" ht="12" customHeight="1">
      <c r="A16" s="3" t="s">
        <v>276</v>
      </c>
      <c r="B16" s="9">
        <v>293658</v>
      </c>
      <c r="C16" s="9">
        <v>780637</v>
      </c>
      <c r="D16" s="9">
        <v>-139640</v>
      </c>
      <c r="E16" s="9">
        <v>-210980</v>
      </c>
      <c r="F16" s="9">
        <v>-19820</v>
      </c>
      <c r="G16" s="9">
        <v>-61992</v>
      </c>
      <c r="H16" s="9">
        <v>641863</v>
      </c>
    </row>
    <row r="17" spans="1:8" s="3" customFormat="1" ht="12" customHeight="1">
      <c r="A17" s="3" t="s">
        <v>283</v>
      </c>
      <c r="B17" s="9">
        <v>213806</v>
      </c>
      <c r="C17" s="9">
        <v>65901</v>
      </c>
      <c r="D17" s="9">
        <v>-9248</v>
      </c>
      <c r="E17" s="9">
        <v>-236272</v>
      </c>
      <c r="F17" s="9">
        <v>-11872</v>
      </c>
      <c r="G17" s="9">
        <v>-2804</v>
      </c>
      <c r="H17" s="9">
        <v>19511</v>
      </c>
    </row>
    <row r="18" spans="1:8" s="3" customFormat="1" ht="12" customHeight="1">
      <c r="A18" s="3" t="s">
        <v>292</v>
      </c>
      <c r="B18" s="9">
        <v>178988</v>
      </c>
      <c r="C18" s="9">
        <v>53188</v>
      </c>
      <c r="D18" s="9">
        <v>-113437</v>
      </c>
      <c r="E18" s="9">
        <v>6239</v>
      </c>
      <c r="F18" s="9">
        <v>-8840</v>
      </c>
      <c r="G18" s="9">
        <v>-669</v>
      </c>
      <c r="H18" s="9">
        <v>115469</v>
      </c>
    </row>
    <row r="19" spans="1:8" s="3" customFormat="1" ht="12" customHeight="1">
      <c r="A19" s="3" t="s">
        <v>303</v>
      </c>
      <c r="B19" s="9">
        <v>127245</v>
      </c>
      <c r="C19" s="9">
        <v>9785</v>
      </c>
      <c r="D19" s="9">
        <v>-653</v>
      </c>
      <c r="E19" s="9">
        <v>-159673</v>
      </c>
      <c r="F19" s="9">
        <v>-2130</v>
      </c>
      <c r="G19" s="9">
        <v>0</v>
      </c>
      <c r="H19" s="9">
        <v>307</v>
      </c>
    </row>
    <row r="20" spans="1:8" s="3" customFormat="1" ht="12" customHeight="1">
      <c r="A20" s="3" t="s">
        <v>285</v>
      </c>
      <c r="B20" s="9">
        <v>37239</v>
      </c>
      <c r="C20" s="9">
        <v>11538</v>
      </c>
      <c r="D20" s="9">
        <v>-43347</v>
      </c>
      <c r="E20" s="9">
        <v>5172</v>
      </c>
      <c r="F20" s="9">
        <v>-340</v>
      </c>
      <c r="G20" s="9">
        <v>0</v>
      </c>
      <c r="H20" s="9">
        <v>10262</v>
      </c>
    </row>
    <row r="21" spans="1:8" s="3" customFormat="1" ht="12" customHeight="1">
      <c r="A21" s="3" t="s">
        <v>291</v>
      </c>
      <c r="B21" s="9">
        <v>25350</v>
      </c>
      <c r="C21" s="9">
        <v>14831</v>
      </c>
      <c r="D21" s="9">
        <v>-32325</v>
      </c>
      <c r="E21" s="9">
        <v>-646</v>
      </c>
      <c r="F21" s="9">
        <v>-5919</v>
      </c>
      <c r="G21" s="9">
        <v>-1764</v>
      </c>
      <c r="H21" s="9">
        <v>-473</v>
      </c>
    </row>
    <row r="22" spans="1:8" s="3" customFormat="1" ht="12" customHeight="1">
      <c r="A22" s="3" t="s">
        <v>286</v>
      </c>
      <c r="B22" s="9">
        <v>16075</v>
      </c>
      <c r="C22" s="9">
        <v>29828</v>
      </c>
      <c r="D22" s="9">
        <v>-2918</v>
      </c>
      <c r="E22" s="9">
        <v>-27699</v>
      </c>
      <c r="F22" s="9">
        <v>-1814</v>
      </c>
      <c r="G22" s="9">
        <v>-2413</v>
      </c>
      <c r="H22" s="9">
        <v>11059</v>
      </c>
    </row>
    <row r="23" spans="1:8" s="3" customFormat="1" ht="12" customHeight="1">
      <c r="A23" s="3" t="s">
        <v>290</v>
      </c>
      <c r="B23" s="9">
        <v>2099</v>
      </c>
      <c r="C23" s="9">
        <v>244</v>
      </c>
      <c r="D23" s="9">
        <v>-1992</v>
      </c>
      <c r="E23" s="9">
        <v>-7</v>
      </c>
      <c r="F23" s="9">
        <v>-192</v>
      </c>
      <c r="G23" s="9">
        <v>-23</v>
      </c>
      <c r="H23" s="9">
        <v>129</v>
      </c>
    </row>
    <row r="24" spans="1:8" s="3" customFormat="1" ht="12.75">
      <c r="A24" s="2"/>
      <c r="B24" s="9"/>
      <c r="C24" s="9"/>
      <c r="D24" s="9"/>
      <c r="E24" s="9"/>
      <c r="F24" s="9"/>
      <c r="G24" s="9"/>
      <c r="H24" s="9"/>
    </row>
    <row r="25" spans="1:8" ht="12.75">
      <c r="A25" s="3" t="s">
        <v>139</v>
      </c>
      <c r="B25" s="9">
        <f aca="true" t="shared" si="0" ref="B25:H25">SUM(B4:B24)</f>
        <v>54725279</v>
      </c>
      <c r="C25" s="9">
        <f t="shared" si="0"/>
        <v>57906637</v>
      </c>
      <c r="D25" s="9">
        <f t="shared" si="0"/>
        <v>-19767862</v>
      </c>
      <c r="E25" s="9">
        <f t="shared" si="0"/>
        <v>-40889858</v>
      </c>
      <c r="F25" s="9">
        <f t="shared" si="0"/>
        <v>-3057598</v>
      </c>
      <c r="G25" s="9">
        <f t="shared" si="0"/>
        <v>-4519548</v>
      </c>
      <c r="H25" s="9">
        <f t="shared" si="0"/>
        <v>56668646</v>
      </c>
    </row>
    <row r="26" spans="1:8" ht="12.75">
      <c r="A26" s="1" t="s">
        <v>140</v>
      </c>
      <c r="B26" s="10">
        <v>50955974</v>
      </c>
      <c r="C26" s="10">
        <v>60717863</v>
      </c>
      <c r="D26" s="10">
        <v>-20582441</v>
      </c>
      <c r="E26" s="10">
        <v>-41447082</v>
      </c>
      <c r="F26" s="10">
        <v>-2979615</v>
      </c>
      <c r="G26" s="10">
        <v>-19705870</v>
      </c>
      <c r="H26" s="10">
        <v>43782161</v>
      </c>
    </row>
    <row r="28" spans="1:8" ht="12.75">
      <c r="A28" s="1" t="s">
        <v>136</v>
      </c>
      <c r="B28" s="7">
        <f aca="true" t="shared" si="1" ref="B28:H29">B25/($B25/100)</f>
        <v>100</v>
      </c>
      <c r="C28" s="7">
        <f t="shared" si="1"/>
        <v>105.81332440534473</v>
      </c>
      <c r="D28" s="7">
        <f t="shared" si="1"/>
        <v>-36.12199400573179</v>
      </c>
      <c r="E28" s="7">
        <f t="shared" si="1"/>
        <v>-74.71840938444552</v>
      </c>
      <c r="F28" s="7">
        <f t="shared" si="1"/>
        <v>-5.587176631845038</v>
      </c>
      <c r="G28" s="7">
        <f t="shared" si="1"/>
        <v>-8.258611162128565</v>
      </c>
      <c r="H28" s="7">
        <f t="shared" si="1"/>
        <v>103.55113219249188</v>
      </c>
    </row>
    <row r="29" spans="1:8" ht="12.75">
      <c r="A29" s="1" t="s">
        <v>137</v>
      </c>
      <c r="B29" s="7">
        <f t="shared" si="1"/>
        <v>100</v>
      </c>
      <c r="C29" s="7">
        <f t="shared" si="1"/>
        <v>119.15749662640145</v>
      </c>
      <c r="D29" s="7">
        <f t="shared" si="1"/>
        <v>-40.39259655796198</v>
      </c>
      <c r="E29" s="7">
        <f t="shared" si="1"/>
        <v>-81.33900452967497</v>
      </c>
      <c r="F29" s="7">
        <f t="shared" si="1"/>
        <v>-5.847430175704226</v>
      </c>
      <c r="G29" s="7">
        <f t="shared" si="1"/>
        <v>-38.6723448755979</v>
      </c>
      <c r="H29" s="7">
        <f t="shared" si="1"/>
        <v>85.92154670618208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30"/>
  <dimension ref="A1:K35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343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132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279</v>
      </c>
      <c r="B4" s="9">
        <v>2400519</v>
      </c>
      <c r="C4" s="9">
        <v>108830</v>
      </c>
      <c r="D4" s="9">
        <v>-2088542</v>
      </c>
      <c r="E4" s="9">
        <v>-2341</v>
      </c>
      <c r="F4" s="9">
        <v>-188206</v>
      </c>
      <c r="G4" s="9">
        <v>-25465</v>
      </c>
      <c r="H4" s="9">
        <v>284895</v>
      </c>
    </row>
    <row r="5" spans="1:8" s="3" customFormat="1" ht="12" customHeight="1">
      <c r="A5" s="3" t="s">
        <v>288</v>
      </c>
      <c r="B5" s="9">
        <v>653229</v>
      </c>
      <c r="C5" s="9">
        <v>315196</v>
      </c>
      <c r="D5" s="9">
        <v>-664178</v>
      </c>
      <c r="E5" s="9">
        <v>0</v>
      </c>
      <c r="F5" s="9">
        <v>-29557</v>
      </c>
      <c r="G5" s="9">
        <v>-124695</v>
      </c>
      <c r="H5" s="9">
        <v>149995</v>
      </c>
    </row>
    <row r="6" spans="1:8" s="3" customFormat="1" ht="12" customHeight="1">
      <c r="A6" s="3" t="s">
        <v>282</v>
      </c>
      <c r="B6" s="9">
        <v>434561</v>
      </c>
      <c r="C6" s="9">
        <v>5707</v>
      </c>
      <c r="D6" s="9">
        <v>-296999</v>
      </c>
      <c r="E6" s="9">
        <v>-576</v>
      </c>
      <c r="F6" s="9">
        <v>-44539</v>
      </c>
      <c r="G6" s="9">
        <v>-422</v>
      </c>
      <c r="H6" s="9">
        <v>97732</v>
      </c>
    </row>
    <row r="7" spans="1:8" s="3" customFormat="1" ht="12" customHeight="1">
      <c r="A7" s="3" t="s">
        <v>301</v>
      </c>
      <c r="B7" s="9">
        <v>429939</v>
      </c>
      <c r="C7" s="9">
        <v>391</v>
      </c>
      <c r="D7" s="9">
        <v>-347605</v>
      </c>
      <c r="E7" s="9">
        <v>-255</v>
      </c>
      <c r="F7" s="9">
        <v>-52832</v>
      </c>
      <c r="G7" s="9">
        <v>0</v>
      </c>
      <c r="H7" s="9">
        <v>29875</v>
      </c>
    </row>
    <row r="8" spans="1:8" s="3" customFormat="1" ht="12" customHeight="1">
      <c r="A8" s="3" t="s">
        <v>290</v>
      </c>
      <c r="B8" s="9">
        <v>335087</v>
      </c>
      <c r="C8" s="9">
        <v>27848</v>
      </c>
      <c r="D8" s="9">
        <v>-266229</v>
      </c>
      <c r="E8" s="9">
        <v>0</v>
      </c>
      <c r="F8" s="9">
        <v>-27368</v>
      </c>
      <c r="G8" s="9">
        <v>-2636</v>
      </c>
      <c r="H8" s="9">
        <v>66702</v>
      </c>
    </row>
    <row r="9" spans="1:8" s="3" customFormat="1" ht="12" customHeight="1">
      <c r="A9" s="3" t="s">
        <v>274</v>
      </c>
      <c r="B9" s="9">
        <v>309724</v>
      </c>
      <c r="C9" s="9">
        <v>54664</v>
      </c>
      <c r="D9" s="9">
        <v>-257262</v>
      </c>
      <c r="E9" s="9">
        <v>-84416</v>
      </c>
      <c r="F9" s="9">
        <v>-49281</v>
      </c>
      <c r="G9" s="9">
        <v>-4549</v>
      </c>
      <c r="H9" s="9">
        <v>-31120</v>
      </c>
    </row>
    <row r="10" spans="1:8" s="3" customFormat="1" ht="12" customHeight="1">
      <c r="A10" s="3" t="s">
        <v>285</v>
      </c>
      <c r="B10" s="9">
        <v>254755</v>
      </c>
      <c r="C10" s="9">
        <v>294360</v>
      </c>
      <c r="D10" s="9">
        <v>-492840</v>
      </c>
      <c r="E10" s="9">
        <v>81949</v>
      </c>
      <c r="F10" s="9">
        <v>-33870</v>
      </c>
      <c r="G10" s="9">
        <v>-24282</v>
      </c>
      <c r="H10" s="9">
        <v>80072</v>
      </c>
    </row>
    <row r="11" spans="1:8" s="3" customFormat="1" ht="12" customHeight="1">
      <c r="A11" s="3" t="s">
        <v>273</v>
      </c>
      <c r="B11" s="9">
        <v>248469</v>
      </c>
      <c r="C11" s="9">
        <v>7091</v>
      </c>
      <c r="D11" s="9">
        <v>-278250</v>
      </c>
      <c r="E11" s="9">
        <v>0</v>
      </c>
      <c r="F11" s="9">
        <v>-6823</v>
      </c>
      <c r="G11" s="9">
        <v>0</v>
      </c>
      <c r="H11" s="9">
        <v>-29513</v>
      </c>
    </row>
    <row r="12" spans="1:8" s="3" customFormat="1" ht="12" customHeight="1">
      <c r="A12" s="3" t="s">
        <v>277</v>
      </c>
      <c r="B12" s="9">
        <v>230625</v>
      </c>
      <c r="C12" s="9">
        <v>24791</v>
      </c>
      <c r="D12" s="9">
        <v>-160975</v>
      </c>
      <c r="E12" s="9">
        <v>7</v>
      </c>
      <c r="F12" s="9">
        <v>-24547</v>
      </c>
      <c r="G12" s="9">
        <v>-4241</v>
      </c>
      <c r="H12" s="9">
        <v>65660</v>
      </c>
    </row>
    <row r="13" spans="1:8" s="3" customFormat="1" ht="12" customHeight="1">
      <c r="A13" s="3" t="s">
        <v>291</v>
      </c>
      <c r="B13" s="9">
        <v>71669</v>
      </c>
      <c r="C13" s="9">
        <v>125314</v>
      </c>
      <c r="D13" s="9">
        <v>-105094</v>
      </c>
      <c r="E13" s="9">
        <v>35822</v>
      </c>
      <c r="F13" s="9">
        <v>-18973</v>
      </c>
      <c r="G13" s="9">
        <v>-18891</v>
      </c>
      <c r="H13" s="9">
        <v>89847</v>
      </c>
    </row>
    <row r="14" spans="1:8" s="3" customFormat="1" ht="12" customHeight="1">
      <c r="A14" s="3" t="s">
        <v>295</v>
      </c>
      <c r="B14" s="9">
        <v>46712</v>
      </c>
      <c r="C14" s="9">
        <v>15405</v>
      </c>
      <c r="D14" s="9">
        <v>-29774</v>
      </c>
      <c r="E14" s="9">
        <v>10814</v>
      </c>
      <c r="F14" s="9">
        <v>6028</v>
      </c>
      <c r="G14" s="9">
        <v>-284</v>
      </c>
      <c r="H14" s="9">
        <v>48901</v>
      </c>
    </row>
    <row r="15" spans="1:8" s="3" customFormat="1" ht="12" customHeight="1">
      <c r="A15" s="3" t="s">
        <v>293</v>
      </c>
      <c r="B15" s="9">
        <v>42584</v>
      </c>
      <c r="C15" s="9">
        <v>71179</v>
      </c>
      <c r="D15" s="9">
        <v>-53260</v>
      </c>
      <c r="E15" s="9">
        <v>-27159</v>
      </c>
      <c r="F15" s="9">
        <v>-11001</v>
      </c>
      <c r="G15" s="9">
        <v>-2818</v>
      </c>
      <c r="H15" s="9">
        <v>19525</v>
      </c>
    </row>
    <row r="16" spans="1:8" s="3" customFormat="1" ht="12" customHeight="1">
      <c r="A16" s="3" t="s">
        <v>294</v>
      </c>
      <c r="B16" s="9">
        <v>41040</v>
      </c>
      <c r="C16" s="9">
        <v>0</v>
      </c>
      <c r="D16" s="9">
        <v>-24983</v>
      </c>
      <c r="E16" s="9">
        <v>0</v>
      </c>
      <c r="F16" s="9">
        <v>-1483</v>
      </c>
      <c r="G16" s="9">
        <v>0</v>
      </c>
      <c r="H16" s="9">
        <v>14574</v>
      </c>
    </row>
    <row r="17" spans="1:8" s="3" customFormat="1" ht="12" customHeight="1">
      <c r="A17" s="3" t="s">
        <v>302</v>
      </c>
      <c r="B17" s="9">
        <v>39135</v>
      </c>
      <c r="C17" s="9">
        <v>897</v>
      </c>
      <c r="D17" s="9">
        <v>-45120</v>
      </c>
      <c r="E17" s="9">
        <v>-782</v>
      </c>
      <c r="F17" s="9">
        <v>-5146</v>
      </c>
      <c r="G17" s="9">
        <v>-49</v>
      </c>
      <c r="H17" s="9">
        <v>-11065</v>
      </c>
    </row>
    <row r="18" spans="1:8" s="3" customFormat="1" ht="12" customHeight="1">
      <c r="A18" s="3" t="s">
        <v>283</v>
      </c>
      <c r="B18" s="9">
        <v>34096</v>
      </c>
      <c r="C18" s="9">
        <v>3140</v>
      </c>
      <c r="D18" s="9">
        <v>-40312</v>
      </c>
      <c r="E18" s="9">
        <v>0</v>
      </c>
      <c r="F18" s="9">
        <v>-7006</v>
      </c>
      <c r="G18" s="9">
        <v>-108</v>
      </c>
      <c r="H18" s="9">
        <v>-10190</v>
      </c>
    </row>
    <row r="19" spans="1:8" s="3" customFormat="1" ht="12" customHeight="1">
      <c r="A19" s="3" t="s">
        <v>284</v>
      </c>
      <c r="B19" s="9">
        <v>28204</v>
      </c>
      <c r="C19" s="9">
        <v>260</v>
      </c>
      <c r="D19" s="9">
        <v>-22357</v>
      </c>
      <c r="E19" s="9">
        <v>0</v>
      </c>
      <c r="F19" s="9">
        <v>-6268</v>
      </c>
      <c r="G19" s="9">
        <v>-72</v>
      </c>
      <c r="H19" s="9">
        <v>-233</v>
      </c>
    </row>
    <row r="20" spans="1:8" s="3" customFormat="1" ht="12" customHeight="1">
      <c r="A20" s="3" t="s">
        <v>299</v>
      </c>
      <c r="B20" s="9">
        <v>27121</v>
      </c>
      <c r="C20" s="9">
        <v>0</v>
      </c>
      <c r="D20" s="9">
        <v>-13786</v>
      </c>
      <c r="E20" s="9">
        <v>0</v>
      </c>
      <c r="F20" s="9">
        <v>-11241</v>
      </c>
      <c r="G20" s="9">
        <v>0</v>
      </c>
      <c r="H20" s="9">
        <v>2094</v>
      </c>
    </row>
    <row r="21" spans="1:8" s="3" customFormat="1" ht="12" customHeight="1">
      <c r="A21" s="3" t="s">
        <v>276</v>
      </c>
      <c r="B21" s="9">
        <v>22114</v>
      </c>
      <c r="C21" s="9">
        <v>14414</v>
      </c>
      <c r="D21" s="9">
        <v>-22719</v>
      </c>
      <c r="E21" s="9">
        <v>0</v>
      </c>
      <c r="F21" s="9">
        <v>-702</v>
      </c>
      <c r="G21" s="9">
        <v>-1303</v>
      </c>
      <c r="H21" s="9">
        <v>11804</v>
      </c>
    </row>
    <row r="22" spans="1:8" s="3" customFormat="1" ht="12" customHeight="1">
      <c r="A22" s="3" t="s">
        <v>286</v>
      </c>
      <c r="B22" s="9">
        <v>15358</v>
      </c>
      <c r="C22" s="9">
        <v>11568</v>
      </c>
      <c r="D22" s="9">
        <v>-7856</v>
      </c>
      <c r="E22" s="9">
        <v>32</v>
      </c>
      <c r="F22" s="9">
        <v>-878</v>
      </c>
      <c r="G22" s="9">
        <v>-935</v>
      </c>
      <c r="H22" s="9">
        <v>17289</v>
      </c>
    </row>
    <row r="23" spans="1:8" s="3" customFormat="1" ht="12" customHeight="1">
      <c r="A23" s="3" t="s">
        <v>307</v>
      </c>
      <c r="B23" s="9">
        <v>5817</v>
      </c>
      <c r="C23" s="9">
        <v>185</v>
      </c>
      <c r="D23" s="9">
        <v>-1202</v>
      </c>
      <c r="E23" s="9">
        <v>41</v>
      </c>
      <c r="F23" s="9">
        <v>-4702</v>
      </c>
      <c r="G23" s="9">
        <v>-24</v>
      </c>
      <c r="H23" s="9">
        <v>315</v>
      </c>
    </row>
    <row r="24" spans="1:8" s="3" customFormat="1" ht="12" customHeight="1">
      <c r="A24" s="3" t="s">
        <v>292</v>
      </c>
      <c r="B24" s="9">
        <v>3993</v>
      </c>
      <c r="C24" s="9">
        <v>5449</v>
      </c>
      <c r="D24" s="9">
        <v>-4462</v>
      </c>
      <c r="E24" s="9">
        <v>1064</v>
      </c>
      <c r="F24" s="9">
        <v>-143</v>
      </c>
      <c r="G24" s="9">
        <v>-68</v>
      </c>
      <c r="H24" s="9">
        <v>5833</v>
      </c>
    </row>
    <row r="25" spans="1:8" s="3" customFormat="1" ht="12" customHeight="1">
      <c r="A25" s="3" t="s">
        <v>297</v>
      </c>
      <c r="B25" s="9">
        <v>2153</v>
      </c>
      <c r="C25" s="9">
        <v>145</v>
      </c>
      <c r="D25" s="9">
        <v>-783</v>
      </c>
      <c r="E25" s="9">
        <v>0</v>
      </c>
      <c r="F25" s="9">
        <v>-710</v>
      </c>
      <c r="G25" s="9">
        <v>-36</v>
      </c>
      <c r="H25" s="9">
        <v>769</v>
      </c>
    </row>
    <row r="26" spans="1:8" s="3" customFormat="1" ht="12" customHeight="1">
      <c r="A26" s="3" t="s">
        <v>305</v>
      </c>
      <c r="B26" s="9">
        <v>579</v>
      </c>
      <c r="C26" s="9">
        <v>2367</v>
      </c>
      <c r="D26" s="9">
        <v>613</v>
      </c>
      <c r="E26" s="9">
        <v>439</v>
      </c>
      <c r="F26" s="9">
        <v>-1434</v>
      </c>
      <c r="G26" s="9">
        <v>-101</v>
      </c>
      <c r="H26" s="9">
        <v>2463</v>
      </c>
    </row>
    <row r="27" spans="1:8" s="3" customFormat="1" ht="12" customHeight="1">
      <c r="A27" s="3" t="s">
        <v>309</v>
      </c>
      <c r="B27" s="9">
        <v>2</v>
      </c>
      <c r="C27" s="9">
        <v>0</v>
      </c>
      <c r="D27" s="9">
        <v>0</v>
      </c>
      <c r="E27" s="9">
        <v>0</v>
      </c>
      <c r="F27" s="9">
        <v>-105</v>
      </c>
      <c r="G27" s="9">
        <v>0</v>
      </c>
      <c r="H27" s="9">
        <v>-103</v>
      </c>
    </row>
    <row r="28" spans="1:8" s="3" customFormat="1" ht="12" customHeight="1">
      <c r="A28" s="3" t="s">
        <v>308</v>
      </c>
      <c r="B28" s="9">
        <v>0</v>
      </c>
      <c r="C28" s="9">
        <v>228</v>
      </c>
      <c r="D28" s="9">
        <v>0</v>
      </c>
      <c r="E28" s="9">
        <v>0</v>
      </c>
      <c r="F28" s="9">
        <v>591</v>
      </c>
      <c r="G28" s="9">
        <v>-26</v>
      </c>
      <c r="H28" s="9">
        <v>793</v>
      </c>
    </row>
    <row r="29" spans="1:8" s="3" customFormat="1" ht="12" customHeight="1">
      <c r="A29" s="3" t="s">
        <v>278</v>
      </c>
      <c r="B29" s="9">
        <v>-18274</v>
      </c>
      <c r="C29" s="9">
        <v>3355</v>
      </c>
      <c r="D29" s="9">
        <v>-1168</v>
      </c>
      <c r="E29" s="9">
        <v>0</v>
      </c>
      <c r="F29" s="9">
        <v>22565</v>
      </c>
      <c r="G29" s="9">
        <v>-427</v>
      </c>
      <c r="H29" s="9">
        <v>6051</v>
      </c>
    </row>
    <row r="30" spans="1:8" s="3" customFormat="1" ht="12.75">
      <c r="A30" s="2"/>
      <c r="B30" s="9"/>
      <c r="C30" s="9"/>
      <c r="D30" s="9"/>
      <c r="E30" s="9"/>
      <c r="F30" s="9"/>
      <c r="G30" s="9"/>
      <c r="H30" s="9"/>
    </row>
    <row r="31" spans="1:8" ht="12.75">
      <c r="A31" s="3" t="s">
        <v>139</v>
      </c>
      <c r="B31" s="9">
        <f aca="true" t="shared" si="0" ref="B31:H31">SUM(B4:B30)</f>
        <v>5659211</v>
      </c>
      <c r="C31" s="9">
        <f t="shared" si="0"/>
        <v>1092784</v>
      </c>
      <c r="D31" s="9">
        <f t="shared" si="0"/>
        <v>-5225143</v>
      </c>
      <c r="E31" s="9">
        <f t="shared" si="0"/>
        <v>14639</v>
      </c>
      <c r="F31" s="9">
        <f t="shared" si="0"/>
        <v>-497631</v>
      </c>
      <c r="G31" s="9">
        <f t="shared" si="0"/>
        <v>-211432</v>
      </c>
      <c r="H31" s="9">
        <f t="shared" si="0"/>
        <v>912965</v>
      </c>
    </row>
    <row r="32" spans="1:8" ht="12.75">
      <c r="A32" s="1" t="s">
        <v>140</v>
      </c>
      <c r="B32" s="10">
        <v>5916760</v>
      </c>
      <c r="C32" s="10">
        <v>1404665</v>
      </c>
      <c r="D32" s="10">
        <v>-5221231</v>
      </c>
      <c r="E32" s="10">
        <v>-88153</v>
      </c>
      <c r="F32" s="10">
        <v>-500324</v>
      </c>
      <c r="G32" s="10">
        <v>-423211</v>
      </c>
      <c r="H32" s="10">
        <v>1229833</v>
      </c>
    </row>
    <row r="34" spans="1:8" ht="12.75">
      <c r="A34" s="1" t="s">
        <v>136</v>
      </c>
      <c r="B34" s="7">
        <f aca="true" t="shared" si="1" ref="B34:H35">B31/($B31/100)</f>
        <v>100</v>
      </c>
      <c r="C34" s="7">
        <f t="shared" si="1"/>
        <v>19.309829585785014</v>
      </c>
      <c r="D34" s="7">
        <f t="shared" si="1"/>
        <v>-92.3298848549736</v>
      </c>
      <c r="E34" s="7">
        <f t="shared" si="1"/>
        <v>0.25867563517246484</v>
      </c>
      <c r="F34" s="7">
        <f t="shared" si="1"/>
        <v>-8.793292916627424</v>
      </c>
      <c r="G34" s="7">
        <f t="shared" si="1"/>
        <v>-3.7360685084899643</v>
      </c>
      <c r="H34" s="7">
        <f t="shared" si="1"/>
        <v>16.132372516239453</v>
      </c>
    </row>
    <row r="35" spans="1:8" ht="12.75">
      <c r="A35" s="1" t="s">
        <v>137</v>
      </c>
      <c r="B35" s="7">
        <f t="shared" si="1"/>
        <v>100</v>
      </c>
      <c r="C35" s="7">
        <f t="shared" si="1"/>
        <v>23.740442404288835</v>
      </c>
      <c r="D35" s="7">
        <f t="shared" si="1"/>
        <v>-88.2447657163718</v>
      </c>
      <c r="E35" s="7">
        <f t="shared" si="1"/>
        <v>-1.4898863567222602</v>
      </c>
      <c r="F35" s="7">
        <f t="shared" si="1"/>
        <v>-8.456046890527924</v>
      </c>
      <c r="G35" s="7">
        <f t="shared" si="1"/>
        <v>-7.15274913973188</v>
      </c>
      <c r="H35" s="7">
        <f t="shared" si="1"/>
        <v>20.78558197391816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37"/>
  <dimension ref="A1:K17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347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122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306</v>
      </c>
      <c r="B4" s="9">
        <v>3133127</v>
      </c>
      <c r="C4" s="9">
        <v>894678</v>
      </c>
      <c r="D4" s="9">
        <v>-84631</v>
      </c>
      <c r="E4" s="9">
        <v>-3677327</v>
      </c>
      <c r="F4" s="9">
        <v>-240454</v>
      </c>
      <c r="G4" s="9">
        <v>-11953</v>
      </c>
      <c r="H4" s="9">
        <v>13440</v>
      </c>
    </row>
    <row r="5" spans="1:8" s="3" customFormat="1" ht="12" customHeight="1">
      <c r="A5" s="3" t="s">
        <v>301</v>
      </c>
      <c r="B5" s="9">
        <v>1952947</v>
      </c>
      <c r="C5" s="9">
        <v>443336</v>
      </c>
      <c r="D5" s="9">
        <v>-11926</v>
      </c>
      <c r="E5" s="9">
        <v>-2356237</v>
      </c>
      <c r="F5" s="9">
        <v>-14055</v>
      </c>
      <c r="G5" s="9">
        <v>0</v>
      </c>
      <c r="H5" s="9">
        <v>14065</v>
      </c>
    </row>
    <row r="6" spans="1:8" s="3" customFormat="1" ht="12" customHeight="1">
      <c r="A6" s="3" t="s">
        <v>275</v>
      </c>
      <c r="B6" s="9">
        <v>1458225</v>
      </c>
      <c r="C6" s="9">
        <v>614453</v>
      </c>
      <c r="D6" s="9">
        <v>-151394</v>
      </c>
      <c r="E6" s="9">
        <v>-1864007</v>
      </c>
      <c r="F6" s="9">
        <v>-33456</v>
      </c>
      <c r="G6" s="9">
        <v>-24</v>
      </c>
      <c r="H6" s="9">
        <v>23797</v>
      </c>
    </row>
    <row r="7" spans="1:8" s="3" customFormat="1" ht="12" customHeight="1">
      <c r="A7" s="3" t="s">
        <v>282</v>
      </c>
      <c r="B7" s="9">
        <v>997885</v>
      </c>
      <c r="C7" s="9">
        <v>259703</v>
      </c>
      <c r="D7" s="9">
        <v>-44331</v>
      </c>
      <c r="E7" s="9">
        <v>-1209747</v>
      </c>
      <c r="F7" s="9">
        <v>-36471</v>
      </c>
      <c r="G7" s="9">
        <v>0</v>
      </c>
      <c r="H7" s="9">
        <v>-32961</v>
      </c>
    </row>
    <row r="8" spans="1:8" s="3" customFormat="1" ht="12" customHeight="1">
      <c r="A8" s="3" t="s">
        <v>300</v>
      </c>
      <c r="B8" s="9">
        <v>593456</v>
      </c>
      <c r="C8" s="9">
        <v>147206</v>
      </c>
      <c r="D8" s="9">
        <v>-6170</v>
      </c>
      <c r="E8" s="9">
        <v>-701240</v>
      </c>
      <c r="F8" s="9">
        <v>-38285</v>
      </c>
      <c r="G8" s="9">
        <v>0</v>
      </c>
      <c r="H8" s="9">
        <v>-5033</v>
      </c>
    </row>
    <row r="9" spans="1:8" s="3" customFormat="1" ht="12" customHeight="1">
      <c r="A9" s="3" t="s">
        <v>311</v>
      </c>
      <c r="B9" s="9">
        <v>116969</v>
      </c>
      <c r="C9" s="9">
        <v>20643</v>
      </c>
      <c r="D9" s="9">
        <v>-5468</v>
      </c>
      <c r="E9" s="9">
        <v>-126688</v>
      </c>
      <c r="F9" s="9">
        <v>-4125</v>
      </c>
      <c r="G9" s="9">
        <v>0</v>
      </c>
      <c r="H9" s="9">
        <v>1331</v>
      </c>
    </row>
    <row r="10" spans="1:8" s="3" customFormat="1" ht="12" customHeight="1">
      <c r="A10" s="3" t="s">
        <v>294</v>
      </c>
      <c r="B10" s="9">
        <v>42496</v>
      </c>
      <c r="C10" s="9">
        <v>2249</v>
      </c>
      <c r="D10" s="9">
        <v>-464</v>
      </c>
      <c r="E10" s="9">
        <v>-43315</v>
      </c>
      <c r="F10" s="9">
        <v>-2444</v>
      </c>
      <c r="G10" s="9">
        <v>0</v>
      </c>
      <c r="H10" s="9">
        <v>-1478</v>
      </c>
    </row>
    <row r="11" spans="1:8" s="3" customFormat="1" ht="12" customHeight="1">
      <c r="A11" s="3" t="s">
        <v>286</v>
      </c>
      <c r="B11" s="9">
        <v>17482</v>
      </c>
      <c r="C11" s="9">
        <v>2070</v>
      </c>
      <c r="D11" s="9">
        <v>-8</v>
      </c>
      <c r="E11" s="9">
        <v>-19200</v>
      </c>
      <c r="F11" s="9">
        <v>-114</v>
      </c>
      <c r="G11" s="9">
        <v>0</v>
      </c>
      <c r="H11" s="9">
        <v>230</v>
      </c>
    </row>
    <row r="12" spans="1:8" s="3" customFormat="1" ht="12.75">
      <c r="A12" s="2"/>
      <c r="B12" s="9"/>
      <c r="C12" s="9"/>
      <c r="D12" s="9"/>
      <c r="E12" s="9"/>
      <c r="F12" s="9"/>
      <c r="G12" s="9"/>
      <c r="H12" s="9"/>
    </row>
    <row r="13" spans="1:8" ht="12.75">
      <c r="A13" s="3" t="s">
        <v>139</v>
      </c>
      <c r="B13" s="9">
        <f aca="true" t="shared" si="0" ref="B13:H13">SUM(B4:B12)</f>
        <v>8312587</v>
      </c>
      <c r="C13" s="9">
        <f t="shared" si="0"/>
        <v>2384338</v>
      </c>
      <c r="D13" s="9">
        <f t="shared" si="0"/>
        <v>-304392</v>
      </c>
      <c r="E13" s="9">
        <f t="shared" si="0"/>
        <v>-9997761</v>
      </c>
      <c r="F13" s="9">
        <f t="shared" si="0"/>
        <v>-369404</v>
      </c>
      <c r="G13" s="9">
        <f t="shared" si="0"/>
        <v>-11977</v>
      </c>
      <c r="H13" s="9">
        <f t="shared" si="0"/>
        <v>13391</v>
      </c>
    </row>
    <row r="14" spans="1:8" ht="12.75">
      <c r="A14" s="1" t="s">
        <v>140</v>
      </c>
      <c r="B14" s="10">
        <v>12041314</v>
      </c>
      <c r="C14" s="10">
        <v>6044111</v>
      </c>
      <c r="D14" s="10">
        <v>-382593</v>
      </c>
      <c r="E14" s="10">
        <v>-16757002</v>
      </c>
      <c r="F14" s="10">
        <v>-467160</v>
      </c>
      <c r="G14" s="10">
        <v>-262127</v>
      </c>
      <c r="H14" s="10">
        <v>216543</v>
      </c>
    </row>
    <row r="16" spans="1:8" ht="12.75">
      <c r="A16" s="1" t="s">
        <v>136</v>
      </c>
      <c r="B16" s="7">
        <f aca="true" t="shared" si="1" ref="B16:H17">B13/($B13/100)</f>
        <v>100</v>
      </c>
      <c r="C16" s="7">
        <f t="shared" si="1"/>
        <v>28.68346520764234</v>
      </c>
      <c r="D16" s="7">
        <f t="shared" si="1"/>
        <v>-3.661820321399343</v>
      </c>
      <c r="E16" s="7">
        <f t="shared" si="1"/>
        <v>-120.27255774886927</v>
      </c>
      <c r="F16" s="7">
        <f t="shared" si="1"/>
        <v>-4.443911384025214</v>
      </c>
      <c r="G16" s="7">
        <f t="shared" si="1"/>
        <v>-0.14408270253291786</v>
      </c>
      <c r="H16" s="7">
        <f t="shared" si="1"/>
        <v>0.16109305081558847</v>
      </c>
    </row>
    <row r="17" spans="1:8" ht="12.75">
      <c r="A17" s="1" t="s">
        <v>137</v>
      </c>
      <c r="B17" s="7">
        <f t="shared" si="1"/>
        <v>100</v>
      </c>
      <c r="C17" s="7">
        <f t="shared" si="1"/>
        <v>50.194779406965054</v>
      </c>
      <c r="D17" s="7">
        <f t="shared" si="1"/>
        <v>-3.177335961839381</v>
      </c>
      <c r="E17" s="7">
        <f t="shared" si="1"/>
        <v>-139.16256979927607</v>
      </c>
      <c r="F17" s="7">
        <f t="shared" si="1"/>
        <v>-3.8796430356354796</v>
      </c>
      <c r="G17" s="7">
        <f t="shared" si="1"/>
        <v>-2.1768969732040873</v>
      </c>
      <c r="H17" s="7">
        <f t="shared" si="1"/>
        <v>1.7983336370100473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31"/>
  <dimension ref="A1:K13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344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133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280</v>
      </c>
      <c r="B4" s="9">
        <v>97607</v>
      </c>
      <c r="C4" s="9">
        <v>1115</v>
      </c>
      <c r="D4" s="9">
        <v>-60004</v>
      </c>
      <c r="E4" s="9">
        <v>-6187</v>
      </c>
      <c r="F4" s="9">
        <v>-47621</v>
      </c>
      <c r="G4" s="9">
        <v>0</v>
      </c>
      <c r="H4" s="9">
        <v>-15090</v>
      </c>
    </row>
    <row r="5" spans="1:8" s="3" customFormat="1" ht="12" customHeight="1">
      <c r="A5" s="3" t="s">
        <v>282</v>
      </c>
      <c r="B5" s="9">
        <v>68961</v>
      </c>
      <c r="C5" s="9">
        <v>2594</v>
      </c>
      <c r="D5" s="9">
        <v>-28595</v>
      </c>
      <c r="E5" s="9">
        <v>5524</v>
      </c>
      <c r="F5" s="9">
        <v>-18173</v>
      </c>
      <c r="G5" s="9">
        <v>-179</v>
      </c>
      <c r="H5" s="9">
        <v>30132</v>
      </c>
    </row>
    <row r="6" spans="1:8" s="3" customFormat="1" ht="12" customHeight="1">
      <c r="A6" s="3" t="s">
        <v>307</v>
      </c>
      <c r="B6" s="9">
        <v>1949</v>
      </c>
      <c r="C6" s="9">
        <v>302</v>
      </c>
      <c r="D6" s="9">
        <v>-1643</v>
      </c>
      <c r="E6" s="9">
        <v>35</v>
      </c>
      <c r="F6" s="9">
        <v>172</v>
      </c>
      <c r="G6" s="9">
        <v>0</v>
      </c>
      <c r="H6" s="9">
        <v>815</v>
      </c>
    </row>
    <row r="7" spans="1:8" s="3" customFormat="1" ht="12" customHeight="1">
      <c r="A7" s="3" t="s">
        <v>309</v>
      </c>
      <c r="B7" s="9">
        <v>0</v>
      </c>
      <c r="C7" s="9">
        <v>208</v>
      </c>
      <c r="D7" s="9">
        <v>0</v>
      </c>
      <c r="E7" s="9">
        <v>0</v>
      </c>
      <c r="F7" s="9">
        <v>0</v>
      </c>
      <c r="G7" s="9">
        <v>0</v>
      </c>
      <c r="H7" s="9">
        <v>208</v>
      </c>
    </row>
    <row r="8" spans="1:8" s="3" customFormat="1" ht="12.75">
      <c r="A8" s="2"/>
      <c r="B8" s="9"/>
      <c r="C8" s="9"/>
      <c r="D8" s="9"/>
      <c r="E8" s="9"/>
      <c r="F8" s="9"/>
      <c r="G8" s="9"/>
      <c r="H8" s="9"/>
    </row>
    <row r="9" spans="1:8" ht="12.75">
      <c r="A9" s="3" t="s">
        <v>139</v>
      </c>
      <c r="B9" s="9">
        <f aca="true" t="shared" si="0" ref="B9:H9">SUM(B4:B8)</f>
        <v>168517</v>
      </c>
      <c r="C9" s="9">
        <f t="shared" si="0"/>
        <v>4219</v>
      </c>
      <c r="D9" s="9">
        <f t="shared" si="0"/>
        <v>-90242</v>
      </c>
      <c r="E9" s="9">
        <f t="shared" si="0"/>
        <v>-628</v>
      </c>
      <c r="F9" s="9">
        <f t="shared" si="0"/>
        <v>-65622</v>
      </c>
      <c r="G9" s="9">
        <f t="shared" si="0"/>
        <v>-179</v>
      </c>
      <c r="H9" s="9">
        <f t="shared" si="0"/>
        <v>16065</v>
      </c>
    </row>
    <row r="10" spans="1:8" ht="12.75">
      <c r="A10" s="1" t="s">
        <v>140</v>
      </c>
      <c r="B10" s="10">
        <v>141568</v>
      </c>
      <c r="C10" s="10">
        <v>5592</v>
      </c>
      <c r="D10" s="10">
        <v>-100028</v>
      </c>
      <c r="E10" s="10">
        <v>-12005</v>
      </c>
      <c r="F10" s="10">
        <v>-50588</v>
      </c>
      <c r="G10" s="10">
        <v>-996</v>
      </c>
      <c r="H10" s="10">
        <v>-16457</v>
      </c>
    </row>
    <row r="12" spans="1:8" ht="12.75">
      <c r="A12" s="1" t="s">
        <v>136</v>
      </c>
      <c r="B12" s="7">
        <f aca="true" t="shared" si="1" ref="B12:H13">B9/($B9/100)</f>
        <v>100</v>
      </c>
      <c r="C12" s="7">
        <f t="shared" si="1"/>
        <v>2.503604977539358</v>
      </c>
      <c r="D12" s="7">
        <f t="shared" si="1"/>
        <v>-53.55068034678994</v>
      </c>
      <c r="E12" s="7">
        <f t="shared" si="1"/>
        <v>-0.3726626987188236</v>
      </c>
      <c r="F12" s="7">
        <f t="shared" si="1"/>
        <v>-38.940878368354525</v>
      </c>
      <c r="G12" s="7">
        <f t="shared" si="1"/>
        <v>-0.10622073737367743</v>
      </c>
      <c r="H12" s="7">
        <f t="shared" si="1"/>
        <v>9.53316282630239</v>
      </c>
    </row>
    <row r="13" spans="1:8" ht="12.75">
      <c r="A13" s="1" t="s">
        <v>137</v>
      </c>
      <c r="B13" s="7">
        <f t="shared" si="1"/>
        <v>100</v>
      </c>
      <c r="C13" s="7">
        <f t="shared" si="1"/>
        <v>3.9500452079566</v>
      </c>
      <c r="D13" s="7">
        <f t="shared" si="1"/>
        <v>-70.65721066907776</v>
      </c>
      <c r="E13" s="7">
        <f t="shared" si="1"/>
        <v>-8.480023734177214</v>
      </c>
      <c r="F13" s="7">
        <f t="shared" si="1"/>
        <v>-35.73406419529837</v>
      </c>
      <c r="G13" s="7">
        <f t="shared" si="1"/>
        <v>-0.7035488245931284</v>
      </c>
      <c r="H13" s="7">
        <f t="shared" si="1"/>
        <v>-11.624802215189874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32"/>
  <dimension ref="A1:K16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345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134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289</v>
      </c>
      <c r="B4" s="9">
        <v>675384</v>
      </c>
      <c r="C4" s="9">
        <v>48783</v>
      </c>
      <c r="D4" s="9">
        <v>-419651</v>
      </c>
      <c r="E4" s="9">
        <v>-198339</v>
      </c>
      <c r="F4" s="9">
        <v>-20934</v>
      </c>
      <c r="G4" s="9">
        <v>-8669</v>
      </c>
      <c r="H4" s="9">
        <v>76574</v>
      </c>
    </row>
    <row r="5" spans="1:8" s="3" customFormat="1" ht="12" customHeight="1">
      <c r="A5" s="3" t="s">
        <v>276</v>
      </c>
      <c r="B5" s="9">
        <v>170354</v>
      </c>
      <c r="C5" s="9">
        <v>41272</v>
      </c>
      <c r="D5" s="9">
        <v>-151277</v>
      </c>
      <c r="E5" s="9">
        <v>0</v>
      </c>
      <c r="F5" s="9">
        <v>-3104</v>
      </c>
      <c r="G5" s="9">
        <v>-3572</v>
      </c>
      <c r="H5" s="9">
        <v>53673</v>
      </c>
    </row>
    <row r="6" spans="1:8" s="3" customFormat="1" ht="12" customHeight="1">
      <c r="A6" s="3" t="s">
        <v>279</v>
      </c>
      <c r="B6" s="9">
        <v>7567</v>
      </c>
      <c r="C6" s="9">
        <v>986</v>
      </c>
      <c r="D6" s="9">
        <v>-5054</v>
      </c>
      <c r="E6" s="9">
        <v>0</v>
      </c>
      <c r="F6" s="9">
        <v>0</v>
      </c>
      <c r="G6" s="9">
        <v>-231</v>
      </c>
      <c r="H6" s="9">
        <v>3994</v>
      </c>
    </row>
    <row r="7" spans="1:8" s="3" customFormat="1" ht="12" customHeight="1">
      <c r="A7" s="3" t="s">
        <v>274</v>
      </c>
      <c r="B7" s="9">
        <v>2971</v>
      </c>
      <c r="C7" s="9">
        <v>0</v>
      </c>
      <c r="D7" s="9">
        <v>0</v>
      </c>
      <c r="E7" s="9">
        <v>0</v>
      </c>
      <c r="F7" s="9">
        <v>-141</v>
      </c>
      <c r="G7" s="9">
        <v>0</v>
      </c>
      <c r="H7" s="9">
        <v>2830</v>
      </c>
    </row>
    <row r="8" spans="1:8" s="3" customFormat="1" ht="12" customHeight="1">
      <c r="A8" s="3" t="s">
        <v>277</v>
      </c>
      <c r="B8" s="9">
        <v>1038</v>
      </c>
      <c r="C8" s="9">
        <v>377</v>
      </c>
      <c r="D8" s="9">
        <v>0</v>
      </c>
      <c r="E8" s="9">
        <v>0</v>
      </c>
      <c r="F8" s="9">
        <v>0</v>
      </c>
      <c r="G8" s="9">
        <v>-67</v>
      </c>
      <c r="H8" s="9">
        <v>1348</v>
      </c>
    </row>
    <row r="9" spans="1:8" s="3" customFormat="1" ht="12" customHeight="1">
      <c r="A9" s="3" t="s">
        <v>280</v>
      </c>
      <c r="B9" s="9">
        <v>439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439</v>
      </c>
    </row>
    <row r="10" spans="1:8" s="3" customFormat="1" ht="12" customHeight="1">
      <c r="A10" s="3" t="s">
        <v>282</v>
      </c>
      <c r="B10" s="9">
        <v>109</v>
      </c>
      <c r="C10" s="9">
        <v>0</v>
      </c>
      <c r="D10" s="9">
        <v>0</v>
      </c>
      <c r="E10" s="9">
        <v>0</v>
      </c>
      <c r="F10" s="9">
        <v>-8</v>
      </c>
      <c r="G10" s="9">
        <v>0</v>
      </c>
      <c r="H10" s="9">
        <v>101</v>
      </c>
    </row>
    <row r="11" spans="1:8" s="3" customFormat="1" ht="12.75">
      <c r="A11" s="2"/>
      <c r="B11" s="9"/>
      <c r="C11" s="9"/>
      <c r="D11" s="9"/>
      <c r="E11" s="9"/>
      <c r="F11" s="9"/>
      <c r="G11" s="9"/>
      <c r="H11" s="9"/>
    </row>
    <row r="12" spans="1:8" ht="12.75">
      <c r="A12" s="3" t="s">
        <v>139</v>
      </c>
      <c r="B12" s="9">
        <f aca="true" t="shared" si="0" ref="B12:H12">SUM(B4:B11)</f>
        <v>857862</v>
      </c>
      <c r="C12" s="9">
        <f t="shared" si="0"/>
        <v>91418</v>
      </c>
      <c r="D12" s="9">
        <f t="shared" si="0"/>
        <v>-575982</v>
      </c>
      <c r="E12" s="9">
        <f t="shared" si="0"/>
        <v>-198339</v>
      </c>
      <c r="F12" s="9">
        <f t="shared" si="0"/>
        <v>-24187</v>
      </c>
      <c r="G12" s="9">
        <f t="shared" si="0"/>
        <v>-12539</v>
      </c>
      <c r="H12" s="9">
        <f t="shared" si="0"/>
        <v>138959</v>
      </c>
    </row>
    <row r="13" spans="1:8" ht="12.75">
      <c r="A13" s="1" t="s">
        <v>140</v>
      </c>
      <c r="B13" s="10">
        <v>640947</v>
      </c>
      <c r="C13" s="10">
        <v>83926</v>
      </c>
      <c r="D13" s="10">
        <v>-496216</v>
      </c>
      <c r="E13" s="10">
        <v>-143511</v>
      </c>
      <c r="F13" s="10">
        <v>-50769</v>
      </c>
      <c r="G13" s="10">
        <v>-15617</v>
      </c>
      <c r="H13" s="10">
        <v>19543</v>
      </c>
    </row>
    <row r="15" spans="1:8" ht="12.75">
      <c r="A15" s="1" t="s">
        <v>136</v>
      </c>
      <c r="B15" s="7">
        <f aca="true" t="shared" si="1" ref="B15:H16">B12/($B12/100)</f>
        <v>99.99999999999999</v>
      </c>
      <c r="C15" s="7">
        <f t="shared" si="1"/>
        <v>10.656492536095548</v>
      </c>
      <c r="D15" s="7">
        <f t="shared" si="1"/>
        <v>-67.14156822425984</v>
      </c>
      <c r="E15" s="7">
        <f t="shared" si="1"/>
        <v>-23.12015219231065</v>
      </c>
      <c r="F15" s="7">
        <f t="shared" si="1"/>
        <v>-2.819451147154204</v>
      </c>
      <c r="G15" s="7">
        <f t="shared" si="1"/>
        <v>-1.4616570031077258</v>
      </c>
      <c r="H15" s="7">
        <f t="shared" si="1"/>
        <v>16.19829296553525</v>
      </c>
    </row>
    <row r="16" spans="1:8" ht="12.75">
      <c r="A16" s="1" t="s">
        <v>137</v>
      </c>
      <c r="B16" s="7">
        <f t="shared" si="1"/>
        <v>100</v>
      </c>
      <c r="C16" s="7">
        <f t="shared" si="1"/>
        <v>13.094062379572726</v>
      </c>
      <c r="D16" s="7">
        <f t="shared" si="1"/>
        <v>-77.41919378669375</v>
      </c>
      <c r="E16" s="7">
        <f t="shared" si="1"/>
        <v>-22.390462861983906</v>
      </c>
      <c r="F16" s="7">
        <f t="shared" si="1"/>
        <v>-7.920935740396631</v>
      </c>
      <c r="G16" s="7">
        <f t="shared" si="1"/>
        <v>-2.4365509160663827</v>
      </c>
      <c r="H16" s="7">
        <f t="shared" si="1"/>
        <v>3.0490820613872907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9"/>
  <dimension ref="A1:K92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329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21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48</v>
      </c>
      <c r="B3" s="4" t="s">
        <v>46</v>
      </c>
      <c r="C3" s="4" t="s">
        <v>76</v>
      </c>
      <c r="D3" s="4" t="s">
        <v>54</v>
      </c>
      <c r="E3" s="4" t="s">
        <v>50</v>
      </c>
      <c r="F3" s="4" t="s">
        <v>77</v>
      </c>
      <c r="G3" s="4" t="s">
        <v>78</v>
      </c>
      <c r="H3" s="4" t="s">
        <v>79</v>
      </c>
      <c r="I3" s="4" t="s">
        <v>80</v>
      </c>
      <c r="J3" s="4" t="s">
        <v>81</v>
      </c>
    </row>
    <row r="4" spans="1:10" s="3" customFormat="1" ht="12" customHeight="1">
      <c r="A4" s="3" t="s">
        <v>269</v>
      </c>
      <c r="B4" s="9">
        <v>128910477</v>
      </c>
      <c r="C4" s="9">
        <v>0</v>
      </c>
      <c r="D4" s="9">
        <v>6314374</v>
      </c>
      <c r="E4" s="9">
        <v>135224851</v>
      </c>
      <c r="F4" s="9">
        <v>14949227</v>
      </c>
      <c r="G4" s="9">
        <v>5932641</v>
      </c>
      <c r="H4" s="9">
        <v>111190527</v>
      </c>
      <c r="I4" s="9">
        <v>3152456</v>
      </c>
      <c r="J4" s="9">
        <v>135224851</v>
      </c>
    </row>
    <row r="5" spans="1:10" s="3" customFormat="1" ht="12" customHeight="1">
      <c r="A5" s="3" t="s">
        <v>146</v>
      </c>
      <c r="B5" s="9">
        <v>58161548</v>
      </c>
      <c r="C5" s="9">
        <v>6569090</v>
      </c>
      <c r="D5" s="9">
        <v>12477210</v>
      </c>
      <c r="E5" s="9">
        <v>77207848</v>
      </c>
      <c r="F5" s="9">
        <v>14848999</v>
      </c>
      <c r="G5" s="9">
        <v>3021137</v>
      </c>
      <c r="H5" s="9">
        <v>50141391</v>
      </c>
      <c r="I5" s="9">
        <v>9196321</v>
      </c>
      <c r="J5" s="9">
        <v>77207848</v>
      </c>
    </row>
    <row r="6" spans="1:10" s="3" customFormat="1" ht="12" customHeight="1">
      <c r="A6" s="3" t="s">
        <v>141</v>
      </c>
      <c r="B6" s="9">
        <v>28581078</v>
      </c>
      <c r="C6" s="9">
        <v>0</v>
      </c>
      <c r="D6" s="9">
        <v>1457869</v>
      </c>
      <c r="E6" s="9">
        <v>30038947</v>
      </c>
      <c r="F6" s="9">
        <v>1602181</v>
      </c>
      <c r="G6" s="9">
        <v>7380831</v>
      </c>
      <c r="H6" s="9">
        <v>20153190</v>
      </c>
      <c r="I6" s="9">
        <v>902745</v>
      </c>
      <c r="J6" s="9">
        <v>30038947</v>
      </c>
    </row>
    <row r="7" spans="1:10" s="3" customFormat="1" ht="12" customHeight="1">
      <c r="A7" s="3" t="s">
        <v>147</v>
      </c>
      <c r="B7" s="9">
        <v>21370879</v>
      </c>
      <c r="C7" s="9">
        <v>1875959</v>
      </c>
      <c r="D7" s="9">
        <v>3957846</v>
      </c>
      <c r="E7" s="9">
        <v>27204684</v>
      </c>
      <c r="F7" s="9">
        <v>2367332</v>
      </c>
      <c r="G7" s="9">
        <v>1780300</v>
      </c>
      <c r="H7" s="9">
        <v>21685729</v>
      </c>
      <c r="I7" s="9">
        <v>1371323</v>
      </c>
      <c r="J7" s="9">
        <v>27204684</v>
      </c>
    </row>
    <row r="8" spans="1:10" s="3" customFormat="1" ht="12" customHeight="1">
      <c r="A8" s="3" t="s">
        <v>158</v>
      </c>
      <c r="B8" s="9">
        <v>18113495</v>
      </c>
      <c r="C8" s="9">
        <v>1542854</v>
      </c>
      <c r="D8" s="9">
        <v>3294778</v>
      </c>
      <c r="E8" s="9">
        <v>22951127</v>
      </c>
      <c r="F8" s="9">
        <v>2850162</v>
      </c>
      <c r="G8" s="9">
        <v>90375</v>
      </c>
      <c r="H8" s="9">
        <v>18516890</v>
      </c>
      <c r="I8" s="9">
        <v>1493700</v>
      </c>
      <c r="J8" s="9">
        <v>22951127</v>
      </c>
    </row>
    <row r="9" spans="1:10" s="3" customFormat="1" ht="12" customHeight="1">
      <c r="A9" s="3" t="s">
        <v>144</v>
      </c>
      <c r="B9" s="9">
        <v>16415539</v>
      </c>
      <c r="C9" s="9">
        <v>2970898</v>
      </c>
      <c r="D9" s="9">
        <v>2251975</v>
      </c>
      <c r="E9" s="9">
        <v>21638412</v>
      </c>
      <c r="F9" s="9">
        <v>1420405</v>
      </c>
      <c r="G9" s="9">
        <v>1229441</v>
      </c>
      <c r="H9" s="9">
        <v>16192121</v>
      </c>
      <c r="I9" s="9">
        <v>2796445</v>
      </c>
      <c r="J9" s="9">
        <v>21638412</v>
      </c>
    </row>
    <row r="10" spans="1:10" s="3" customFormat="1" ht="12" customHeight="1">
      <c r="A10" s="3" t="s">
        <v>155</v>
      </c>
      <c r="B10" s="9">
        <v>10761816</v>
      </c>
      <c r="C10" s="9">
        <v>1230464</v>
      </c>
      <c r="D10" s="9">
        <v>2455759</v>
      </c>
      <c r="E10" s="9">
        <v>14448039</v>
      </c>
      <c r="F10" s="9">
        <v>784931</v>
      </c>
      <c r="G10" s="9">
        <v>7433056</v>
      </c>
      <c r="H10" s="9">
        <v>5818693</v>
      </c>
      <c r="I10" s="9">
        <v>411359</v>
      </c>
      <c r="J10" s="9">
        <v>14448039</v>
      </c>
    </row>
    <row r="11" spans="1:10" s="3" customFormat="1" ht="12" customHeight="1">
      <c r="A11" s="3" t="s">
        <v>248</v>
      </c>
      <c r="B11" s="9">
        <v>13219949</v>
      </c>
      <c r="C11" s="9">
        <v>0</v>
      </c>
      <c r="D11" s="9">
        <v>317545</v>
      </c>
      <c r="E11" s="9">
        <v>13537494</v>
      </c>
      <c r="F11" s="9">
        <v>774501</v>
      </c>
      <c r="G11" s="9">
        <v>12118451</v>
      </c>
      <c r="H11" s="9">
        <v>315028</v>
      </c>
      <c r="I11" s="9">
        <v>329514</v>
      </c>
      <c r="J11" s="9">
        <v>13537494</v>
      </c>
    </row>
    <row r="12" spans="1:10" s="3" customFormat="1" ht="12" customHeight="1">
      <c r="A12" s="3" t="s">
        <v>148</v>
      </c>
      <c r="B12" s="9">
        <v>361189</v>
      </c>
      <c r="C12" s="9">
        <v>0</v>
      </c>
      <c r="D12" s="9">
        <v>4036999</v>
      </c>
      <c r="E12" s="9">
        <v>4398188</v>
      </c>
      <c r="F12" s="9">
        <v>0</v>
      </c>
      <c r="G12" s="9">
        <v>306197</v>
      </c>
      <c r="H12" s="9">
        <v>4079388</v>
      </c>
      <c r="I12" s="9">
        <v>12603</v>
      </c>
      <c r="J12" s="9">
        <v>4398188</v>
      </c>
    </row>
    <row r="13" spans="1:10" s="3" customFormat="1" ht="12" customHeight="1">
      <c r="A13" s="3" t="s">
        <v>257</v>
      </c>
      <c r="B13" s="9">
        <v>459266</v>
      </c>
      <c r="C13" s="9">
        <v>60000</v>
      </c>
      <c r="D13" s="9">
        <v>1957135</v>
      </c>
      <c r="E13" s="9">
        <v>2476401</v>
      </c>
      <c r="F13" s="9">
        <v>312362</v>
      </c>
      <c r="G13" s="9">
        <v>615727</v>
      </c>
      <c r="H13" s="9">
        <v>1381377</v>
      </c>
      <c r="I13" s="9">
        <v>166935</v>
      </c>
      <c r="J13" s="9">
        <v>2476401</v>
      </c>
    </row>
    <row r="14" spans="1:10" s="3" customFormat="1" ht="12" customHeight="1">
      <c r="A14" s="3" t="s">
        <v>169</v>
      </c>
      <c r="B14" s="9">
        <v>1680728</v>
      </c>
      <c r="C14" s="9">
        <v>214516</v>
      </c>
      <c r="D14" s="9">
        <v>323885</v>
      </c>
      <c r="E14" s="9">
        <v>2219129</v>
      </c>
      <c r="F14" s="9">
        <v>275041</v>
      </c>
      <c r="G14" s="9">
        <v>249408</v>
      </c>
      <c r="H14" s="9">
        <v>730721</v>
      </c>
      <c r="I14" s="9">
        <v>963959</v>
      </c>
      <c r="J14" s="9">
        <v>2219129</v>
      </c>
    </row>
    <row r="15" spans="1:10" s="3" customFormat="1" ht="12" customHeight="1">
      <c r="A15" s="3" t="s">
        <v>244</v>
      </c>
      <c r="B15" s="9">
        <v>1274760</v>
      </c>
      <c r="C15" s="9">
        <v>575642</v>
      </c>
      <c r="D15" s="9">
        <v>308352</v>
      </c>
      <c r="E15" s="9">
        <v>2158754</v>
      </c>
      <c r="F15" s="9">
        <v>11719</v>
      </c>
      <c r="G15" s="9">
        <v>597584</v>
      </c>
      <c r="H15" s="9">
        <v>1452624</v>
      </c>
      <c r="I15" s="9">
        <v>96827</v>
      </c>
      <c r="J15" s="9">
        <v>2158754</v>
      </c>
    </row>
    <row r="16" spans="1:10" s="3" customFormat="1" ht="12" customHeight="1">
      <c r="A16" s="3" t="s">
        <v>142</v>
      </c>
      <c r="B16" s="9">
        <v>1169020</v>
      </c>
      <c r="C16" s="9">
        <v>778298</v>
      </c>
      <c r="D16" s="9">
        <v>142405</v>
      </c>
      <c r="E16" s="9">
        <v>2089723</v>
      </c>
      <c r="F16" s="9">
        <v>438309</v>
      </c>
      <c r="G16" s="9">
        <v>108897</v>
      </c>
      <c r="H16" s="9">
        <v>1246610</v>
      </c>
      <c r="I16" s="9">
        <v>295907</v>
      </c>
      <c r="J16" s="9">
        <v>2089723</v>
      </c>
    </row>
    <row r="17" spans="1:10" s="3" customFormat="1" ht="12" customHeight="1">
      <c r="A17" s="3" t="s">
        <v>176</v>
      </c>
      <c r="B17" s="9">
        <v>988824</v>
      </c>
      <c r="C17" s="9">
        <v>24472</v>
      </c>
      <c r="D17" s="9">
        <v>383214</v>
      </c>
      <c r="E17" s="9">
        <v>1396510</v>
      </c>
      <c r="F17" s="9">
        <v>145315</v>
      </c>
      <c r="G17" s="9">
        <v>500116</v>
      </c>
      <c r="H17" s="9">
        <v>477618</v>
      </c>
      <c r="I17" s="9">
        <v>273461</v>
      </c>
      <c r="J17" s="9">
        <v>1396510</v>
      </c>
    </row>
    <row r="18" spans="1:10" s="3" customFormat="1" ht="12" customHeight="1">
      <c r="A18" s="3" t="s">
        <v>151</v>
      </c>
      <c r="B18" s="9">
        <v>899065</v>
      </c>
      <c r="C18" s="9">
        <v>3315</v>
      </c>
      <c r="D18" s="9">
        <v>414807</v>
      </c>
      <c r="E18" s="9">
        <v>1317187</v>
      </c>
      <c r="F18" s="9">
        <v>248946</v>
      </c>
      <c r="G18" s="9">
        <v>0</v>
      </c>
      <c r="H18" s="9">
        <v>937556</v>
      </c>
      <c r="I18" s="9">
        <v>130685</v>
      </c>
      <c r="J18" s="9">
        <v>1317187</v>
      </c>
    </row>
    <row r="19" spans="1:10" s="3" customFormat="1" ht="12" customHeight="1">
      <c r="A19" s="3" t="s">
        <v>170</v>
      </c>
      <c r="B19" s="9">
        <v>702767</v>
      </c>
      <c r="C19" s="9">
        <v>350167</v>
      </c>
      <c r="D19" s="9">
        <v>197659</v>
      </c>
      <c r="E19" s="9">
        <v>1250593</v>
      </c>
      <c r="F19" s="9">
        <v>111688</v>
      </c>
      <c r="G19" s="9">
        <v>7843</v>
      </c>
      <c r="H19" s="9">
        <v>807099</v>
      </c>
      <c r="I19" s="9">
        <v>323963</v>
      </c>
      <c r="J19" s="9">
        <v>1250593</v>
      </c>
    </row>
    <row r="20" spans="1:10" s="3" customFormat="1" ht="12" customHeight="1">
      <c r="A20" s="3" t="s">
        <v>149</v>
      </c>
      <c r="B20" s="9">
        <v>280318</v>
      </c>
      <c r="C20" s="9">
        <v>259557</v>
      </c>
      <c r="D20" s="9">
        <v>637600</v>
      </c>
      <c r="E20" s="9">
        <v>1177475</v>
      </c>
      <c r="F20" s="9">
        <v>320250</v>
      </c>
      <c r="G20" s="9">
        <v>68690</v>
      </c>
      <c r="H20" s="9">
        <v>625586</v>
      </c>
      <c r="I20" s="9">
        <v>162949</v>
      </c>
      <c r="J20" s="9">
        <v>1177475</v>
      </c>
    </row>
    <row r="21" spans="1:10" s="3" customFormat="1" ht="12" customHeight="1">
      <c r="A21" s="3" t="s">
        <v>236</v>
      </c>
      <c r="B21" s="9">
        <v>686414</v>
      </c>
      <c r="C21" s="9">
        <v>135539</v>
      </c>
      <c r="D21" s="9">
        <v>346149</v>
      </c>
      <c r="E21" s="9">
        <v>1168102</v>
      </c>
      <c r="F21" s="9">
        <v>135457</v>
      </c>
      <c r="G21" s="9">
        <v>0</v>
      </c>
      <c r="H21" s="9">
        <v>1009217</v>
      </c>
      <c r="I21" s="9">
        <v>23428</v>
      </c>
      <c r="J21" s="9">
        <v>1168102</v>
      </c>
    </row>
    <row r="22" spans="1:10" s="3" customFormat="1" ht="12" customHeight="1">
      <c r="A22" s="3" t="s">
        <v>267</v>
      </c>
      <c r="B22" s="9">
        <v>619410</v>
      </c>
      <c r="C22" s="9">
        <v>19889</v>
      </c>
      <c r="D22" s="9">
        <v>441785</v>
      </c>
      <c r="E22" s="9">
        <v>1081084</v>
      </c>
      <c r="F22" s="9">
        <v>173548</v>
      </c>
      <c r="G22" s="9">
        <v>141043</v>
      </c>
      <c r="H22" s="9">
        <v>397784</v>
      </c>
      <c r="I22" s="9">
        <v>368709</v>
      </c>
      <c r="J22" s="9">
        <v>1081084</v>
      </c>
    </row>
    <row r="23" spans="1:10" s="3" customFormat="1" ht="12" customHeight="1">
      <c r="A23" s="3" t="s">
        <v>167</v>
      </c>
      <c r="B23" s="9">
        <v>291796</v>
      </c>
      <c r="C23" s="9">
        <v>334576</v>
      </c>
      <c r="D23" s="9">
        <v>445211</v>
      </c>
      <c r="E23" s="9">
        <v>1071583</v>
      </c>
      <c r="F23" s="9">
        <v>246949</v>
      </c>
      <c r="G23" s="9">
        <v>56666</v>
      </c>
      <c r="H23" s="9">
        <v>618294</v>
      </c>
      <c r="I23" s="9">
        <v>149674</v>
      </c>
      <c r="J23" s="9">
        <v>1071583</v>
      </c>
    </row>
    <row r="24" spans="1:10" s="3" customFormat="1" ht="12" customHeight="1">
      <c r="A24" s="3" t="s">
        <v>162</v>
      </c>
      <c r="B24" s="9">
        <v>1000209</v>
      </c>
      <c r="C24" s="9">
        <v>1000</v>
      </c>
      <c r="D24" s="9">
        <v>64399</v>
      </c>
      <c r="E24" s="9">
        <v>1065608</v>
      </c>
      <c r="F24" s="9">
        <v>190639</v>
      </c>
      <c r="G24" s="9">
        <v>195676</v>
      </c>
      <c r="H24" s="9">
        <v>555570</v>
      </c>
      <c r="I24" s="9">
        <v>123723</v>
      </c>
      <c r="J24" s="9">
        <v>1065608</v>
      </c>
    </row>
    <row r="25" spans="1:10" s="3" customFormat="1" ht="12" customHeight="1">
      <c r="A25" s="3" t="s">
        <v>194</v>
      </c>
      <c r="B25" s="9">
        <v>870377</v>
      </c>
      <c r="C25" s="9">
        <v>0</v>
      </c>
      <c r="D25" s="9">
        <v>13541</v>
      </c>
      <c r="E25" s="9">
        <v>883918</v>
      </c>
      <c r="F25" s="9">
        <v>529737</v>
      </c>
      <c r="G25" s="9">
        <v>112600</v>
      </c>
      <c r="H25" s="9">
        <v>122772</v>
      </c>
      <c r="I25" s="9">
        <v>118809</v>
      </c>
      <c r="J25" s="9">
        <v>883918</v>
      </c>
    </row>
    <row r="26" spans="1:10" s="3" customFormat="1" ht="12" customHeight="1">
      <c r="A26" s="3" t="s">
        <v>150</v>
      </c>
      <c r="B26" s="9">
        <v>658445</v>
      </c>
      <c r="C26" s="9">
        <v>60103</v>
      </c>
      <c r="D26" s="9">
        <v>132010</v>
      </c>
      <c r="E26" s="9">
        <v>850558</v>
      </c>
      <c r="F26" s="9">
        <v>102287</v>
      </c>
      <c r="G26" s="9">
        <v>531078</v>
      </c>
      <c r="H26" s="9">
        <v>183965</v>
      </c>
      <c r="I26" s="9">
        <v>33228</v>
      </c>
      <c r="J26" s="9">
        <v>850558</v>
      </c>
    </row>
    <row r="27" spans="1:10" s="3" customFormat="1" ht="12" customHeight="1">
      <c r="A27" s="3" t="s">
        <v>178</v>
      </c>
      <c r="B27" s="9">
        <v>362996</v>
      </c>
      <c r="C27" s="9">
        <v>423893</v>
      </c>
      <c r="D27" s="9">
        <v>63134</v>
      </c>
      <c r="E27" s="9">
        <v>850023</v>
      </c>
      <c r="F27" s="9">
        <v>7405</v>
      </c>
      <c r="G27" s="9">
        <v>277546</v>
      </c>
      <c r="H27" s="9">
        <v>546986</v>
      </c>
      <c r="I27" s="9">
        <v>18086</v>
      </c>
      <c r="J27" s="9">
        <v>850023</v>
      </c>
    </row>
    <row r="28" spans="1:10" s="3" customFormat="1" ht="12" customHeight="1">
      <c r="A28" s="3" t="s">
        <v>153</v>
      </c>
      <c r="B28" s="9">
        <v>133915</v>
      </c>
      <c r="C28" s="9">
        <v>227184</v>
      </c>
      <c r="D28" s="9">
        <v>476813</v>
      </c>
      <c r="E28" s="9">
        <v>837912</v>
      </c>
      <c r="F28" s="9">
        <v>200000</v>
      </c>
      <c r="G28" s="9">
        <v>257543</v>
      </c>
      <c r="H28" s="9">
        <v>350092</v>
      </c>
      <c r="I28" s="9">
        <v>30277</v>
      </c>
      <c r="J28" s="9">
        <v>837912</v>
      </c>
    </row>
    <row r="29" spans="1:10" s="3" customFormat="1" ht="12" customHeight="1">
      <c r="A29" s="3" t="s">
        <v>235</v>
      </c>
      <c r="B29" s="9">
        <v>111971</v>
      </c>
      <c r="C29" s="9">
        <v>6549</v>
      </c>
      <c r="D29" s="9">
        <v>713409</v>
      </c>
      <c r="E29" s="9">
        <v>831929</v>
      </c>
      <c r="F29" s="9">
        <v>340311</v>
      </c>
      <c r="G29" s="9">
        <v>92200</v>
      </c>
      <c r="H29" s="9">
        <v>346658</v>
      </c>
      <c r="I29" s="9">
        <v>52760</v>
      </c>
      <c r="J29" s="9">
        <v>831929</v>
      </c>
    </row>
    <row r="30" spans="1:10" s="3" customFormat="1" ht="12" customHeight="1">
      <c r="A30" s="3" t="s">
        <v>163</v>
      </c>
      <c r="B30" s="9">
        <v>106984</v>
      </c>
      <c r="C30" s="9">
        <v>47886</v>
      </c>
      <c r="D30" s="9">
        <v>572369</v>
      </c>
      <c r="E30" s="9">
        <v>727239</v>
      </c>
      <c r="F30" s="9">
        <v>134884</v>
      </c>
      <c r="G30" s="9">
        <v>96574</v>
      </c>
      <c r="H30" s="9">
        <v>325791</v>
      </c>
      <c r="I30" s="9">
        <v>169990</v>
      </c>
      <c r="J30" s="9">
        <v>727239</v>
      </c>
    </row>
    <row r="31" spans="1:10" s="3" customFormat="1" ht="12" customHeight="1">
      <c r="A31" s="3" t="s">
        <v>186</v>
      </c>
      <c r="B31" s="9">
        <v>258369</v>
      </c>
      <c r="C31" s="9">
        <v>270110</v>
      </c>
      <c r="D31" s="9">
        <v>196543</v>
      </c>
      <c r="E31" s="9">
        <v>725022</v>
      </c>
      <c r="F31" s="9">
        <v>13053</v>
      </c>
      <c r="G31" s="9">
        <v>215658</v>
      </c>
      <c r="H31" s="9">
        <v>399678</v>
      </c>
      <c r="I31" s="9">
        <v>96633</v>
      </c>
      <c r="J31" s="9">
        <v>725022</v>
      </c>
    </row>
    <row r="32" spans="1:10" s="3" customFormat="1" ht="12" customHeight="1">
      <c r="A32" s="3" t="s">
        <v>251</v>
      </c>
      <c r="B32" s="9">
        <v>668211</v>
      </c>
      <c r="C32" s="9">
        <v>0</v>
      </c>
      <c r="D32" s="9">
        <v>15525</v>
      </c>
      <c r="E32" s="9">
        <v>683736</v>
      </c>
      <c r="F32" s="9">
        <v>45876</v>
      </c>
      <c r="G32" s="9">
        <v>559900</v>
      </c>
      <c r="H32" s="9">
        <v>60426</v>
      </c>
      <c r="I32" s="9">
        <v>17534</v>
      </c>
      <c r="J32" s="9">
        <v>683736</v>
      </c>
    </row>
    <row r="33" spans="1:10" s="3" customFormat="1" ht="12" customHeight="1">
      <c r="A33" s="3" t="s">
        <v>197</v>
      </c>
      <c r="B33" s="9">
        <v>661822</v>
      </c>
      <c r="C33" s="9">
        <v>0</v>
      </c>
      <c r="D33" s="9">
        <v>0</v>
      </c>
      <c r="E33" s="9">
        <v>661822</v>
      </c>
      <c r="F33" s="9">
        <v>10000</v>
      </c>
      <c r="G33" s="9">
        <v>405387</v>
      </c>
      <c r="H33" s="9">
        <v>154268</v>
      </c>
      <c r="I33" s="9">
        <v>92167</v>
      </c>
      <c r="J33" s="9">
        <v>661822</v>
      </c>
    </row>
    <row r="34" spans="1:10" s="3" customFormat="1" ht="12" customHeight="1">
      <c r="A34" s="3" t="s">
        <v>154</v>
      </c>
      <c r="B34" s="9">
        <v>568285</v>
      </c>
      <c r="C34" s="9">
        <v>14379</v>
      </c>
      <c r="D34" s="9">
        <v>52139</v>
      </c>
      <c r="E34" s="9">
        <v>634803</v>
      </c>
      <c r="F34" s="9">
        <v>101917</v>
      </c>
      <c r="G34" s="9">
        <v>117748</v>
      </c>
      <c r="H34" s="9">
        <v>154370</v>
      </c>
      <c r="I34" s="9">
        <v>260768</v>
      </c>
      <c r="J34" s="9">
        <v>634803</v>
      </c>
    </row>
    <row r="35" spans="1:10" s="3" customFormat="1" ht="12" customHeight="1">
      <c r="A35" s="3" t="s">
        <v>196</v>
      </c>
      <c r="B35" s="9">
        <v>343488</v>
      </c>
      <c r="C35" s="9">
        <v>238397</v>
      </c>
      <c r="D35" s="9">
        <v>39490</v>
      </c>
      <c r="E35" s="9">
        <v>621375</v>
      </c>
      <c r="F35" s="9">
        <v>19288</v>
      </c>
      <c r="G35" s="9">
        <v>0</v>
      </c>
      <c r="H35" s="9">
        <v>575149</v>
      </c>
      <c r="I35" s="9">
        <v>26938</v>
      </c>
      <c r="J35" s="9">
        <v>621375</v>
      </c>
    </row>
    <row r="36" spans="1:10" s="3" customFormat="1" ht="12" customHeight="1">
      <c r="A36" s="3" t="s">
        <v>191</v>
      </c>
      <c r="B36" s="9">
        <v>577586</v>
      </c>
      <c r="C36" s="9">
        <v>1566</v>
      </c>
      <c r="D36" s="9">
        <v>13180</v>
      </c>
      <c r="E36" s="9">
        <v>592332</v>
      </c>
      <c r="F36" s="9">
        <v>57868</v>
      </c>
      <c r="G36" s="9">
        <v>187256</v>
      </c>
      <c r="H36" s="9">
        <v>239751</v>
      </c>
      <c r="I36" s="9">
        <v>107457</v>
      </c>
      <c r="J36" s="9">
        <v>592332</v>
      </c>
    </row>
    <row r="37" spans="1:10" s="3" customFormat="1" ht="12" customHeight="1">
      <c r="A37" s="3" t="s">
        <v>255</v>
      </c>
      <c r="B37" s="9">
        <v>404413</v>
      </c>
      <c r="C37" s="9">
        <v>47019</v>
      </c>
      <c r="D37" s="9">
        <v>40795</v>
      </c>
      <c r="E37" s="9">
        <v>492227</v>
      </c>
      <c r="F37" s="9">
        <v>114422</v>
      </c>
      <c r="G37" s="9">
        <v>127745</v>
      </c>
      <c r="H37" s="9">
        <v>243329</v>
      </c>
      <c r="I37" s="9">
        <v>6731</v>
      </c>
      <c r="J37" s="9">
        <v>492227</v>
      </c>
    </row>
    <row r="38" spans="1:10" s="3" customFormat="1" ht="12" customHeight="1">
      <c r="A38" s="3" t="s">
        <v>166</v>
      </c>
      <c r="B38" s="9">
        <v>23043</v>
      </c>
      <c r="C38" s="9">
        <v>330112</v>
      </c>
      <c r="D38" s="9">
        <v>111886</v>
      </c>
      <c r="E38" s="9">
        <v>465041</v>
      </c>
      <c r="F38" s="9">
        <v>50000</v>
      </c>
      <c r="G38" s="9">
        <v>18622</v>
      </c>
      <c r="H38" s="9">
        <v>383845</v>
      </c>
      <c r="I38" s="9">
        <v>12574</v>
      </c>
      <c r="J38" s="9">
        <v>465041</v>
      </c>
    </row>
    <row r="39" spans="1:10" s="3" customFormat="1" ht="12" customHeight="1">
      <c r="A39" s="3" t="s">
        <v>262</v>
      </c>
      <c r="B39" s="9">
        <v>37279</v>
      </c>
      <c r="C39" s="9">
        <v>180197</v>
      </c>
      <c r="D39" s="9">
        <v>232068</v>
      </c>
      <c r="E39" s="9">
        <v>449544</v>
      </c>
      <c r="F39" s="9">
        <v>216316</v>
      </c>
      <c r="G39" s="9">
        <v>3977</v>
      </c>
      <c r="H39" s="9">
        <v>180197</v>
      </c>
      <c r="I39" s="9">
        <v>49054</v>
      </c>
      <c r="J39" s="9">
        <v>449544</v>
      </c>
    </row>
    <row r="40" spans="1:10" s="3" customFormat="1" ht="12" customHeight="1">
      <c r="A40" s="3" t="s">
        <v>174</v>
      </c>
      <c r="B40" s="9">
        <v>85987</v>
      </c>
      <c r="C40" s="9">
        <v>130686</v>
      </c>
      <c r="D40" s="9">
        <v>180581</v>
      </c>
      <c r="E40" s="9">
        <v>397254</v>
      </c>
      <c r="F40" s="9">
        <v>54879</v>
      </c>
      <c r="G40" s="9">
        <v>0</v>
      </c>
      <c r="H40" s="9">
        <v>268232</v>
      </c>
      <c r="I40" s="9">
        <v>74143</v>
      </c>
      <c r="J40" s="9">
        <v>397254</v>
      </c>
    </row>
    <row r="41" spans="1:10" s="3" customFormat="1" ht="12" customHeight="1">
      <c r="A41" s="3" t="s">
        <v>258</v>
      </c>
      <c r="B41" s="9">
        <v>176728</v>
      </c>
      <c r="C41" s="9">
        <v>33338</v>
      </c>
      <c r="D41" s="9">
        <v>164230</v>
      </c>
      <c r="E41" s="9">
        <v>374296</v>
      </c>
      <c r="F41" s="9">
        <v>24172</v>
      </c>
      <c r="G41" s="9">
        <v>13154</v>
      </c>
      <c r="H41" s="9">
        <v>249169</v>
      </c>
      <c r="I41" s="9">
        <v>87801</v>
      </c>
      <c r="J41" s="9">
        <v>374296</v>
      </c>
    </row>
    <row r="42" spans="1:10" s="3" customFormat="1" ht="12" customHeight="1">
      <c r="A42" s="3" t="s">
        <v>156</v>
      </c>
      <c r="B42" s="9">
        <v>24769</v>
      </c>
      <c r="C42" s="9">
        <v>263222</v>
      </c>
      <c r="D42" s="9">
        <v>86014</v>
      </c>
      <c r="E42" s="9">
        <v>374005</v>
      </c>
      <c r="F42" s="9">
        <v>60000</v>
      </c>
      <c r="G42" s="9">
        <v>18000</v>
      </c>
      <c r="H42" s="9">
        <v>288908</v>
      </c>
      <c r="I42" s="9">
        <v>7097</v>
      </c>
      <c r="J42" s="9">
        <v>374005</v>
      </c>
    </row>
    <row r="43" spans="1:10" s="3" customFormat="1" ht="12" customHeight="1">
      <c r="A43" s="3" t="s">
        <v>165</v>
      </c>
      <c r="B43" s="9">
        <v>69767</v>
      </c>
      <c r="C43" s="9">
        <v>7648</v>
      </c>
      <c r="D43" s="9">
        <v>278905</v>
      </c>
      <c r="E43" s="9">
        <v>356320</v>
      </c>
      <c r="F43" s="9">
        <v>15578</v>
      </c>
      <c r="G43" s="9">
        <v>209778</v>
      </c>
      <c r="H43" s="9">
        <v>83596</v>
      </c>
      <c r="I43" s="9">
        <v>47368</v>
      </c>
      <c r="J43" s="9">
        <v>356320</v>
      </c>
    </row>
    <row r="44" spans="1:10" s="3" customFormat="1" ht="12" customHeight="1">
      <c r="A44" s="3" t="s">
        <v>249</v>
      </c>
      <c r="B44" s="9">
        <v>165899</v>
      </c>
      <c r="C44" s="9">
        <v>57666</v>
      </c>
      <c r="D44" s="9">
        <v>132188</v>
      </c>
      <c r="E44" s="9">
        <v>355753</v>
      </c>
      <c r="F44" s="9">
        <v>170261</v>
      </c>
      <c r="G44" s="9">
        <v>0</v>
      </c>
      <c r="H44" s="9">
        <v>104711</v>
      </c>
      <c r="I44" s="9">
        <v>80781</v>
      </c>
      <c r="J44" s="9">
        <v>355753</v>
      </c>
    </row>
    <row r="45" spans="1:10" s="3" customFormat="1" ht="12" customHeight="1">
      <c r="A45" s="3" t="s">
        <v>234</v>
      </c>
      <c r="B45" s="9">
        <v>206654</v>
      </c>
      <c r="C45" s="9">
        <v>51522</v>
      </c>
      <c r="D45" s="9">
        <v>96189</v>
      </c>
      <c r="E45" s="9">
        <v>354365</v>
      </c>
      <c r="F45" s="9">
        <v>36346</v>
      </c>
      <c r="G45" s="9">
        <v>103460</v>
      </c>
      <c r="H45" s="9">
        <v>155616</v>
      </c>
      <c r="I45" s="9">
        <v>58943</v>
      </c>
      <c r="J45" s="9">
        <v>354365</v>
      </c>
    </row>
    <row r="46" spans="1:10" s="3" customFormat="1" ht="12" customHeight="1">
      <c r="A46" s="3" t="s">
        <v>164</v>
      </c>
      <c r="B46" s="9">
        <v>214305</v>
      </c>
      <c r="C46" s="9">
        <v>119840</v>
      </c>
      <c r="D46" s="9">
        <v>18669</v>
      </c>
      <c r="E46" s="9">
        <v>352814</v>
      </c>
      <c r="F46" s="9">
        <v>55416</v>
      </c>
      <c r="G46" s="9">
        <v>103320</v>
      </c>
      <c r="H46" s="9">
        <v>171349</v>
      </c>
      <c r="I46" s="9">
        <v>22729</v>
      </c>
      <c r="J46" s="9">
        <v>352814</v>
      </c>
    </row>
    <row r="47" spans="1:10" s="3" customFormat="1" ht="12" customHeight="1">
      <c r="A47" s="3" t="s">
        <v>188</v>
      </c>
      <c r="B47" s="9">
        <v>208419</v>
      </c>
      <c r="C47" s="9">
        <v>78566</v>
      </c>
      <c r="D47" s="9">
        <v>41605</v>
      </c>
      <c r="E47" s="9">
        <v>328590</v>
      </c>
      <c r="F47" s="9">
        <v>77276</v>
      </c>
      <c r="G47" s="9">
        <v>22500</v>
      </c>
      <c r="H47" s="9">
        <v>198711</v>
      </c>
      <c r="I47" s="9">
        <v>30103</v>
      </c>
      <c r="J47" s="9">
        <v>328590</v>
      </c>
    </row>
    <row r="48" spans="1:10" s="3" customFormat="1" ht="12" customHeight="1">
      <c r="A48" s="3" t="s">
        <v>160</v>
      </c>
      <c r="B48" s="9">
        <v>11002</v>
      </c>
      <c r="C48" s="9">
        <v>166672</v>
      </c>
      <c r="D48" s="9">
        <v>134287</v>
      </c>
      <c r="E48" s="9">
        <v>311961</v>
      </c>
      <c r="F48" s="9">
        <v>165</v>
      </c>
      <c r="G48" s="9">
        <v>90000</v>
      </c>
      <c r="H48" s="9">
        <v>175780</v>
      </c>
      <c r="I48" s="9">
        <v>46016</v>
      </c>
      <c r="J48" s="9">
        <v>311961</v>
      </c>
    </row>
    <row r="49" spans="1:10" s="3" customFormat="1" ht="12" customHeight="1">
      <c r="A49" s="3" t="s">
        <v>143</v>
      </c>
      <c r="B49" s="9">
        <v>218690</v>
      </c>
      <c r="C49" s="9">
        <v>6618</v>
      </c>
      <c r="D49" s="9">
        <v>80055</v>
      </c>
      <c r="E49" s="9">
        <v>305363</v>
      </c>
      <c r="F49" s="9">
        <v>21325</v>
      </c>
      <c r="G49" s="9">
        <v>36663</v>
      </c>
      <c r="H49" s="9">
        <v>228383</v>
      </c>
      <c r="I49" s="9">
        <v>18992</v>
      </c>
      <c r="J49" s="9">
        <v>305363</v>
      </c>
    </row>
    <row r="50" spans="1:10" s="3" customFormat="1" ht="12" customHeight="1">
      <c r="A50" s="3" t="s">
        <v>173</v>
      </c>
      <c r="B50" s="9">
        <v>291642</v>
      </c>
      <c r="C50" s="9">
        <v>0</v>
      </c>
      <c r="D50" s="9">
        <v>5362</v>
      </c>
      <c r="E50" s="9">
        <v>297004</v>
      </c>
      <c r="F50" s="9">
        <v>75000</v>
      </c>
      <c r="G50" s="9">
        <v>103623</v>
      </c>
      <c r="H50" s="9">
        <v>115478</v>
      </c>
      <c r="I50" s="9">
        <v>2903</v>
      </c>
      <c r="J50" s="9">
        <v>297004</v>
      </c>
    </row>
    <row r="51" spans="1:10" s="3" customFormat="1" ht="12" customHeight="1">
      <c r="A51" s="3" t="s">
        <v>159</v>
      </c>
      <c r="B51" s="9">
        <v>168170</v>
      </c>
      <c r="C51" s="9">
        <v>6332</v>
      </c>
      <c r="D51" s="9">
        <v>89199</v>
      </c>
      <c r="E51" s="9">
        <v>263701</v>
      </c>
      <c r="F51" s="9">
        <v>105973</v>
      </c>
      <c r="G51" s="9">
        <v>31561</v>
      </c>
      <c r="H51" s="9">
        <v>33983</v>
      </c>
      <c r="I51" s="9">
        <v>92184</v>
      </c>
      <c r="J51" s="9">
        <v>263701</v>
      </c>
    </row>
    <row r="52" spans="1:10" s="3" customFormat="1" ht="12" customHeight="1">
      <c r="A52" s="3" t="s">
        <v>152</v>
      </c>
      <c r="B52" s="9">
        <v>160654</v>
      </c>
      <c r="C52" s="9">
        <v>2195</v>
      </c>
      <c r="D52" s="9">
        <v>91846</v>
      </c>
      <c r="E52" s="9">
        <v>254695</v>
      </c>
      <c r="F52" s="9">
        <v>21901</v>
      </c>
      <c r="G52" s="9">
        <v>55500</v>
      </c>
      <c r="H52" s="9">
        <v>156378</v>
      </c>
      <c r="I52" s="9">
        <v>20916</v>
      </c>
      <c r="J52" s="9">
        <v>254695</v>
      </c>
    </row>
    <row r="53" spans="1:10" s="3" customFormat="1" ht="12" customHeight="1">
      <c r="A53" s="3" t="s">
        <v>187</v>
      </c>
      <c r="B53" s="9">
        <v>91530</v>
      </c>
      <c r="C53" s="9">
        <v>0</v>
      </c>
      <c r="D53" s="9">
        <v>160615</v>
      </c>
      <c r="E53" s="9">
        <v>252145</v>
      </c>
      <c r="F53" s="9">
        <v>100000</v>
      </c>
      <c r="G53" s="9">
        <v>150000</v>
      </c>
      <c r="H53" s="9">
        <v>1000</v>
      </c>
      <c r="I53" s="9">
        <v>1145</v>
      </c>
      <c r="J53" s="9">
        <v>252145</v>
      </c>
    </row>
    <row r="54" spans="1:10" s="3" customFormat="1" ht="12" customHeight="1">
      <c r="A54" s="3" t="s">
        <v>180</v>
      </c>
      <c r="B54" s="9">
        <v>129387</v>
      </c>
      <c r="C54" s="9">
        <v>75373</v>
      </c>
      <c r="D54" s="9">
        <v>27520</v>
      </c>
      <c r="E54" s="9">
        <v>232280</v>
      </c>
      <c r="F54" s="9">
        <v>31391</v>
      </c>
      <c r="G54" s="9">
        <v>20296</v>
      </c>
      <c r="H54" s="9">
        <v>154055</v>
      </c>
      <c r="I54" s="9">
        <v>26538</v>
      </c>
      <c r="J54" s="9">
        <v>232280</v>
      </c>
    </row>
    <row r="55" spans="1:10" s="3" customFormat="1" ht="12" customHeight="1">
      <c r="A55" s="3" t="s">
        <v>175</v>
      </c>
      <c r="B55" s="9">
        <v>212412</v>
      </c>
      <c r="C55" s="9">
        <v>0</v>
      </c>
      <c r="D55" s="9">
        <v>14335</v>
      </c>
      <c r="E55" s="9">
        <v>226747</v>
      </c>
      <c r="F55" s="9">
        <v>10001</v>
      </c>
      <c r="G55" s="9">
        <v>35215</v>
      </c>
      <c r="H55" s="9">
        <v>162501</v>
      </c>
      <c r="I55" s="9">
        <v>19030</v>
      </c>
      <c r="J55" s="9">
        <v>226747</v>
      </c>
    </row>
    <row r="56" spans="1:10" s="3" customFormat="1" ht="12" customHeight="1">
      <c r="A56" s="3" t="s">
        <v>168</v>
      </c>
      <c r="B56" s="9">
        <v>151013</v>
      </c>
      <c r="C56" s="9">
        <v>39318</v>
      </c>
      <c r="D56" s="9">
        <v>21749</v>
      </c>
      <c r="E56" s="9">
        <v>212080</v>
      </c>
      <c r="F56" s="9">
        <v>59098</v>
      </c>
      <c r="G56" s="9">
        <v>54452</v>
      </c>
      <c r="H56" s="9">
        <v>86166</v>
      </c>
      <c r="I56" s="9">
        <v>12364</v>
      </c>
      <c r="J56" s="9">
        <v>212080</v>
      </c>
    </row>
    <row r="57" spans="1:10" s="3" customFormat="1" ht="12" customHeight="1">
      <c r="A57" s="3" t="s">
        <v>179</v>
      </c>
      <c r="B57" s="9">
        <v>121972</v>
      </c>
      <c r="C57" s="9">
        <v>28828</v>
      </c>
      <c r="D57" s="9">
        <v>58600</v>
      </c>
      <c r="E57" s="9">
        <v>209400</v>
      </c>
      <c r="F57" s="9">
        <v>10000</v>
      </c>
      <c r="G57" s="9">
        <v>99114</v>
      </c>
      <c r="H57" s="9">
        <v>96740</v>
      </c>
      <c r="I57" s="9">
        <v>3546</v>
      </c>
      <c r="J57" s="9">
        <v>209400</v>
      </c>
    </row>
    <row r="58" spans="1:10" s="3" customFormat="1" ht="12" customHeight="1">
      <c r="A58" s="3" t="s">
        <v>157</v>
      </c>
      <c r="B58" s="9">
        <v>167999</v>
      </c>
      <c r="C58" s="9">
        <v>16888</v>
      </c>
      <c r="D58" s="9">
        <v>17145</v>
      </c>
      <c r="E58" s="9">
        <v>202032</v>
      </c>
      <c r="F58" s="9">
        <v>64872</v>
      </c>
      <c r="G58" s="9">
        <v>70068</v>
      </c>
      <c r="H58" s="9">
        <v>57408</v>
      </c>
      <c r="I58" s="9">
        <v>9684</v>
      </c>
      <c r="J58" s="9">
        <v>202032</v>
      </c>
    </row>
    <row r="59" spans="1:10" s="3" customFormat="1" ht="12" customHeight="1">
      <c r="A59" s="3" t="s">
        <v>259</v>
      </c>
      <c r="B59" s="9">
        <v>160936</v>
      </c>
      <c r="C59" s="9">
        <v>1890</v>
      </c>
      <c r="D59" s="9">
        <v>31354</v>
      </c>
      <c r="E59" s="9">
        <v>194180</v>
      </c>
      <c r="F59" s="9">
        <v>113059</v>
      </c>
      <c r="G59" s="9">
        <v>0</v>
      </c>
      <c r="H59" s="9">
        <v>65364</v>
      </c>
      <c r="I59" s="9">
        <v>15757</v>
      </c>
      <c r="J59" s="9">
        <v>194180</v>
      </c>
    </row>
    <row r="60" spans="1:10" s="3" customFormat="1" ht="12" customHeight="1">
      <c r="A60" s="3" t="s">
        <v>195</v>
      </c>
      <c r="B60" s="9">
        <v>11949</v>
      </c>
      <c r="C60" s="9">
        <v>21817</v>
      </c>
      <c r="D60" s="9">
        <v>145664</v>
      </c>
      <c r="E60" s="9">
        <v>179430</v>
      </c>
      <c r="F60" s="9">
        <v>132060</v>
      </c>
      <c r="G60" s="9">
        <v>5018</v>
      </c>
      <c r="H60" s="9">
        <v>32968</v>
      </c>
      <c r="I60" s="9">
        <v>9384</v>
      </c>
      <c r="J60" s="9">
        <v>179430</v>
      </c>
    </row>
    <row r="61" spans="1:10" s="3" customFormat="1" ht="12" customHeight="1">
      <c r="A61" s="3" t="s">
        <v>181</v>
      </c>
      <c r="B61" s="9">
        <v>125504</v>
      </c>
      <c r="C61" s="9">
        <v>28556</v>
      </c>
      <c r="D61" s="9">
        <v>17656</v>
      </c>
      <c r="E61" s="9">
        <v>171716</v>
      </c>
      <c r="F61" s="9">
        <v>50000</v>
      </c>
      <c r="G61" s="9">
        <v>13781</v>
      </c>
      <c r="H61" s="9">
        <v>106587</v>
      </c>
      <c r="I61" s="9">
        <v>1348</v>
      </c>
      <c r="J61" s="9">
        <v>171716</v>
      </c>
    </row>
    <row r="62" spans="1:10" s="3" customFormat="1" ht="12" customHeight="1">
      <c r="A62" s="3" t="s">
        <v>264</v>
      </c>
      <c r="B62" s="9">
        <v>0</v>
      </c>
      <c r="C62" s="9">
        <v>0</v>
      </c>
      <c r="D62" s="9">
        <v>166373</v>
      </c>
      <c r="E62" s="9">
        <v>166373</v>
      </c>
      <c r="F62" s="9">
        <v>100058</v>
      </c>
      <c r="G62" s="9">
        <v>0</v>
      </c>
      <c r="H62" s="9">
        <v>60000</v>
      </c>
      <c r="I62" s="9">
        <v>6315</v>
      </c>
      <c r="J62" s="9">
        <v>166373</v>
      </c>
    </row>
    <row r="63" spans="1:10" s="3" customFormat="1" ht="12" customHeight="1">
      <c r="A63" s="3" t="s">
        <v>256</v>
      </c>
      <c r="B63" s="9">
        <v>60215</v>
      </c>
      <c r="C63" s="9">
        <v>6069</v>
      </c>
      <c r="D63" s="9">
        <v>95763</v>
      </c>
      <c r="E63" s="9">
        <v>162047</v>
      </c>
      <c r="F63" s="9">
        <v>20000</v>
      </c>
      <c r="G63" s="9">
        <v>2319</v>
      </c>
      <c r="H63" s="9">
        <v>134154</v>
      </c>
      <c r="I63" s="9">
        <v>5574</v>
      </c>
      <c r="J63" s="9">
        <v>162047</v>
      </c>
    </row>
    <row r="64" spans="1:10" s="3" customFormat="1" ht="12" customHeight="1">
      <c r="A64" s="3" t="s">
        <v>270</v>
      </c>
      <c r="B64" s="9">
        <v>139948</v>
      </c>
      <c r="C64" s="9">
        <v>0</v>
      </c>
      <c r="D64" s="9">
        <v>21937</v>
      </c>
      <c r="E64" s="9">
        <v>161885</v>
      </c>
      <c r="F64" s="9">
        <v>46600</v>
      </c>
      <c r="G64" s="9">
        <v>90888</v>
      </c>
      <c r="H64" s="9">
        <v>22819</v>
      </c>
      <c r="I64" s="9">
        <v>1578</v>
      </c>
      <c r="J64" s="9">
        <v>161885</v>
      </c>
    </row>
    <row r="65" spans="1:10" s="3" customFormat="1" ht="12" customHeight="1">
      <c r="A65" s="3" t="s">
        <v>261</v>
      </c>
      <c r="B65" s="9">
        <v>10000</v>
      </c>
      <c r="C65" s="9">
        <v>142378</v>
      </c>
      <c r="D65" s="9">
        <v>3248</v>
      </c>
      <c r="E65" s="9">
        <v>155626</v>
      </c>
      <c r="F65" s="9">
        <v>11226</v>
      </c>
      <c r="G65" s="9">
        <v>0</v>
      </c>
      <c r="H65" s="9">
        <v>142988</v>
      </c>
      <c r="I65" s="9">
        <v>1412</v>
      </c>
      <c r="J65" s="9">
        <v>155626</v>
      </c>
    </row>
    <row r="66" spans="1:10" s="3" customFormat="1" ht="12" customHeight="1">
      <c r="A66" s="3" t="s">
        <v>171</v>
      </c>
      <c r="B66" s="9">
        <v>94592</v>
      </c>
      <c r="C66" s="9">
        <v>9086</v>
      </c>
      <c r="D66" s="9">
        <v>31896</v>
      </c>
      <c r="E66" s="9">
        <v>135574</v>
      </c>
      <c r="F66" s="9">
        <v>45650</v>
      </c>
      <c r="G66" s="9">
        <v>31840</v>
      </c>
      <c r="H66" s="9">
        <v>38443</v>
      </c>
      <c r="I66" s="9">
        <v>19641</v>
      </c>
      <c r="J66" s="9">
        <v>135574</v>
      </c>
    </row>
    <row r="67" spans="1:10" s="3" customFormat="1" ht="12" customHeight="1">
      <c r="A67" s="3" t="s">
        <v>237</v>
      </c>
      <c r="B67" s="9">
        <v>50234</v>
      </c>
      <c r="C67" s="9">
        <v>51116</v>
      </c>
      <c r="D67" s="9">
        <v>31327</v>
      </c>
      <c r="E67" s="9">
        <v>132677</v>
      </c>
      <c r="F67" s="9">
        <v>21715</v>
      </c>
      <c r="G67" s="9">
        <v>38151</v>
      </c>
      <c r="H67" s="9">
        <v>62727</v>
      </c>
      <c r="I67" s="9">
        <v>10084</v>
      </c>
      <c r="J67" s="9">
        <v>132677</v>
      </c>
    </row>
    <row r="68" spans="1:10" s="3" customFormat="1" ht="12" customHeight="1">
      <c r="A68" s="3" t="s">
        <v>182</v>
      </c>
      <c r="B68" s="9">
        <v>101370</v>
      </c>
      <c r="C68" s="9">
        <v>4502</v>
      </c>
      <c r="D68" s="9">
        <v>4840</v>
      </c>
      <c r="E68" s="9">
        <v>110712</v>
      </c>
      <c r="F68" s="9">
        <v>7500</v>
      </c>
      <c r="G68" s="9">
        <v>58646</v>
      </c>
      <c r="H68" s="9">
        <v>44204</v>
      </c>
      <c r="I68" s="9">
        <v>362</v>
      </c>
      <c r="J68" s="9">
        <v>110712</v>
      </c>
    </row>
    <row r="69" spans="1:10" s="3" customFormat="1" ht="12" customHeight="1">
      <c r="A69" s="3" t="s">
        <v>250</v>
      </c>
      <c r="B69" s="9">
        <v>38889</v>
      </c>
      <c r="C69" s="9">
        <v>0</v>
      </c>
      <c r="D69" s="9">
        <v>50233</v>
      </c>
      <c r="E69" s="9">
        <v>89122</v>
      </c>
      <c r="F69" s="9">
        <v>64495</v>
      </c>
      <c r="G69" s="9">
        <v>0</v>
      </c>
      <c r="H69" s="9">
        <v>19822</v>
      </c>
      <c r="I69" s="9">
        <v>4805</v>
      </c>
      <c r="J69" s="9">
        <v>89122</v>
      </c>
    </row>
    <row r="70" spans="1:10" s="3" customFormat="1" ht="12" customHeight="1">
      <c r="A70" s="3" t="s">
        <v>330</v>
      </c>
      <c r="B70" s="9">
        <v>0</v>
      </c>
      <c r="C70" s="9">
        <v>0</v>
      </c>
      <c r="D70" s="9">
        <v>78062</v>
      </c>
      <c r="E70" s="9">
        <v>78062</v>
      </c>
      <c r="F70" s="9">
        <v>78062</v>
      </c>
      <c r="G70" s="9">
        <v>0</v>
      </c>
      <c r="H70" s="9">
        <v>0</v>
      </c>
      <c r="I70" s="9">
        <v>0</v>
      </c>
      <c r="J70" s="9">
        <v>78062</v>
      </c>
    </row>
    <row r="71" spans="1:10" s="3" customFormat="1" ht="12" customHeight="1">
      <c r="A71" s="3" t="s">
        <v>183</v>
      </c>
      <c r="B71" s="9">
        <v>52697</v>
      </c>
      <c r="C71" s="9">
        <v>4384</v>
      </c>
      <c r="D71" s="9">
        <v>18879</v>
      </c>
      <c r="E71" s="9">
        <v>75960</v>
      </c>
      <c r="F71" s="9">
        <v>45000</v>
      </c>
      <c r="G71" s="9">
        <v>22110</v>
      </c>
      <c r="H71" s="9">
        <v>8840</v>
      </c>
      <c r="I71" s="9">
        <v>10</v>
      </c>
      <c r="J71" s="9">
        <v>75960</v>
      </c>
    </row>
    <row r="72" spans="1:10" s="3" customFormat="1" ht="12" customHeight="1">
      <c r="A72" s="3" t="s">
        <v>193</v>
      </c>
      <c r="B72" s="9">
        <v>49189</v>
      </c>
      <c r="C72" s="9">
        <v>2518</v>
      </c>
      <c r="D72" s="9">
        <v>22339</v>
      </c>
      <c r="E72" s="9">
        <v>74046</v>
      </c>
      <c r="F72" s="9">
        <v>50853</v>
      </c>
      <c r="G72" s="9">
        <v>1916</v>
      </c>
      <c r="H72" s="9">
        <v>16708</v>
      </c>
      <c r="I72" s="9">
        <v>4569</v>
      </c>
      <c r="J72" s="9">
        <v>74046</v>
      </c>
    </row>
    <row r="73" spans="1:10" s="3" customFormat="1" ht="12" customHeight="1">
      <c r="A73" s="3" t="s">
        <v>161</v>
      </c>
      <c r="B73" s="9">
        <v>26520</v>
      </c>
      <c r="C73" s="9">
        <v>28606</v>
      </c>
      <c r="D73" s="9">
        <v>7965</v>
      </c>
      <c r="E73" s="9">
        <v>63091</v>
      </c>
      <c r="F73" s="9">
        <v>9778</v>
      </c>
      <c r="G73" s="9">
        <v>8245</v>
      </c>
      <c r="H73" s="9">
        <v>25629</v>
      </c>
      <c r="I73" s="9">
        <v>19439</v>
      </c>
      <c r="J73" s="9">
        <v>63091</v>
      </c>
    </row>
    <row r="74" spans="1:10" s="3" customFormat="1" ht="12" customHeight="1">
      <c r="A74" s="3" t="s">
        <v>177</v>
      </c>
      <c r="B74" s="9">
        <v>36579</v>
      </c>
      <c r="C74" s="9">
        <v>20353</v>
      </c>
      <c r="D74" s="9">
        <v>4534</v>
      </c>
      <c r="E74" s="9">
        <v>61466</v>
      </c>
      <c r="F74" s="9">
        <v>23061</v>
      </c>
      <c r="G74" s="9">
        <v>0</v>
      </c>
      <c r="H74" s="9">
        <v>36559</v>
      </c>
      <c r="I74" s="9">
        <v>1846</v>
      </c>
      <c r="J74" s="9">
        <v>61466</v>
      </c>
    </row>
    <row r="75" spans="1:10" s="3" customFormat="1" ht="12" customHeight="1">
      <c r="A75" s="3" t="s">
        <v>172</v>
      </c>
      <c r="B75" s="9">
        <v>6977</v>
      </c>
      <c r="C75" s="9">
        <v>5834</v>
      </c>
      <c r="D75" s="9">
        <v>44325</v>
      </c>
      <c r="E75" s="9">
        <v>57136</v>
      </c>
      <c r="F75" s="9">
        <v>28000</v>
      </c>
      <c r="G75" s="9">
        <v>5769</v>
      </c>
      <c r="H75" s="9">
        <v>22381</v>
      </c>
      <c r="I75" s="9">
        <v>986</v>
      </c>
      <c r="J75" s="9">
        <v>57136</v>
      </c>
    </row>
    <row r="76" spans="1:10" s="3" customFormat="1" ht="12" customHeight="1">
      <c r="A76" s="3" t="s">
        <v>185</v>
      </c>
      <c r="B76" s="9">
        <v>2988</v>
      </c>
      <c r="C76" s="9">
        <v>414</v>
      </c>
      <c r="D76" s="9">
        <v>53229</v>
      </c>
      <c r="E76" s="9">
        <v>56631</v>
      </c>
      <c r="F76" s="9">
        <v>45000</v>
      </c>
      <c r="G76" s="9">
        <v>8067</v>
      </c>
      <c r="H76" s="9">
        <v>2562</v>
      </c>
      <c r="I76" s="9">
        <v>1002</v>
      </c>
      <c r="J76" s="9">
        <v>56631</v>
      </c>
    </row>
    <row r="77" spans="1:10" s="3" customFormat="1" ht="12" customHeight="1">
      <c r="A77" s="3" t="s">
        <v>238</v>
      </c>
      <c r="B77" s="9">
        <v>16481</v>
      </c>
      <c r="C77" s="9">
        <v>19985</v>
      </c>
      <c r="D77" s="9">
        <v>9168</v>
      </c>
      <c r="E77" s="9">
        <v>45634</v>
      </c>
      <c r="F77" s="9">
        <v>4200</v>
      </c>
      <c r="G77" s="9">
        <v>6514</v>
      </c>
      <c r="H77" s="9">
        <v>31726</v>
      </c>
      <c r="I77" s="9">
        <v>3194</v>
      </c>
      <c r="J77" s="9">
        <v>45634</v>
      </c>
    </row>
    <row r="78" spans="1:10" s="3" customFormat="1" ht="12" customHeight="1">
      <c r="A78" s="3" t="s">
        <v>331</v>
      </c>
      <c r="B78" s="9">
        <v>28186</v>
      </c>
      <c r="C78" s="9">
        <v>0</v>
      </c>
      <c r="D78" s="9">
        <v>11302</v>
      </c>
      <c r="E78" s="9">
        <v>39488</v>
      </c>
      <c r="F78" s="9">
        <v>8768</v>
      </c>
      <c r="G78" s="9">
        <v>6181</v>
      </c>
      <c r="H78" s="9">
        <v>24200</v>
      </c>
      <c r="I78" s="9">
        <v>339</v>
      </c>
      <c r="J78" s="9">
        <v>39488</v>
      </c>
    </row>
    <row r="79" spans="1:10" s="3" customFormat="1" ht="12" customHeight="1">
      <c r="A79" s="3" t="s">
        <v>192</v>
      </c>
      <c r="B79" s="9">
        <v>19359</v>
      </c>
      <c r="C79" s="9">
        <v>8059</v>
      </c>
      <c r="D79" s="9">
        <v>9589</v>
      </c>
      <c r="E79" s="9">
        <v>37007</v>
      </c>
      <c r="F79" s="9">
        <v>8843</v>
      </c>
      <c r="G79" s="9">
        <v>3655</v>
      </c>
      <c r="H79" s="9">
        <v>16306</v>
      </c>
      <c r="I79" s="9">
        <v>8203</v>
      </c>
      <c r="J79" s="9">
        <v>37007</v>
      </c>
    </row>
    <row r="80" spans="1:10" s="3" customFormat="1" ht="12" customHeight="1">
      <c r="A80" s="3" t="s">
        <v>184</v>
      </c>
      <c r="B80" s="9">
        <v>3032</v>
      </c>
      <c r="C80" s="9">
        <v>4804</v>
      </c>
      <c r="D80" s="9">
        <v>23982</v>
      </c>
      <c r="E80" s="9">
        <v>31818</v>
      </c>
      <c r="F80" s="9">
        <v>15000</v>
      </c>
      <c r="G80" s="9">
        <v>2773</v>
      </c>
      <c r="H80" s="9">
        <v>10896</v>
      </c>
      <c r="I80" s="9">
        <v>3149</v>
      </c>
      <c r="J80" s="9">
        <v>31818</v>
      </c>
    </row>
    <row r="81" spans="1:10" s="3" customFormat="1" ht="12" customHeight="1">
      <c r="A81" s="3" t="s">
        <v>263</v>
      </c>
      <c r="B81" s="9">
        <v>20493</v>
      </c>
      <c r="C81" s="9">
        <v>0</v>
      </c>
      <c r="D81" s="9">
        <v>125</v>
      </c>
      <c r="E81" s="9">
        <v>20618</v>
      </c>
      <c r="F81" s="9">
        <v>20065</v>
      </c>
      <c r="G81" s="9">
        <v>0</v>
      </c>
      <c r="H81" s="9">
        <v>0</v>
      </c>
      <c r="I81" s="9">
        <v>553</v>
      </c>
      <c r="J81" s="9">
        <v>20618</v>
      </c>
    </row>
    <row r="82" spans="1:10" s="3" customFormat="1" ht="12" customHeight="1">
      <c r="A82" s="3" t="s">
        <v>189</v>
      </c>
      <c r="B82" s="9">
        <v>15080</v>
      </c>
      <c r="C82" s="9">
        <v>250</v>
      </c>
      <c r="D82" s="9">
        <v>1529</v>
      </c>
      <c r="E82" s="9">
        <v>16859</v>
      </c>
      <c r="F82" s="9">
        <v>10000</v>
      </c>
      <c r="G82" s="9">
        <v>2500</v>
      </c>
      <c r="H82" s="9">
        <v>292</v>
      </c>
      <c r="I82" s="9">
        <v>4067</v>
      </c>
      <c r="J82" s="9">
        <v>16859</v>
      </c>
    </row>
    <row r="83" spans="1:10" s="3" customFormat="1" ht="12" customHeight="1">
      <c r="A83" s="3" t="s">
        <v>242</v>
      </c>
      <c r="B83" s="9">
        <v>9939</v>
      </c>
      <c r="C83" s="9">
        <v>0</v>
      </c>
      <c r="D83" s="9">
        <v>6865</v>
      </c>
      <c r="E83" s="9">
        <v>16804</v>
      </c>
      <c r="F83" s="9">
        <v>4433</v>
      </c>
      <c r="G83" s="9">
        <v>0</v>
      </c>
      <c r="H83" s="9">
        <v>9866</v>
      </c>
      <c r="I83" s="9">
        <v>2505</v>
      </c>
      <c r="J83" s="9">
        <v>16804</v>
      </c>
    </row>
    <row r="84" spans="1:10" s="3" customFormat="1" ht="12" customHeight="1">
      <c r="A84" s="3" t="s">
        <v>190</v>
      </c>
      <c r="B84" s="9">
        <v>14616</v>
      </c>
      <c r="C84" s="9">
        <v>0</v>
      </c>
      <c r="D84" s="9">
        <v>360</v>
      </c>
      <c r="E84" s="9">
        <v>14976</v>
      </c>
      <c r="F84" s="9">
        <v>6963</v>
      </c>
      <c r="G84" s="9">
        <v>4176</v>
      </c>
      <c r="H84" s="9">
        <v>173</v>
      </c>
      <c r="I84" s="9">
        <v>3664</v>
      </c>
      <c r="J84" s="9">
        <v>14976</v>
      </c>
    </row>
    <row r="85" spans="1:10" s="3" customFormat="1" ht="12" customHeight="1">
      <c r="A85" s="3" t="s">
        <v>260</v>
      </c>
      <c r="B85" s="9">
        <v>11718</v>
      </c>
      <c r="C85" s="9">
        <v>0</v>
      </c>
      <c r="D85" s="9">
        <v>2366</v>
      </c>
      <c r="E85" s="9">
        <v>14084</v>
      </c>
      <c r="F85" s="9">
        <v>12000</v>
      </c>
      <c r="G85" s="9">
        <v>409</v>
      </c>
      <c r="H85" s="9">
        <v>909</v>
      </c>
      <c r="I85" s="9">
        <v>766</v>
      </c>
      <c r="J85" s="9">
        <v>14084</v>
      </c>
    </row>
    <row r="86" spans="1:10" s="3" customFormat="1" ht="12" customHeight="1">
      <c r="A86" s="3" t="s">
        <v>271</v>
      </c>
      <c r="B86" s="9">
        <v>4738</v>
      </c>
      <c r="C86" s="9">
        <v>0</v>
      </c>
      <c r="D86" s="9">
        <v>740</v>
      </c>
      <c r="E86" s="9">
        <v>5478</v>
      </c>
      <c r="F86" s="9">
        <v>3419</v>
      </c>
      <c r="G86" s="9">
        <v>0</v>
      </c>
      <c r="H86" s="9">
        <v>1851</v>
      </c>
      <c r="I86" s="9">
        <v>208</v>
      </c>
      <c r="J86" s="9">
        <v>5478</v>
      </c>
    </row>
    <row r="87" spans="1:5" s="3" customFormat="1" ht="12.75">
      <c r="A87" s="2"/>
      <c r="B87" s="9"/>
      <c r="C87" s="9"/>
      <c r="D87" s="9"/>
      <c r="E87" s="9"/>
    </row>
    <row r="88" spans="1:10" ht="12.75">
      <c r="A88" s="3" t="s">
        <v>139</v>
      </c>
      <c r="B88" s="9">
        <f aca="true" t="shared" si="0" ref="B88:J88">SUM(B4:B87)</f>
        <v>315724959</v>
      </c>
      <c r="C88" s="9">
        <f t="shared" si="0"/>
        <v>20238964</v>
      </c>
      <c r="D88" s="9">
        <f t="shared" si="0"/>
        <v>47494602</v>
      </c>
      <c r="E88" s="9">
        <f t="shared" si="0"/>
        <v>383458525</v>
      </c>
      <c r="F88" s="9">
        <f t="shared" si="0"/>
        <v>46130787</v>
      </c>
      <c r="G88" s="9">
        <f t="shared" si="0"/>
        <v>46367575</v>
      </c>
      <c r="H88" s="9">
        <f t="shared" si="0"/>
        <v>266327428</v>
      </c>
      <c r="I88" s="9">
        <f t="shared" si="0"/>
        <v>24632735</v>
      </c>
      <c r="J88" s="9">
        <f t="shared" si="0"/>
        <v>383458525</v>
      </c>
    </row>
    <row r="89" spans="1:10" ht="12.75">
      <c r="A89" s="1" t="s">
        <v>140</v>
      </c>
      <c r="B89" s="10">
        <v>296870664</v>
      </c>
      <c r="C89" s="10">
        <v>18455186</v>
      </c>
      <c r="D89" s="10">
        <v>63669227</v>
      </c>
      <c r="E89" s="10">
        <v>378995077</v>
      </c>
      <c r="F89" s="10">
        <v>58924568</v>
      </c>
      <c r="G89" s="10">
        <v>17593077</v>
      </c>
      <c r="H89" s="10">
        <v>260577490</v>
      </c>
      <c r="I89" s="10">
        <v>23184334</v>
      </c>
      <c r="J89" s="10">
        <v>378995077</v>
      </c>
    </row>
    <row r="91" spans="1:10" ht="12.75">
      <c r="A91" s="1" t="s">
        <v>136</v>
      </c>
      <c r="B91" s="7">
        <f aca="true" t="shared" si="1" ref="B91:E92">B88/($E88/100)</f>
        <v>82.33614287229629</v>
      </c>
      <c r="C91" s="7">
        <f t="shared" si="1"/>
        <v>5.27800601121073</v>
      </c>
      <c r="D91" s="7">
        <f t="shared" si="1"/>
        <v>12.385851116492976</v>
      </c>
      <c r="E91" s="7">
        <f t="shared" si="1"/>
        <v>100</v>
      </c>
      <c r="F91" s="7">
        <f aca="true" t="shared" si="2" ref="F91:J92">F88/($J88/100)</f>
        <v>12.030189444868908</v>
      </c>
      <c r="G91" s="7">
        <f t="shared" si="2"/>
        <v>12.09194006053197</v>
      </c>
      <c r="H91" s="7">
        <f t="shared" si="2"/>
        <v>69.45403756507956</v>
      </c>
      <c r="I91" s="7">
        <f t="shared" si="2"/>
        <v>6.423832929519562</v>
      </c>
      <c r="J91" s="7">
        <f t="shared" si="2"/>
        <v>100</v>
      </c>
    </row>
    <row r="92" spans="1:10" ht="12.75">
      <c r="A92" s="1" t="s">
        <v>137</v>
      </c>
      <c r="B92" s="7">
        <f t="shared" si="1"/>
        <v>78.33100797771048</v>
      </c>
      <c r="C92" s="7">
        <f t="shared" si="1"/>
        <v>4.869505468536732</v>
      </c>
      <c r="D92" s="7">
        <f t="shared" si="1"/>
        <v>16.799486553752782</v>
      </c>
      <c r="E92" s="7">
        <f t="shared" si="1"/>
        <v>100</v>
      </c>
      <c r="F92" s="7">
        <f t="shared" si="2"/>
        <v>15.54758137399236</v>
      </c>
      <c r="G92" s="7">
        <f t="shared" si="2"/>
        <v>4.642033120657132</v>
      </c>
      <c r="H92" s="7">
        <f t="shared" si="2"/>
        <v>68.75484823250092</v>
      </c>
      <c r="I92" s="7">
        <f t="shared" si="2"/>
        <v>6.117317982998497</v>
      </c>
      <c r="J92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0"/>
  <dimension ref="A1:K4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332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22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48</v>
      </c>
      <c r="B3" s="4" t="s">
        <v>46</v>
      </c>
      <c r="C3" s="4" t="s">
        <v>76</v>
      </c>
      <c r="D3" s="4" t="s">
        <v>54</v>
      </c>
      <c r="E3" s="4" t="s">
        <v>50</v>
      </c>
      <c r="F3" s="4" t="s">
        <v>77</v>
      </c>
      <c r="G3" s="4" t="s">
        <v>78</v>
      </c>
      <c r="H3" s="4" t="s">
        <v>79</v>
      </c>
      <c r="I3" s="4" t="s">
        <v>80</v>
      </c>
      <c r="J3" s="4" t="s">
        <v>81</v>
      </c>
    </row>
    <row r="4" spans="1:10" s="3" customFormat="1" ht="12" customHeight="1">
      <c r="A4" s="3" t="s">
        <v>199</v>
      </c>
      <c r="B4" s="9">
        <v>2710024</v>
      </c>
      <c r="C4" s="9">
        <v>141036</v>
      </c>
      <c r="D4" s="9">
        <v>545811</v>
      </c>
      <c r="E4" s="9">
        <v>3396871</v>
      </c>
      <c r="F4" s="9">
        <v>437380</v>
      </c>
      <c r="G4" s="9">
        <v>551147</v>
      </c>
      <c r="H4" s="9">
        <v>1967176</v>
      </c>
      <c r="I4" s="9">
        <v>441168</v>
      </c>
      <c r="J4" s="9">
        <v>3396871</v>
      </c>
    </row>
    <row r="5" spans="1:10" s="3" customFormat="1" ht="12" customHeight="1">
      <c r="A5" s="3" t="s">
        <v>206</v>
      </c>
      <c r="B5" s="9">
        <v>2679614</v>
      </c>
      <c r="C5" s="9">
        <v>273640</v>
      </c>
      <c r="D5" s="9">
        <v>437479</v>
      </c>
      <c r="E5" s="9">
        <v>3390733</v>
      </c>
      <c r="F5" s="9">
        <v>977055</v>
      </c>
      <c r="G5" s="9">
        <v>788958</v>
      </c>
      <c r="H5" s="9">
        <v>1257593</v>
      </c>
      <c r="I5" s="9">
        <v>367127</v>
      </c>
      <c r="J5" s="9">
        <v>3390733</v>
      </c>
    </row>
    <row r="6" spans="1:10" s="3" customFormat="1" ht="12" customHeight="1">
      <c r="A6" s="3" t="s">
        <v>205</v>
      </c>
      <c r="B6" s="9">
        <v>2799513</v>
      </c>
      <c r="C6" s="9">
        <v>110446</v>
      </c>
      <c r="D6" s="9">
        <v>338600</v>
      </c>
      <c r="E6" s="9">
        <v>3248559</v>
      </c>
      <c r="F6" s="9">
        <v>987275</v>
      </c>
      <c r="G6" s="9">
        <v>691339</v>
      </c>
      <c r="H6" s="9">
        <v>978577</v>
      </c>
      <c r="I6" s="9">
        <v>591368</v>
      </c>
      <c r="J6" s="9">
        <v>3248559</v>
      </c>
    </row>
    <row r="7" spans="1:10" s="3" customFormat="1" ht="12" customHeight="1">
      <c r="A7" s="3" t="s">
        <v>200</v>
      </c>
      <c r="B7" s="9">
        <v>2592196</v>
      </c>
      <c r="C7" s="9">
        <v>127808</v>
      </c>
      <c r="D7" s="9">
        <v>463819</v>
      </c>
      <c r="E7" s="9">
        <v>3183823</v>
      </c>
      <c r="F7" s="9">
        <v>594049</v>
      </c>
      <c r="G7" s="9">
        <v>657485</v>
      </c>
      <c r="H7" s="9">
        <v>1542425</v>
      </c>
      <c r="I7" s="9">
        <v>389864</v>
      </c>
      <c r="J7" s="9">
        <v>3183823</v>
      </c>
    </row>
    <row r="8" spans="1:10" s="3" customFormat="1" ht="12" customHeight="1">
      <c r="A8" s="3" t="s">
        <v>204</v>
      </c>
      <c r="B8" s="9">
        <v>1868574</v>
      </c>
      <c r="C8" s="9">
        <v>128739</v>
      </c>
      <c r="D8" s="9">
        <v>551616</v>
      </c>
      <c r="E8" s="9">
        <v>2548929</v>
      </c>
      <c r="F8" s="9">
        <v>642832</v>
      </c>
      <c r="G8" s="9">
        <v>697054</v>
      </c>
      <c r="H8" s="9">
        <v>964749</v>
      </c>
      <c r="I8" s="9">
        <v>244294</v>
      </c>
      <c r="J8" s="9">
        <v>2548929</v>
      </c>
    </row>
    <row r="9" spans="1:10" s="3" customFormat="1" ht="12" customHeight="1">
      <c r="A9" s="3" t="s">
        <v>201</v>
      </c>
      <c r="B9" s="9">
        <v>1813571</v>
      </c>
      <c r="C9" s="9">
        <v>118618</v>
      </c>
      <c r="D9" s="9">
        <v>403862</v>
      </c>
      <c r="E9" s="9">
        <v>2336051</v>
      </c>
      <c r="F9" s="9">
        <v>297508</v>
      </c>
      <c r="G9" s="9">
        <v>668117</v>
      </c>
      <c r="H9" s="9">
        <v>1070667</v>
      </c>
      <c r="I9" s="9">
        <v>299759</v>
      </c>
      <c r="J9" s="9">
        <v>2336051</v>
      </c>
    </row>
    <row r="10" spans="1:10" s="3" customFormat="1" ht="12" customHeight="1">
      <c r="A10" s="3" t="s">
        <v>202</v>
      </c>
      <c r="B10" s="9">
        <v>1373228</v>
      </c>
      <c r="C10" s="9">
        <v>31889</v>
      </c>
      <c r="D10" s="9">
        <v>540864</v>
      </c>
      <c r="E10" s="9">
        <v>1945981</v>
      </c>
      <c r="F10" s="9">
        <v>741640</v>
      </c>
      <c r="G10" s="9">
        <v>0</v>
      </c>
      <c r="H10" s="9">
        <v>762884</v>
      </c>
      <c r="I10" s="9">
        <v>441457</v>
      </c>
      <c r="J10" s="9">
        <v>1945981</v>
      </c>
    </row>
    <row r="11" spans="1:10" s="3" customFormat="1" ht="12" customHeight="1">
      <c r="A11" s="3" t="s">
        <v>203</v>
      </c>
      <c r="B11" s="9">
        <v>1580548</v>
      </c>
      <c r="C11" s="9">
        <v>15654</v>
      </c>
      <c r="D11" s="9">
        <v>295488</v>
      </c>
      <c r="E11" s="9">
        <v>1891690</v>
      </c>
      <c r="F11" s="9">
        <v>465947</v>
      </c>
      <c r="G11" s="9">
        <v>480019</v>
      </c>
      <c r="H11" s="9">
        <v>718479</v>
      </c>
      <c r="I11" s="9">
        <v>227245</v>
      </c>
      <c r="J11" s="9">
        <v>1891690</v>
      </c>
    </row>
    <row r="12" spans="1:10" s="3" customFormat="1" ht="12" customHeight="1">
      <c r="A12" s="3" t="s">
        <v>212</v>
      </c>
      <c r="B12" s="9">
        <v>1401087</v>
      </c>
      <c r="C12" s="9">
        <v>58206</v>
      </c>
      <c r="D12" s="9">
        <v>230580</v>
      </c>
      <c r="E12" s="9">
        <v>1689873</v>
      </c>
      <c r="F12" s="9">
        <v>399373</v>
      </c>
      <c r="G12" s="9">
        <v>431149</v>
      </c>
      <c r="H12" s="9">
        <v>529662</v>
      </c>
      <c r="I12" s="9">
        <v>329689</v>
      </c>
      <c r="J12" s="9">
        <v>1689873</v>
      </c>
    </row>
    <row r="13" spans="1:10" s="3" customFormat="1" ht="12" customHeight="1">
      <c r="A13" s="3" t="s">
        <v>213</v>
      </c>
      <c r="B13" s="9">
        <v>1281294</v>
      </c>
      <c r="C13" s="9">
        <v>82354</v>
      </c>
      <c r="D13" s="9">
        <v>185395</v>
      </c>
      <c r="E13" s="9">
        <v>1549043</v>
      </c>
      <c r="F13" s="9">
        <v>344286</v>
      </c>
      <c r="G13" s="9">
        <v>424959</v>
      </c>
      <c r="H13" s="9">
        <v>573184</v>
      </c>
      <c r="I13" s="9">
        <v>206614</v>
      </c>
      <c r="J13" s="9">
        <v>1549043</v>
      </c>
    </row>
    <row r="14" spans="1:10" s="3" customFormat="1" ht="12" customHeight="1">
      <c r="A14" s="3" t="s">
        <v>208</v>
      </c>
      <c r="B14" s="9">
        <v>1261940</v>
      </c>
      <c r="C14" s="9">
        <v>84605</v>
      </c>
      <c r="D14" s="9">
        <v>189511</v>
      </c>
      <c r="E14" s="9">
        <v>1536056</v>
      </c>
      <c r="F14" s="9">
        <v>247427</v>
      </c>
      <c r="G14" s="9">
        <v>460600</v>
      </c>
      <c r="H14" s="9">
        <v>666155</v>
      </c>
      <c r="I14" s="9">
        <v>161874</v>
      </c>
      <c r="J14" s="9">
        <v>1536056</v>
      </c>
    </row>
    <row r="15" spans="1:10" s="3" customFormat="1" ht="12" customHeight="1">
      <c r="A15" s="3" t="s">
        <v>210</v>
      </c>
      <c r="B15" s="9">
        <v>1122129</v>
      </c>
      <c r="C15" s="9">
        <v>51057</v>
      </c>
      <c r="D15" s="9">
        <v>299349</v>
      </c>
      <c r="E15" s="9">
        <v>1472535</v>
      </c>
      <c r="F15" s="9">
        <v>443262</v>
      </c>
      <c r="G15" s="9">
        <v>384812</v>
      </c>
      <c r="H15" s="9">
        <v>474556</v>
      </c>
      <c r="I15" s="9">
        <v>169905</v>
      </c>
      <c r="J15" s="9">
        <v>1472535</v>
      </c>
    </row>
    <row r="16" spans="1:10" s="3" customFormat="1" ht="12" customHeight="1">
      <c r="A16" s="3" t="s">
        <v>209</v>
      </c>
      <c r="B16" s="9">
        <v>1003702</v>
      </c>
      <c r="C16" s="9">
        <v>98458</v>
      </c>
      <c r="D16" s="9">
        <v>163854</v>
      </c>
      <c r="E16" s="9">
        <v>1266014</v>
      </c>
      <c r="F16" s="9">
        <v>223412</v>
      </c>
      <c r="G16" s="9">
        <v>364324</v>
      </c>
      <c r="H16" s="9">
        <v>550901</v>
      </c>
      <c r="I16" s="9">
        <v>127377</v>
      </c>
      <c r="J16" s="9">
        <v>1266014</v>
      </c>
    </row>
    <row r="17" spans="1:10" s="3" customFormat="1" ht="12" customHeight="1">
      <c r="A17" s="3" t="s">
        <v>207</v>
      </c>
      <c r="B17" s="9">
        <v>937788</v>
      </c>
      <c r="C17" s="9">
        <v>105476</v>
      </c>
      <c r="D17" s="9">
        <v>213604</v>
      </c>
      <c r="E17" s="9">
        <v>1256868</v>
      </c>
      <c r="F17" s="9">
        <v>263095</v>
      </c>
      <c r="G17" s="9">
        <v>232594</v>
      </c>
      <c r="H17" s="9">
        <v>605964</v>
      </c>
      <c r="I17" s="9">
        <v>155215</v>
      </c>
      <c r="J17" s="9">
        <v>1256868</v>
      </c>
    </row>
    <row r="18" spans="1:10" s="3" customFormat="1" ht="12" customHeight="1">
      <c r="A18" s="3" t="s">
        <v>211</v>
      </c>
      <c r="B18" s="9">
        <v>761818</v>
      </c>
      <c r="C18" s="9">
        <v>50152</v>
      </c>
      <c r="D18" s="9">
        <v>161627</v>
      </c>
      <c r="E18" s="9">
        <v>973597</v>
      </c>
      <c r="F18" s="9">
        <v>123905</v>
      </c>
      <c r="G18" s="9">
        <v>283302</v>
      </c>
      <c r="H18" s="9">
        <v>462748</v>
      </c>
      <c r="I18" s="9">
        <v>103642</v>
      </c>
      <c r="J18" s="9">
        <v>973597</v>
      </c>
    </row>
    <row r="19" spans="1:10" s="3" customFormat="1" ht="12" customHeight="1">
      <c r="A19" s="3" t="s">
        <v>216</v>
      </c>
      <c r="B19" s="9">
        <v>664031</v>
      </c>
      <c r="C19" s="9">
        <v>64508</v>
      </c>
      <c r="D19" s="9">
        <v>191239</v>
      </c>
      <c r="E19" s="9">
        <v>919778</v>
      </c>
      <c r="F19" s="9">
        <v>198962</v>
      </c>
      <c r="G19" s="9">
        <v>251167</v>
      </c>
      <c r="H19" s="9">
        <v>379853</v>
      </c>
      <c r="I19" s="9">
        <v>89796</v>
      </c>
      <c r="J19" s="9">
        <v>919778</v>
      </c>
    </row>
    <row r="20" spans="1:10" s="3" customFormat="1" ht="12" customHeight="1">
      <c r="A20" s="3" t="s">
        <v>214</v>
      </c>
      <c r="B20" s="9">
        <v>572059</v>
      </c>
      <c r="C20" s="9">
        <v>70391</v>
      </c>
      <c r="D20" s="9">
        <v>195950</v>
      </c>
      <c r="E20" s="9">
        <v>838400</v>
      </c>
      <c r="F20" s="9">
        <v>135018</v>
      </c>
      <c r="G20" s="9">
        <v>185959</v>
      </c>
      <c r="H20" s="9">
        <v>417081</v>
      </c>
      <c r="I20" s="9">
        <v>100342</v>
      </c>
      <c r="J20" s="9">
        <v>838400</v>
      </c>
    </row>
    <row r="21" spans="1:10" s="3" customFormat="1" ht="12" customHeight="1">
      <c r="A21" s="3" t="s">
        <v>217</v>
      </c>
      <c r="B21" s="9">
        <v>640771</v>
      </c>
      <c r="C21" s="9">
        <v>32337</v>
      </c>
      <c r="D21" s="9">
        <v>142340</v>
      </c>
      <c r="E21" s="9">
        <v>815448</v>
      </c>
      <c r="F21" s="9">
        <v>150316</v>
      </c>
      <c r="G21" s="9">
        <v>162334</v>
      </c>
      <c r="H21" s="9">
        <v>368640</v>
      </c>
      <c r="I21" s="9">
        <v>134158</v>
      </c>
      <c r="J21" s="9">
        <v>815448</v>
      </c>
    </row>
    <row r="22" spans="1:10" s="3" customFormat="1" ht="12" customHeight="1">
      <c r="A22" s="3" t="s">
        <v>215</v>
      </c>
      <c r="B22" s="9">
        <v>601837</v>
      </c>
      <c r="C22" s="9">
        <v>43436</v>
      </c>
      <c r="D22" s="9">
        <v>137046</v>
      </c>
      <c r="E22" s="9">
        <v>782319</v>
      </c>
      <c r="F22" s="9">
        <v>141717</v>
      </c>
      <c r="G22" s="9">
        <v>197334</v>
      </c>
      <c r="H22" s="9">
        <v>369339</v>
      </c>
      <c r="I22" s="9">
        <v>73929</v>
      </c>
      <c r="J22" s="9">
        <v>782319</v>
      </c>
    </row>
    <row r="23" spans="1:10" s="3" customFormat="1" ht="12" customHeight="1">
      <c r="A23" s="3" t="s">
        <v>220</v>
      </c>
      <c r="B23" s="9">
        <v>581440</v>
      </c>
      <c r="C23" s="9">
        <v>28937</v>
      </c>
      <c r="D23" s="9">
        <v>70627</v>
      </c>
      <c r="E23" s="9">
        <v>681004</v>
      </c>
      <c r="F23" s="9">
        <v>183681</v>
      </c>
      <c r="G23" s="9">
        <v>171784</v>
      </c>
      <c r="H23" s="9">
        <v>259193</v>
      </c>
      <c r="I23" s="9">
        <v>66346</v>
      </c>
      <c r="J23" s="9">
        <v>681004</v>
      </c>
    </row>
    <row r="24" spans="1:10" s="3" customFormat="1" ht="12" customHeight="1">
      <c r="A24" s="3" t="s">
        <v>222</v>
      </c>
      <c r="B24" s="9">
        <v>504223</v>
      </c>
      <c r="C24" s="9">
        <v>50757</v>
      </c>
      <c r="D24" s="9">
        <v>79203</v>
      </c>
      <c r="E24" s="9">
        <v>634183</v>
      </c>
      <c r="F24" s="9">
        <v>172437</v>
      </c>
      <c r="G24" s="9">
        <v>156096</v>
      </c>
      <c r="H24" s="9">
        <v>239598</v>
      </c>
      <c r="I24" s="9">
        <v>66052</v>
      </c>
      <c r="J24" s="9">
        <v>634183</v>
      </c>
    </row>
    <row r="25" spans="1:10" s="3" customFormat="1" ht="12" customHeight="1">
      <c r="A25" s="3" t="s">
        <v>221</v>
      </c>
      <c r="B25" s="9">
        <v>461014</v>
      </c>
      <c r="C25" s="9">
        <v>71900</v>
      </c>
      <c r="D25" s="9">
        <v>81069</v>
      </c>
      <c r="E25" s="9">
        <v>613983</v>
      </c>
      <c r="F25" s="9">
        <v>170155</v>
      </c>
      <c r="G25" s="9">
        <v>134014</v>
      </c>
      <c r="H25" s="9">
        <v>249681</v>
      </c>
      <c r="I25" s="9">
        <v>60133</v>
      </c>
      <c r="J25" s="9">
        <v>613983</v>
      </c>
    </row>
    <row r="26" spans="1:10" s="3" customFormat="1" ht="12" customHeight="1">
      <c r="A26" s="3" t="s">
        <v>219</v>
      </c>
      <c r="B26" s="9">
        <v>468675</v>
      </c>
      <c r="C26" s="9">
        <v>12130</v>
      </c>
      <c r="D26" s="9">
        <v>104431</v>
      </c>
      <c r="E26" s="9">
        <v>585236</v>
      </c>
      <c r="F26" s="9">
        <v>179268</v>
      </c>
      <c r="G26" s="9">
        <v>161228</v>
      </c>
      <c r="H26" s="9">
        <v>181747</v>
      </c>
      <c r="I26" s="9">
        <v>62993</v>
      </c>
      <c r="J26" s="9">
        <v>585236</v>
      </c>
    </row>
    <row r="27" spans="1:10" s="3" customFormat="1" ht="12" customHeight="1">
      <c r="A27" s="3" t="s">
        <v>218</v>
      </c>
      <c r="B27" s="9">
        <v>345068</v>
      </c>
      <c r="C27" s="9">
        <v>80038</v>
      </c>
      <c r="D27" s="9">
        <v>101435</v>
      </c>
      <c r="E27" s="9">
        <v>526541</v>
      </c>
      <c r="F27" s="9">
        <v>99457</v>
      </c>
      <c r="G27" s="9">
        <v>37099</v>
      </c>
      <c r="H27" s="9">
        <v>314629</v>
      </c>
      <c r="I27" s="9">
        <v>75356</v>
      </c>
      <c r="J27" s="9">
        <v>526541</v>
      </c>
    </row>
    <row r="28" spans="1:10" s="3" customFormat="1" ht="12" customHeight="1">
      <c r="A28" s="3" t="s">
        <v>224</v>
      </c>
      <c r="B28" s="9">
        <v>197143</v>
      </c>
      <c r="C28" s="9">
        <v>0</v>
      </c>
      <c r="D28" s="9">
        <v>22063</v>
      </c>
      <c r="E28" s="9">
        <v>219206</v>
      </c>
      <c r="F28" s="9">
        <v>88301</v>
      </c>
      <c r="G28" s="9">
        <v>65412</v>
      </c>
      <c r="H28" s="9">
        <v>44129</v>
      </c>
      <c r="I28" s="9">
        <v>21364</v>
      </c>
      <c r="J28" s="9">
        <v>219206</v>
      </c>
    </row>
    <row r="29" spans="1:10" s="3" customFormat="1" ht="12" customHeight="1">
      <c r="A29" s="3" t="s">
        <v>229</v>
      </c>
      <c r="B29" s="9">
        <v>140410</v>
      </c>
      <c r="C29" s="9">
        <v>0</v>
      </c>
      <c r="D29" s="9">
        <v>7480</v>
      </c>
      <c r="E29" s="9">
        <v>147890</v>
      </c>
      <c r="F29" s="9">
        <v>104844</v>
      </c>
      <c r="G29" s="9">
        <v>22536</v>
      </c>
      <c r="H29" s="9">
        <v>3697</v>
      </c>
      <c r="I29" s="9">
        <v>16813</v>
      </c>
      <c r="J29" s="9">
        <v>147890</v>
      </c>
    </row>
    <row r="30" spans="1:10" s="3" customFormat="1" ht="12" customHeight="1">
      <c r="A30" s="3" t="s">
        <v>230</v>
      </c>
      <c r="B30" s="9">
        <v>92867</v>
      </c>
      <c r="C30" s="9">
        <v>140</v>
      </c>
      <c r="D30" s="9">
        <v>10612</v>
      </c>
      <c r="E30" s="9">
        <v>103619</v>
      </c>
      <c r="F30" s="9">
        <v>54817</v>
      </c>
      <c r="G30" s="9">
        <v>32128</v>
      </c>
      <c r="H30" s="9">
        <v>13315</v>
      </c>
      <c r="I30" s="9">
        <v>3359</v>
      </c>
      <c r="J30" s="9">
        <v>103619</v>
      </c>
    </row>
    <row r="31" spans="1:10" s="3" customFormat="1" ht="12" customHeight="1">
      <c r="A31" s="3" t="s">
        <v>223</v>
      </c>
      <c r="B31" s="9">
        <v>62405</v>
      </c>
      <c r="C31" s="9">
        <v>18671</v>
      </c>
      <c r="D31" s="9">
        <v>14614</v>
      </c>
      <c r="E31" s="9">
        <v>95690</v>
      </c>
      <c r="F31" s="9">
        <v>4562</v>
      </c>
      <c r="G31" s="9">
        <v>11370</v>
      </c>
      <c r="H31" s="9">
        <v>65213</v>
      </c>
      <c r="I31" s="9">
        <v>14545</v>
      </c>
      <c r="J31" s="9">
        <v>95690</v>
      </c>
    </row>
    <row r="32" spans="1:10" s="3" customFormat="1" ht="12" customHeight="1">
      <c r="A32" s="3" t="s">
        <v>225</v>
      </c>
      <c r="B32" s="9">
        <v>67435</v>
      </c>
      <c r="C32" s="9">
        <v>0</v>
      </c>
      <c r="D32" s="9">
        <v>6158</v>
      </c>
      <c r="E32" s="9">
        <v>73593</v>
      </c>
      <c r="F32" s="9">
        <v>12052</v>
      </c>
      <c r="G32" s="9">
        <v>26123</v>
      </c>
      <c r="H32" s="9">
        <v>27778</v>
      </c>
      <c r="I32" s="9">
        <v>7640</v>
      </c>
      <c r="J32" s="9">
        <v>73593</v>
      </c>
    </row>
    <row r="33" spans="1:10" s="3" customFormat="1" ht="12" customHeight="1">
      <c r="A33" s="3" t="s">
        <v>227</v>
      </c>
      <c r="B33" s="9">
        <v>51115</v>
      </c>
      <c r="C33" s="9">
        <v>2863</v>
      </c>
      <c r="D33" s="9">
        <v>11301</v>
      </c>
      <c r="E33" s="9">
        <v>65279</v>
      </c>
      <c r="F33" s="9">
        <v>12973</v>
      </c>
      <c r="G33" s="9">
        <v>21379</v>
      </c>
      <c r="H33" s="9">
        <v>19820</v>
      </c>
      <c r="I33" s="9">
        <v>11107</v>
      </c>
      <c r="J33" s="9">
        <v>65279</v>
      </c>
    </row>
    <row r="34" spans="1:10" s="3" customFormat="1" ht="12" customHeight="1">
      <c r="A34" s="3" t="s">
        <v>228</v>
      </c>
      <c r="B34" s="9">
        <v>55461</v>
      </c>
      <c r="C34" s="9">
        <v>0</v>
      </c>
      <c r="D34" s="9">
        <v>9327</v>
      </c>
      <c r="E34" s="9">
        <v>64788</v>
      </c>
      <c r="F34" s="9">
        <v>12302</v>
      </c>
      <c r="G34" s="9">
        <v>28545</v>
      </c>
      <c r="H34" s="9">
        <v>13715</v>
      </c>
      <c r="I34" s="9">
        <v>10226</v>
      </c>
      <c r="J34" s="9">
        <v>64788</v>
      </c>
    </row>
    <row r="35" spans="1:10" s="3" customFormat="1" ht="12" customHeight="1">
      <c r="A35" s="3" t="s">
        <v>231</v>
      </c>
      <c r="B35" s="9">
        <v>19642</v>
      </c>
      <c r="C35" s="9">
        <v>942</v>
      </c>
      <c r="D35" s="9">
        <v>39020</v>
      </c>
      <c r="E35" s="9">
        <v>59604</v>
      </c>
      <c r="F35" s="9">
        <v>33356</v>
      </c>
      <c r="G35" s="9">
        <v>15884</v>
      </c>
      <c r="H35" s="9">
        <v>3290</v>
      </c>
      <c r="I35" s="9">
        <v>7074</v>
      </c>
      <c r="J35" s="9">
        <v>59604</v>
      </c>
    </row>
    <row r="36" spans="1:10" s="3" customFormat="1" ht="12" customHeight="1">
      <c r="A36" s="3" t="s">
        <v>226</v>
      </c>
      <c r="B36" s="9">
        <v>45638</v>
      </c>
      <c r="C36" s="9">
        <v>0</v>
      </c>
      <c r="D36" s="9">
        <v>7631</v>
      </c>
      <c r="E36" s="9">
        <v>53269</v>
      </c>
      <c r="F36" s="9">
        <v>10109</v>
      </c>
      <c r="G36" s="9">
        <v>23130</v>
      </c>
      <c r="H36" s="9">
        <v>13118</v>
      </c>
      <c r="I36" s="9">
        <v>6912</v>
      </c>
      <c r="J36" s="9">
        <v>53269</v>
      </c>
    </row>
    <row r="37" spans="1:10" s="3" customFormat="1" ht="12" customHeight="1">
      <c r="A37" s="3" t="s">
        <v>232</v>
      </c>
      <c r="B37" s="9">
        <v>41180</v>
      </c>
      <c r="C37" s="9">
        <v>1950</v>
      </c>
      <c r="D37" s="9">
        <v>6680</v>
      </c>
      <c r="E37" s="9">
        <v>49810</v>
      </c>
      <c r="F37" s="9">
        <v>25878</v>
      </c>
      <c r="G37" s="9">
        <v>9601</v>
      </c>
      <c r="H37" s="9">
        <v>2900</v>
      </c>
      <c r="I37" s="9">
        <v>11431</v>
      </c>
      <c r="J37" s="9">
        <v>49810</v>
      </c>
    </row>
    <row r="38" spans="1:5" s="3" customFormat="1" ht="12.75">
      <c r="A38" s="2"/>
      <c r="B38" s="9"/>
      <c r="C38" s="9"/>
      <c r="D38" s="9"/>
      <c r="E38" s="9"/>
    </row>
    <row r="39" spans="1:10" ht="12.75">
      <c r="A39" s="3" t="s">
        <v>139</v>
      </c>
      <c r="B39" s="9">
        <f aca="true" t="shared" si="0" ref="B39:J39">SUM(B4:B38)</f>
        <v>30799440</v>
      </c>
      <c r="C39" s="9">
        <f t="shared" si="0"/>
        <v>1957138</v>
      </c>
      <c r="D39" s="9">
        <f t="shared" si="0"/>
        <v>6259685</v>
      </c>
      <c r="E39" s="9">
        <f t="shared" si="0"/>
        <v>39016263</v>
      </c>
      <c r="F39" s="9">
        <f t="shared" si="0"/>
        <v>8978651</v>
      </c>
      <c r="G39" s="9">
        <f t="shared" si="0"/>
        <v>8828982</v>
      </c>
      <c r="H39" s="9">
        <f t="shared" si="0"/>
        <v>16112456</v>
      </c>
      <c r="I39" s="9">
        <f t="shared" si="0"/>
        <v>5096174</v>
      </c>
      <c r="J39" s="9">
        <f t="shared" si="0"/>
        <v>39016263</v>
      </c>
    </row>
    <row r="40" spans="1:10" ht="12.75">
      <c r="A40" s="1" t="s">
        <v>140</v>
      </c>
      <c r="B40" s="10">
        <v>24786828</v>
      </c>
      <c r="C40" s="10">
        <v>1673797</v>
      </c>
      <c r="D40" s="10">
        <v>4746159</v>
      </c>
      <c r="E40" s="10">
        <v>31206784</v>
      </c>
      <c r="F40" s="10">
        <v>7133717</v>
      </c>
      <c r="G40" s="10">
        <v>1561543</v>
      </c>
      <c r="H40" s="10">
        <v>12155836</v>
      </c>
      <c r="I40" s="10">
        <v>4255629</v>
      </c>
      <c r="J40" s="10">
        <v>31206784</v>
      </c>
    </row>
    <row r="42" spans="1:10" ht="12.75">
      <c r="A42" s="1" t="s">
        <v>136</v>
      </c>
      <c r="B42" s="7">
        <f aca="true" t="shared" si="1" ref="B42:E43">B39/($E39/100)</f>
        <v>78.94000509479855</v>
      </c>
      <c r="C42" s="7">
        <f t="shared" si="1"/>
        <v>5.016210804197214</v>
      </c>
      <c r="D42" s="7">
        <f t="shared" si="1"/>
        <v>16.04378410100424</v>
      </c>
      <c r="E42" s="7">
        <f t="shared" si="1"/>
        <v>100</v>
      </c>
      <c r="F42" s="7">
        <f aca="true" t="shared" si="2" ref="F42:J43">F39/($J39/100)</f>
        <v>23.0125858030022</v>
      </c>
      <c r="G42" s="7">
        <f t="shared" si="2"/>
        <v>22.628979100330547</v>
      </c>
      <c r="H42" s="7">
        <f t="shared" si="2"/>
        <v>41.296768990920526</v>
      </c>
      <c r="I42" s="7">
        <f t="shared" si="2"/>
        <v>13.061666105746724</v>
      </c>
      <c r="J42" s="7">
        <f t="shared" si="2"/>
        <v>100</v>
      </c>
    </row>
    <row r="43" spans="1:10" ht="12.75">
      <c r="A43" s="1" t="s">
        <v>137</v>
      </c>
      <c r="B43" s="7">
        <f t="shared" si="1"/>
        <v>79.42769110716438</v>
      </c>
      <c r="C43" s="7">
        <f t="shared" si="1"/>
        <v>5.363567742193492</v>
      </c>
      <c r="D43" s="7">
        <f t="shared" si="1"/>
        <v>15.208741150642116</v>
      </c>
      <c r="E43" s="7">
        <f t="shared" si="1"/>
        <v>99.99999999999999</v>
      </c>
      <c r="F43" s="7">
        <f t="shared" si="2"/>
        <v>22.85950708666423</v>
      </c>
      <c r="G43" s="7">
        <f t="shared" si="2"/>
        <v>5.003857494575538</v>
      </c>
      <c r="H43" s="7">
        <f t="shared" si="2"/>
        <v>38.952543139337905</v>
      </c>
      <c r="I43" s="7">
        <f t="shared" si="2"/>
        <v>13.636871393091962</v>
      </c>
      <c r="J43" s="7">
        <f t="shared" si="2"/>
        <v>99.99999999999999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1"/>
  <dimension ref="A1:N50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333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125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55</v>
      </c>
      <c r="C3" s="8"/>
      <c r="D3" s="8"/>
      <c r="E3" s="8"/>
      <c r="F3" s="8"/>
      <c r="G3" s="6"/>
      <c r="H3" s="8"/>
      <c r="I3" s="8"/>
      <c r="J3" s="8"/>
      <c r="L3" s="11" t="s">
        <v>56</v>
      </c>
      <c r="M3" s="8"/>
      <c r="N3" s="8"/>
    </row>
    <row r="4" spans="1:14" ht="93.75" customHeight="1" thickTop="1">
      <c r="A4" s="5" t="s">
        <v>48</v>
      </c>
      <c r="B4" s="4" t="s">
        <v>57</v>
      </c>
      <c r="C4" s="4" t="s">
        <v>58</v>
      </c>
      <c r="D4" s="4" t="s">
        <v>59</v>
      </c>
      <c r="E4" s="4" t="s">
        <v>121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</row>
    <row r="5" spans="1:14" s="3" customFormat="1" ht="12" customHeight="1">
      <c r="A5" s="3" t="s">
        <v>273</v>
      </c>
      <c r="B5" s="9">
        <v>18839737</v>
      </c>
      <c r="C5" s="9">
        <v>17855978</v>
      </c>
      <c r="D5" s="9">
        <v>0</v>
      </c>
      <c r="E5" s="9">
        <v>0</v>
      </c>
      <c r="F5" s="9">
        <v>-9822730</v>
      </c>
      <c r="G5" s="9">
        <v>-10390377</v>
      </c>
      <c r="H5" s="9">
        <v>-496375</v>
      </c>
      <c r="I5" s="9">
        <v>-49610</v>
      </c>
      <c r="J5" s="9">
        <v>-1834319</v>
      </c>
      <c r="K5" s="9">
        <v>30282615</v>
      </c>
      <c r="L5" s="9">
        <v>0</v>
      </c>
      <c r="M5" s="9">
        <v>-1850023</v>
      </c>
      <c r="N5" s="9">
        <v>28432592</v>
      </c>
    </row>
    <row r="6" spans="1:14" s="3" customFormat="1" ht="12" customHeight="1">
      <c r="A6" s="3" t="s">
        <v>275</v>
      </c>
      <c r="B6" s="9">
        <v>12853729</v>
      </c>
      <c r="C6" s="9">
        <v>10988164</v>
      </c>
      <c r="D6" s="9">
        <v>465739</v>
      </c>
      <c r="E6" s="9">
        <v>9177806</v>
      </c>
      <c r="F6" s="9">
        <v>-4347080</v>
      </c>
      <c r="G6" s="9">
        <v>-9352356</v>
      </c>
      <c r="H6" s="9">
        <v>-506052</v>
      </c>
      <c r="I6" s="9">
        <v>-126</v>
      </c>
      <c r="J6" s="9">
        <v>-555769</v>
      </c>
      <c r="K6" s="9">
        <v>18724055</v>
      </c>
      <c r="L6" s="9">
        <v>0</v>
      </c>
      <c r="M6" s="9">
        <v>-1360725</v>
      </c>
      <c r="N6" s="9">
        <v>17363330</v>
      </c>
    </row>
    <row r="7" spans="1:14" s="3" customFormat="1" ht="12" customHeight="1">
      <c r="A7" s="3" t="s">
        <v>274</v>
      </c>
      <c r="B7" s="9">
        <v>12159727</v>
      </c>
      <c r="C7" s="9">
        <v>12129629</v>
      </c>
      <c r="D7" s="9">
        <v>0</v>
      </c>
      <c r="E7" s="9">
        <v>-342</v>
      </c>
      <c r="F7" s="9">
        <v>-8602759</v>
      </c>
      <c r="G7" s="9">
        <v>-5242607</v>
      </c>
      <c r="H7" s="9">
        <v>-1708966</v>
      </c>
      <c r="I7" s="9">
        <v>-15634</v>
      </c>
      <c r="J7" s="9">
        <v>-1825083</v>
      </c>
      <c r="K7" s="9">
        <v>16736177</v>
      </c>
      <c r="L7" s="9">
        <v>0</v>
      </c>
      <c r="M7" s="9">
        <v>-1596746</v>
      </c>
      <c r="N7" s="9">
        <v>15139431</v>
      </c>
    </row>
    <row r="8" spans="1:14" s="3" customFormat="1" ht="12" customHeight="1">
      <c r="A8" s="3" t="s">
        <v>299</v>
      </c>
      <c r="B8" s="9">
        <v>10086370</v>
      </c>
      <c r="C8" s="9">
        <v>712247</v>
      </c>
      <c r="D8" s="9">
        <v>3086163</v>
      </c>
      <c r="E8" s="9">
        <v>0</v>
      </c>
      <c r="F8" s="9">
        <v>-4040034</v>
      </c>
      <c r="G8" s="9">
        <v>-8892376</v>
      </c>
      <c r="H8" s="9">
        <v>-772387</v>
      </c>
      <c r="I8" s="9">
        <v>510700</v>
      </c>
      <c r="J8" s="9">
        <v>0</v>
      </c>
      <c r="K8" s="9">
        <v>245432</v>
      </c>
      <c r="L8" s="9">
        <v>507666</v>
      </c>
      <c r="M8" s="9">
        <v>-433786</v>
      </c>
      <c r="N8" s="9">
        <v>319312</v>
      </c>
    </row>
    <row r="9" spans="1:14" s="3" customFormat="1" ht="12" customHeight="1">
      <c r="A9" s="3" t="s">
        <v>280</v>
      </c>
      <c r="B9" s="9">
        <v>8209112</v>
      </c>
      <c r="C9" s="9">
        <v>0</v>
      </c>
      <c r="D9" s="9">
        <v>3409968</v>
      </c>
      <c r="E9" s="9">
        <v>0</v>
      </c>
      <c r="F9" s="9">
        <v>-2968146</v>
      </c>
      <c r="G9" s="9">
        <v>-7581417</v>
      </c>
      <c r="H9" s="9">
        <v>-342116</v>
      </c>
      <c r="I9" s="9">
        <v>2100</v>
      </c>
      <c r="J9" s="9">
        <v>-2906</v>
      </c>
      <c r="K9" s="9">
        <v>726595</v>
      </c>
      <c r="L9" s="9">
        <v>-1555824</v>
      </c>
      <c r="M9" s="9">
        <v>-9531</v>
      </c>
      <c r="N9" s="9">
        <v>-838760</v>
      </c>
    </row>
    <row r="10" spans="1:14" s="3" customFormat="1" ht="12" customHeight="1">
      <c r="A10" s="3" t="s">
        <v>301</v>
      </c>
      <c r="B10" s="9">
        <v>6813587</v>
      </c>
      <c r="C10" s="9">
        <v>959440</v>
      </c>
      <c r="D10" s="9">
        <v>1952459</v>
      </c>
      <c r="E10" s="9">
        <v>0</v>
      </c>
      <c r="F10" s="9">
        <v>-4534509</v>
      </c>
      <c r="G10" s="9">
        <v>-4366567</v>
      </c>
      <c r="H10" s="9">
        <v>-204361</v>
      </c>
      <c r="I10" s="9">
        <v>0</v>
      </c>
      <c r="J10" s="9">
        <v>0</v>
      </c>
      <c r="K10" s="9">
        <v>216430</v>
      </c>
      <c r="L10" s="9">
        <v>455234</v>
      </c>
      <c r="M10" s="9">
        <v>-425855</v>
      </c>
      <c r="N10" s="9">
        <v>245809</v>
      </c>
    </row>
    <row r="11" spans="1:14" s="3" customFormat="1" ht="12" customHeight="1">
      <c r="A11" s="3" t="s">
        <v>281</v>
      </c>
      <c r="B11" s="9">
        <v>5583542</v>
      </c>
      <c r="C11" s="9">
        <v>1644938</v>
      </c>
      <c r="D11" s="9">
        <v>0</v>
      </c>
      <c r="E11" s="9">
        <v>685570</v>
      </c>
      <c r="F11" s="9">
        <v>-320713</v>
      </c>
      <c r="G11" s="9">
        <v>-4671675</v>
      </c>
      <c r="H11" s="9">
        <v>-206125</v>
      </c>
      <c r="I11" s="9">
        <v>0</v>
      </c>
      <c r="J11" s="9">
        <v>-942957</v>
      </c>
      <c r="K11" s="9">
        <v>1772580</v>
      </c>
      <c r="L11" s="9">
        <v>0</v>
      </c>
      <c r="M11" s="9">
        <v>-120000</v>
      </c>
      <c r="N11" s="9">
        <v>1652580</v>
      </c>
    </row>
    <row r="12" spans="1:14" s="3" customFormat="1" ht="12" customHeight="1">
      <c r="A12" s="3" t="s">
        <v>277</v>
      </c>
      <c r="B12" s="9">
        <v>5255478</v>
      </c>
      <c r="C12" s="9">
        <v>6040767</v>
      </c>
      <c r="D12" s="9">
        <v>0</v>
      </c>
      <c r="E12" s="9">
        <v>-413639</v>
      </c>
      <c r="F12" s="9">
        <v>-3660469</v>
      </c>
      <c r="G12" s="9">
        <v>-2589622</v>
      </c>
      <c r="H12" s="9">
        <v>-953941</v>
      </c>
      <c r="I12" s="9">
        <v>5460</v>
      </c>
      <c r="J12" s="9">
        <v>-1345304</v>
      </c>
      <c r="K12" s="9">
        <v>4322110</v>
      </c>
      <c r="L12" s="9">
        <v>0</v>
      </c>
      <c r="M12" s="9">
        <v>-602133</v>
      </c>
      <c r="N12" s="9">
        <v>3719977</v>
      </c>
    </row>
    <row r="13" spans="1:14" s="3" customFormat="1" ht="12" customHeight="1">
      <c r="A13" s="3" t="s">
        <v>279</v>
      </c>
      <c r="B13" s="9">
        <v>5230861</v>
      </c>
      <c r="C13" s="9">
        <v>2485415</v>
      </c>
      <c r="D13" s="9">
        <v>127</v>
      </c>
      <c r="E13" s="9">
        <v>1829093</v>
      </c>
      <c r="F13" s="9">
        <v>-3984760</v>
      </c>
      <c r="G13" s="9">
        <v>-1616042</v>
      </c>
      <c r="H13" s="9">
        <v>-698002</v>
      </c>
      <c r="I13" s="9">
        <v>0</v>
      </c>
      <c r="J13" s="9">
        <v>-581503</v>
      </c>
      <c r="K13" s="9">
        <v>2665189</v>
      </c>
      <c r="L13" s="9">
        <v>0</v>
      </c>
      <c r="M13" s="9">
        <v>-340405</v>
      </c>
      <c r="N13" s="9">
        <v>2324784</v>
      </c>
    </row>
    <row r="14" spans="1:14" s="3" customFormat="1" ht="12" customHeight="1">
      <c r="A14" s="3" t="s">
        <v>282</v>
      </c>
      <c r="B14" s="9">
        <v>5100502</v>
      </c>
      <c r="C14" s="9">
        <v>1279432</v>
      </c>
      <c r="D14" s="9">
        <v>778847</v>
      </c>
      <c r="E14" s="9">
        <v>0</v>
      </c>
      <c r="F14" s="9">
        <v>-3330799</v>
      </c>
      <c r="G14" s="9">
        <v>-3415339</v>
      </c>
      <c r="H14" s="9">
        <v>-295882</v>
      </c>
      <c r="I14" s="9">
        <v>0</v>
      </c>
      <c r="J14" s="9">
        <v>-152557</v>
      </c>
      <c r="K14" s="9">
        <v>509719</v>
      </c>
      <c r="L14" s="9">
        <v>37314</v>
      </c>
      <c r="M14" s="9">
        <v>-309069</v>
      </c>
      <c r="N14" s="9">
        <v>237964</v>
      </c>
    </row>
    <row r="15" spans="1:14" s="3" customFormat="1" ht="12" customHeight="1">
      <c r="A15" s="3" t="s">
        <v>278</v>
      </c>
      <c r="B15" s="9">
        <v>4821162</v>
      </c>
      <c r="C15" s="9">
        <v>4463285</v>
      </c>
      <c r="D15" s="9">
        <v>0</v>
      </c>
      <c r="E15" s="9">
        <v>0</v>
      </c>
      <c r="F15" s="9">
        <v>-4317885</v>
      </c>
      <c r="G15" s="9">
        <v>-2368687</v>
      </c>
      <c r="H15" s="9">
        <v>-759365</v>
      </c>
      <c r="I15" s="9">
        <v>0</v>
      </c>
      <c r="J15" s="9">
        <v>-758091</v>
      </c>
      <c r="K15" s="9">
        <v>2571343</v>
      </c>
      <c r="L15" s="9">
        <v>0</v>
      </c>
      <c r="M15" s="9">
        <v>-473180</v>
      </c>
      <c r="N15" s="9">
        <v>2098163</v>
      </c>
    </row>
    <row r="16" spans="1:14" s="3" customFormat="1" ht="12" customHeight="1">
      <c r="A16" s="3" t="s">
        <v>300</v>
      </c>
      <c r="B16" s="9">
        <v>3420106</v>
      </c>
      <c r="C16" s="9">
        <v>377423</v>
      </c>
      <c r="D16" s="9">
        <v>1187918</v>
      </c>
      <c r="E16" s="9">
        <v>0</v>
      </c>
      <c r="F16" s="9">
        <v>-698484</v>
      </c>
      <c r="G16" s="9">
        <v>-3906939</v>
      </c>
      <c r="H16" s="9">
        <v>-473393</v>
      </c>
      <c r="I16" s="9">
        <v>0</v>
      </c>
      <c r="J16" s="9">
        <v>0</v>
      </c>
      <c r="K16" s="9">
        <v>-93369</v>
      </c>
      <c r="L16" s="9">
        <v>-8380</v>
      </c>
      <c r="M16" s="9">
        <v>-139955</v>
      </c>
      <c r="N16" s="9">
        <v>-241704</v>
      </c>
    </row>
    <row r="17" spans="1:14" s="3" customFormat="1" ht="12" customHeight="1">
      <c r="A17" s="3" t="s">
        <v>306</v>
      </c>
      <c r="B17" s="9">
        <v>3133127</v>
      </c>
      <c r="C17" s="9">
        <v>291002</v>
      </c>
      <c r="D17" s="9">
        <v>603676</v>
      </c>
      <c r="E17" s="9">
        <v>0</v>
      </c>
      <c r="F17" s="9">
        <v>-84631</v>
      </c>
      <c r="G17" s="9">
        <v>-3677327</v>
      </c>
      <c r="H17" s="9">
        <v>-240454</v>
      </c>
      <c r="I17" s="9">
        <v>0</v>
      </c>
      <c r="J17" s="9">
        <v>-11953</v>
      </c>
      <c r="K17" s="9">
        <v>13440</v>
      </c>
      <c r="L17" s="9">
        <v>-3287</v>
      </c>
      <c r="M17" s="9">
        <v>-79092</v>
      </c>
      <c r="N17" s="9">
        <v>-68939</v>
      </c>
    </row>
    <row r="18" spans="1:14" s="3" customFormat="1" ht="12" customHeight="1">
      <c r="A18" s="3" t="s">
        <v>276</v>
      </c>
      <c r="B18" s="9">
        <v>2748632</v>
      </c>
      <c r="C18" s="9">
        <v>10388665</v>
      </c>
      <c r="D18" s="9">
        <v>0</v>
      </c>
      <c r="E18" s="9">
        <v>-101475</v>
      </c>
      <c r="F18" s="9">
        <v>-3428772</v>
      </c>
      <c r="G18" s="9">
        <v>656599</v>
      </c>
      <c r="H18" s="9">
        <v>-280045</v>
      </c>
      <c r="I18" s="9">
        <v>-80</v>
      </c>
      <c r="J18" s="9">
        <v>-1241893</v>
      </c>
      <c r="K18" s="9">
        <v>14406161</v>
      </c>
      <c r="L18" s="9">
        <v>-1040</v>
      </c>
      <c r="M18" s="9">
        <v>-1055798</v>
      </c>
      <c r="N18" s="9">
        <v>13349323</v>
      </c>
    </row>
    <row r="19" spans="1:14" s="3" customFormat="1" ht="12" customHeight="1">
      <c r="A19" s="3" t="s">
        <v>298</v>
      </c>
      <c r="B19" s="9">
        <v>1723725</v>
      </c>
      <c r="C19" s="9">
        <v>153536</v>
      </c>
      <c r="D19" s="9">
        <v>458706</v>
      </c>
      <c r="E19" s="9">
        <v>0</v>
      </c>
      <c r="F19" s="9">
        <v>-10756</v>
      </c>
      <c r="G19" s="9">
        <v>-2263522</v>
      </c>
      <c r="H19" s="9">
        <v>-34175</v>
      </c>
      <c r="I19" s="9">
        <v>0</v>
      </c>
      <c r="J19" s="9">
        <v>0</v>
      </c>
      <c r="K19" s="9">
        <v>-6775</v>
      </c>
      <c r="L19" s="9">
        <v>44266</v>
      </c>
      <c r="M19" s="9">
        <v>-37633</v>
      </c>
      <c r="N19" s="9">
        <v>-142</v>
      </c>
    </row>
    <row r="20" spans="1:14" s="3" customFormat="1" ht="12" customHeight="1">
      <c r="A20" s="3" t="s">
        <v>284</v>
      </c>
      <c r="B20" s="9">
        <v>1153124</v>
      </c>
      <c r="C20" s="9">
        <v>401920</v>
      </c>
      <c r="D20" s="9">
        <v>0</v>
      </c>
      <c r="E20" s="9">
        <v>-43495</v>
      </c>
      <c r="F20" s="9">
        <v>-783299</v>
      </c>
      <c r="G20" s="9">
        <v>-481817</v>
      </c>
      <c r="H20" s="9">
        <v>-147289</v>
      </c>
      <c r="I20" s="9">
        <v>2</v>
      </c>
      <c r="J20" s="9">
        <v>-70662</v>
      </c>
      <c r="K20" s="9">
        <v>271617</v>
      </c>
      <c r="L20" s="9">
        <v>0</v>
      </c>
      <c r="M20" s="9">
        <v>-60452</v>
      </c>
      <c r="N20" s="9">
        <v>211165</v>
      </c>
    </row>
    <row r="21" spans="1:14" s="3" customFormat="1" ht="12" customHeight="1">
      <c r="A21" s="3" t="s">
        <v>283</v>
      </c>
      <c r="B21" s="9">
        <v>889709</v>
      </c>
      <c r="C21" s="9">
        <v>1158261</v>
      </c>
      <c r="D21" s="9">
        <v>0</v>
      </c>
      <c r="E21" s="9">
        <v>-148475</v>
      </c>
      <c r="F21" s="9">
        <v>-677284</v>
      </c>
      <c r="G21" s="9">
        <v>-596815</v>
      </c>
      <c r="H21" s="9">
        <v>-83748</v>
      </c>
      <c r="I21" s="9">
        <v>0</v>
      </c>
      <c r="J21" s="9">
        <v>-44110</v>
      </c>
      <c r="K21" s="9">
        <v>549938</v>
      </c>
      <c r="L21" s="9">
        <v>3003</v>
      </c>
      <c r="M21" s="9">
        <v>-99268</v>
      </c>
      <c r="N21" s="9">
        <v>453673</v>
      </c>
    </row>
    <row r="22" spans="1:14" s="3" customFormat="1" ht="12" customHeight="1">
      <c r="A22" s="3" t="s">
        <v>303</v>
      </c>
      <c r="B22" s="9">
        <v>874692</v>
      </c>
      <c r="C22" s="9">
        <v>136665</v>
      </c>
      <c r="D22" s="9">
        <v>317411</v>
      </c>
      <c r="E22" s="9">
        <v>0</v>
      </c>
      <c r="F22" s="9">
        <v>-360656</v>
      </c>
      <c r="G22" s="9">
        <v>-838597</v>
      </c>
      <c r="H22" s="9">
        <v>-88727</v>
      </c>
      <c r="I22" s="9">
        <v>0</v>
      </c>
      <c r="J22" s="9">
        <v>0</v>
      </c>
      <c r="K22" s="9">
        <v>-5239</v>
      </c>
      <c r="L22" s="9">
        <v>54673</v>
      </c>
      <c r="M22" s="9">
        <v>-48947</v>
      </c>
      <c r="N22" s="9">
        <v>487</v>
      </c>
    </row>
    <row r="23" spans="1:14" s="3" customFormat="1" ht="12" customHeight="1">
      <c r="A23" s="3" t="s">
        <v>304</v>
      </c>
      <c r="B23" s="9">
        <v>867118</v>
      </c>
      <c r="C23" s="9">
        <v>58593</v>
      </c>
      <c r="D23" s="9">
        <v>162837</v>
      </c>
      <c r="E23" s="9">
        <v>0</v>
      </c>
      <c r="F23" s="9">
        <v>-202042</v>
      </c>
      <c r="G23" s="9">
        <v>-836409</v>
      </c>
      <c r="H23" s="9">
        <v>-56071</v>
      </c>
      <c r="I23" s="9">
        <v>15613</v>
      </c>
      <c r="J23" s="9">
        <v>0</v>
      </c>
      <c r="K23" s="9">
        <v>9639</v>
      </c>
      <c r="L23" s="9">
        <v>2686</v>
      </c>
      <c r="M23" s="9">
        <v>-21585</v>
      </c>
      <c r="N23" s="9">
        <v>-9260</v>
      </c>
    </row>
    <row r="24" spans="1:14" s="3" customFormat="1" ht="12" customHeight="1">
      <c r="A24" s="3" t="s">
        <v>289</v>
      </c>
      <c r="B24" s="9">
        <v>675384</v>
      </c>
      <c r="C24" s="9">
        <v>51529</v>
      </c>
      <c r="D24" s="9">
        <v>0</v>
      </c>
      <c r="E24" s="9">
        <v>-2746</v>
      </c>
      <c r="F24" s="9">
        <v>-419651</v>
      </c>
      <c r="G24" s="9">
        <v>-198339</v>
      </c>
      <c r="H24" s="9">
        <v>-20934</v>
      </c>
      <c r="I24" s="9">
        <v>0</v>
      </c>
      <c r="J24" s="9">
        <v>-8669</v>
      </c>
      <c r="K24" s="9">
        <v>76574</v>
      </c>
      <c r="L24" s="9">
        <v>0</v>
      </c>
      <c r="M24" s="9">
        <v>-13928</v>
      </c>
      <c r="N24" s="9">
        <v>62646</v>
      </c>
    </row>
    <row r="25" spans="1:14" s="3" customFormat="1" ht="12" customHeight="1">
      <c r="A25" s="3" t="s">
        <v>288</v>
      </c>
      <c r="B25" s="9">
        <v>653229</v>
      </c>
      <c r="C25" s="9">
        <v>238301</v>
      </c>
      <c r="D25" s="9">
        <v>0</v>
      </c>
      <c r="E25" s="9">
        <v>-141</v>
      </c>
      <c r="F25" s="9">
        <v>-664178</v>
      </c>
      <c r="G25" s="9">
        <v>0</v>
      </c>
      <c r="H25" s="9">
        <v>-29557</v>
      </c>
      <c r="I25" s="9">
        <v>0</v>
      </c>
      <c r="J25" s="9">
        <v>-124695</v>
      </c>
      <c r="K25" s="9">
        <v>149995</v>
      </c>
      <c r="L25" s="9">
        <v>0</v>
      </c>
      <c r="M25" s="9">
        <v>-13940</v>
      </c>
      <c r="N25" s="9">
        <v>136055</v>
      </c>
    </row>
    <row r="26" spans="1:14" s="3" customFormat="1" ht="12" customHeight="1">
      <c r="A26" s="3" t="s">
        <v>290</v>
      </c>
      <c r="B26" s="9">
        <v>564115</v>
      </c>
      <c r="C26" s="9">
        <v>76031</v>
      </c>
      <c r="D26" s="9">
        <v>0</v>
      </c>
      <c r="E26" s="9">
        <v>0</v>
      </c>
      <c r="F26" s="9">
        <v>-457209</v>
      </c>
      <c r="G26" s="9">
        <v>-7109</v>
      </c>
      <c r="H26" s="9">
        <v>-61952</v>
      </c>
      <c r="I26" s="9">
        <v>0</v>
      </c>
      <c r="J26" s="9">
        <v>-39135</v>
      </c>
      <c r="K26" s="9">
        <v>114548</v>
      </c>
      <c r="L26" s="9">
        <v>0</v>
      </c>
      <c r="M26" s="9">
        <v>-15</v>
      </c>
      <c r="N26" s="9">
        <v>114533</v>
      </c>
    </row>
    <row r="27" spans="1:14" s="3" customFormat="1" ht="12" customHeight="1">
      <c r="A27" s="3" t="s">
        <v>310</v>
      </c>
      <c r="B27" s="9">
        <v>434627</v>
      </c>
      <c r="C27" s="9">
        <v>34957</v>
      </c>
      <c r="D27" s="9">
        <v>64694</v>
      </c>
      <c r="E27" s="9">
        <v>0</v>
      </c>
      <c r="F27" s="9">
        <v>-43411</v>
      </c>
      <c r="G27" s="9">
        <v>-478881</v>
      </c>
      <c r="H27" s="9">
        <v>-5630</v>
      </c>
      <c r="I27" s="9">
        <v>0</v>
      </c>
      <c r="J27" s="9">
        <v>0</v>
      </c>
      <c r="K27" s="9">
        <v>-1698</v>
      </c>
      <c r="L27" s="9">
        <v>8969</v>
      </c>
      <c r="M27" s="9">
        <v>-9105</v>
      </c>
      <c r="N27" s="9">
        <v>-1834</v>
      </c>
    </row>
    <row r="28" spans="1:14" s="3" customFormat="1" ht="12" customHeight="1">
      <c r="A28" s="3" t="s">
        <v>307</v>
      </c>
      <c r="B28" s="9">
        <v>425119</v>
      </c>
      <c r="C28" s="9">
        <v>1005</v>
      </c>
      <c r="D28" s="9">
        <v>23743</v>
      </c>
      <c r="E28" s="9">
        <v>584</v>
      </c>
      <c r="F28" s="9">
        <v>-7519</v>
      </c>
      <c r="G28" s="9">
        <v>-434742</v>
      </c>
      <c r="H28" s="9">
        <v>-29611</v>
      </c>
      <c r="I28" s="9">
        <v>11746</v>
      </c>
      <c r="J28" s="9">
        <v>-24</v>
      </c>
      <c r="K28" s="9">
        <v>-9699</v>
      </c>
      <c r="L28" s="9">
        <v>0</v>
      </c>
      <c r="M28" s="9">
        <v>1957</v>
      </c>
      <c r="N28" s="9">
        <v>-7742</v>
      </c>
    </row>
    <row r="29" spans="1:14" s="3" customFormat="1" ht="12" customHeight="1">
      <c r="A29" s="3" t="s">
        <v>294</v>
      </c>
      <c r="B29" s="9">
        <v>413960</v>
      </c>
      <c r="C29" s="9">
        <v>0</v>
      </c>
      <c r="D29" s="9">
        <v>18640</v>
      </c>
      <c r="E29" s="9">
        <v>0</v>
      </c>
      <c r="F29" s="9">
        <v>-30265</v>
      </c>
      <c r="G29" s="9">
        <v>-375375</v>
      </c>
      <c r="H29" s="9">
        <v>-28938</v>
      </c>
      <c r="I29" s="9">
        <v>0</v>
      </c>
      <c r="J29" s="9">
        <v>0</v>
      </c>
      <c r="K29" s="9">
        <v>-1978</v>
      </c>
      <c r="L29" s="9">
        <v>7763</v>
      </c>
      <c r="M29" s="9">
        <v>-10972</v>
      </c>
      <c r="N29" s="9">
        <v>-5187</v>
      </c>
    </row>
    <row r="30" spans="1:14" s="3" customFormat="1" ht="12" customHeight="1">
      <c r="A30" s="3" t="s">
        <v>285</v>
      </c>
      <c r="B30" s="9">
        <v>293711</v>
      </c>
      <c r="C30" s="9">
        <v>392043</v>
      </c>
      <c r="D30" s="9">
        <v>0</v>
      </c>
      <c r="E30" s="9">
        <v>0</v>
      </c>
      <c r="F30" s="9">
        <v>-807483</v>
      </c>
      <c r="G30" s="9">
        <v>87121</v>
      </c>
      <c r="H30" s="9">
        <v>-63289</v>
      </c>
      <c r="I30" s="9">
        <v>280825</v>
      </c>
      <c r="J30" s="9">
        <v>-83259</v>
      </c>
      <c r="K30" s="9">
        <v>480860</v>
      </c>
      <c r="L30" s="9">
        <v>0</v>
      </c>
      <c r="M30" s="9">
        <v>-158147</v>
      </c>
      <c r="N30" s="9">
        <v>322713</v>
      </c>
    </row>
    <row r="31" spans="1:14" s="3" customFormat="1" ht="12" customHeight="1">
      <c r="A31" s="3" t="s">
        <v>287</v>
      </c>
      <c r="B31" s="9">
        <v>265907</v>
      </c>
      <c r="C31" s="9">
        <v>231164</v>
      </c>
      <c r="D31" s="9">
        <v>0</v>
      </c>
      <c r="E31" s="9">
        <v>0</v>
      </c>
      <c r="F31" s="9">
        <v>-284482</v>
      </c>
      <c r="G31" s="9">
        <v>-141992</v>
      </c>
      <c r="H31" s="9">
        <v>-77584</v>
      </c>
      <c r="I31" s="9">
        <v>277</v>
      </c>
      <c r="J31" s="9">
        <v>-14966</v>
      </c>
      <c r="K31" s="9">
        <v>103640</v>
      </c>
      <c r="L31" s="9">
        <v>0</v>
      </c>
      <c r="M31" s="9">
        <v>-12613</v>
      </c>
      <c r="N31" s="9">
        <v>91027</v>
      </c>
    </row>
    <row r="32" spans="1:14" s="3" customFormat="1" ht="12" customHeight="1">
      <c r="A32" s="3" t="s">
        <v>286</v>
      </c>
      <c r="B32" s="9">
        <v>264818</v>
      </c>
      <c r="C32" s="9">
        <v>289250</v>
      </c>
      <c r="D32" s="9">
        <v>1511</v>
      </c>
      <c r="E32" s="9">
        <v>0</v>
      </c>
      <c r="F32" s="9">
        <v>-395399</v>
      </c>
      <c r="G32" s="9">
        <v>21115</v>
      </c>
      <c r="H32" s="9">
        <v>-22081</v>
      </c>
      <c r="I32" s="9">
        <v>0</v>
      </c>
      <c r="J32" s="9">
        <v>-41742</v>
      </c>
      <c r="K32" s="9">
        <v>344912</v>
      </c>
      <c r="L32" s="9">
        <v>0</v>
      </c>
      <c r="M32" s="9">
        <v>-50951</v>
      </c>
      <c r="N32" s="9">
        <v>293961</v>
      </c>
    </row>
    <row r="33" spans="1:14" s="3" customFormat="1" ht="12" customHeight="1">
      <c r="A33" s="3" t="s">
        <v>292</v>
      </c>
      <c r="B33" s="9">
        <v>182981</v>
      </c>
      <c r="C33" s="9">
        <v>42387</v>
      </c>
      <c r="D33" s="9">
        <v>0</v>
      </c>
      <c r="E33" s="9">
        <v>-213</v>
      </c>
      <c r="F33" s="9">
        <v>-117899</v>
      </c>
      <c r="G33" s="9">
        <v>7303</v>
      </c>
      <c r="H33" s="9">
        <v>-8983</v>
      </c>
      <c r="I33" s="9">
        <v>0</v>
      </c>
      <c r="J33" s="9">
        <v>-737</v>
      </c>
      <c r="K33" s="9">
        <v>121302</v>
      </c>
      <c r="L33" s="9">
        <v>0</v>
      </c>
      <c r="M33" s="9">
        <v>-5395</v>
      </c>
      <c r="N33" s="9">
        <v>115907</v>
      </c>
    </row>
    <row r="34" spans="1:14" s="3" customFormat="1" ht="12" customHeight="1">
      <c r="A34" s="3" t="s">
        <v>291</v>
      </c>
      <c r="B34" s="9">
        <v>124104</v>
      </c>
      <c r="C34" s="9">
        <v>137920</v>
      </c>
      <c r="D34" s="9">
        <v>0</v>
      </c>
      <c r="E34" s="9">
        <v>-6766</v>
      </c>
      <c r="F34" s="9">
        <v>-164622</v>
      </c>
      <c r="G34" s="9">
        <v>35176</v>
      </c>
      <c r="H34" s="9">
        <v>-32315</v>
      </c>
      <c r="I34" s="9">
        <v>0</v>
      </c>
      <c r="J34" s="9">
        <v>-21242</v>
      </c>
      <c r="K34" s="9">
        <v>86228</v>
      </c>
      <c r="L34" s="9">
        <v>-68100</v>
      </c>
      <c r="M34" s="9">
        <v>-9883</v>
      </c>
      <c r="N34" s="9">
        <v>8245</v>
      </c>
    </row>
    <row r="35" spans="1:14" s="3" customFormat="1" ht="12" customHeight="1">
      <c r="A35" s="3" t="s">
        <v>311</v>
      </c>
      <c r="B35" s="9">
        <v>120528</v>
      </c>
      <c r="C35" s="9">
        <v>8997</v>
      </c>
      <c r="D35" s="9">
        <v>12672</v>
      </c>
      <c r="E35" s="9">
        <v>0</v>
      </c>
      <c r="F35" s="9">
        <v>-5999</v>
      </c>
      <c r="G35" s="9">
        <v>-131256</v>
      </c>
      <c r="H35" s="9">
        <v>-4296</v>
      </c>
      <c r="I35" s="9">
        <v>0</v>
      </c>
      <c r="J35" s="9">
        <v>0</v>
      </c>
      <c r="K35" s="9">
        <v>646</v>
      </c>
      <c r="L35" s="9">
        <v>225</v>
      </c>
      <c r="M35" s="9">
        <v>-2228</v>
      </c>
      <c r="N35" s="9">
        <v>-1357</v>
      </c>
    </row>
    <row r="36" spans="1:14" s="3" customFormat="1" ht="12" customHeight="1">
      <c r="A36" s="3" t="s">
        <v>295</v>
      </c>
      <c r="B36" s="9">
        <v>86290</v>
      </c>
      <c r="C36" s="9">
        <v>13036</v>
      </c>
      <c r="D36" s="9">
        <v>0</v>
      </c>
      <c r="E36" s="9">
        <v>-4004</v>
      </c>
      <c r="F36" s="9">
        <v>-87515</v>
      </c>
      <c r="G36" s="9">
        <v>10814</v>
      </c>
      <c r="H36" s="9">
        <v>1880</v>
      </c>
      <c r="I36" s="9">
        <v>517</v>
      </c>
      <c r="J36" s="9">
        <v>-594</v>
      </c>
      <c r="K36" s="9">
        <v>31648</v>
      </c>
      <c r="L36" s="9">
        <v>-4851</v>
      </c>
      <c r="M36" s="9">
        <v>724</v>
      </c>
      <c r="N36" s="9">
        <v>27521</v>
      </c>
    </row>
    <row r="37" spans="1:14" s="3" customFormat="1" ht="12" customHeight="1">
      <c r="A37" s="3" t="s">
        <v>302</v>
      </c>
      <c r="B37" s="9">
        <v>80892</v>
      </c>
      <c r="C37" s="9">
        <v>3642</v>
      </c>
      <c r="D37" s="9">
        <v>0</v>
      </c>
      <c r="E37" s="9">
        <v>-369</v>
      </c>
      <c r="F37" s="9">
        <v>-65001</v>
      </c>
      <c r="G37" s="9">
        <v>-1339</v>
      </c>
      <c r="H37" s="9">
        <v>-25315</v>
      </c>
      <c r="I37" s="9">
        <v>0</v>
      </c>
      <c r="J37" s="9">
        <v>-179</v>
      </c>
      <c r="K37" s="9">
        <v>-7669</v>
      </c>
      <c r="L37" s="9">
        <v>0</v>
      </c>
      <c r="M37" s="9">
        <v>-1127</v>
      </c>
      <c r="N37" s="9">
        <v>-8796</v>
      </c>
    </row>
    <row r="38" spans="1:14" s="3" customFormat="1" ht="12" customHeight="1">
      <c r="A38" s="3" t="s">
        <v>297</v>
      </c>
      <c r="B38" s="9">
        <v>58956</v>
      </c>
      <c r="C38" s="9">
        <v>2997</v>
      </c>
      <c r="D38" s="9">
        <v>0</v>
      </c>
      <c r="E38" s="9">
        <v>-13</v>
      </c>
      <c r="F38" s="9">
        <v>-36180</v>
      </c>
      <c r="G38" s="9">
        <v>0</v>
      </c>
      <c r="H38" s="9">
        <v>-21982</v>
      </c>
      <c r="I38" s="9">
        <v>0</v>
      </c>
      <c r="J38" s="9">
        <v>-517</v>
      </c>
      <c r="K38" s="9">
        <v>4248</v>
      </c>
      <c r="L38" s="9">
        <v>-1828</v>
      </c>
      <c r="M38" s="9">
        <v>-1657</v>
      </c>
      <c r="N38" s="9">
        <v>763</v>
      </c>
    </row>
    <row r="39" spans="1:14" s="3" customFormat="1" ht="12" customHeight="1">
      <c r="A39" s="3" t="s">
        <v>293</v>
      </c>
      <c r="B39" s="9">
        <v>42584</v>
      </c>
      <c r="C39" s="9">
        <v>41699</v>
      </c>
      <c r="D39" s="9">
        <v>0</v>
      </c>
      <c r="E39" s="9">
        <v>0</v>
      </c>
      <c r="F39" s="9">
        <v>-53260</v>
      </c>
      <c r="G39" s="9">
        <v>-27159</v>
      </c>
      <c r="H39" s="9">
        <v>-11001</v>
      </c>
      <c r="I39" s="9">
        <v>0</v>
      </c>
      <c r="J39" s="9">
        <v>-2818</v>
      </c>
      <c r="K39" s="9">
        <v>19525</v>
      </c>
      <c r="L39" s="9">
        <v>0</v>
      </c>
      <c r="M39" s="9">
        <v>-11529</v>
      </c>
      <c r="N39" s="9">
        <v>7996</v>
      </c>
    </row>
    <row r="40" spans="1:14" s="3" customFormat="1" ht="12" customHeight="1">
      <c r="A40" s="3" t="s">
        <v>296</v>
      </c>
      <c r="B40" s="9">
        <v>3096</v>
      </c>
      <c r="C40" s="9">
        <v>9811</v>
      </c>
      <c r="D40" s="9">
        <v>0</v>
      </c>
      <c r="E40" s="9">
        <v>-29</v>
      </c>
      <c r="F40" s="9">
        <v>-6150</v>
      </c>
      <c r="G40" s="9">
        <v>4745</v>
      </c>
      <c r="H40" s="9">
        <v>-2109</v>
      </c>
      <c r="I40" s="9">
        <v>1</v>
      </c>
      <c r="J40" s="9">
        <v>-4334</v>
      </c>
      <c r="K40" s="9">
        <v>26506</v>
      </c>
      <c r="L40" s="9">
        <v>0</v>
      </c>
      <c r="M40" s="9">
        <v>-1796</v>
      </c>
      <c r="N40" s="9">
        <v>24710</v>
      </c>
    </row>
    <row r="41" spans="1:14" s="3" customFormat="1" ht="12" customHeight="1">
      <c r="A41" s="3" t="s">
        <v>312</v>
      </c>
      <c r="B41" s="9">
        <v>2522</v>
      </c>
      <c r="C41" s="9">
        <v>0</v>
      </c>
      <c r="D41" s="9">
        <v>3859</v>
      </c>
      <c r="E41" s="9">
        <v>0</v>
      </c>
      <c r="F41" s="9">
        <v>-23716</v>
      </c>
      <c r="G41" s="9">
        <v>18446</v>
      </c>
      <c r="H41" s="9">
        <v>-2439</v>
      </c>
      <c r="I41" s="9">
        <v>0</v>
      </c>
      <c r="J41" s="9">
        <v>0</v>
      </c>
      <c r="K41" s="9">
        <v>-1328</v>
      </c>
      <c r="L41" s="9">
        <v>160</v>
      </c>
      <c r="M41" s="9">
        <v>-839</v>
      </c>
      <c r="N41" s="9">
        <v>-2007</v>
      </c>
    </row>
    <row r="42" spans="1:14" s="3" customFormat="1" ht="12" customHeight="1">
      <c r="A42" s="3" t="s">
        <v>305</v>
      </c>
      <c r="B42" s="9">
        <v>579</v>
      </c>
      <c r="C42" s="9">
        <v>2299</v>
      </c>
      <c r="D42" s="9">
        <v>0</v>
      </c>
      <c r="E42" s="9">
        <v>-28</v>
      </c>
      <c r="F42" s="9">
        <v>613</v>
      </c>
      <c r="G42" s="9">
        <v>439</v>
      </c>
      <c r="H42" s="9">
        <v>-1434</v>
      </c>
      <c r="I42" s="9">
        <v>0</v>
      </c>
      <c r="J42" s="9">
        <v>-101</v>
      </c>
      <c r="K42" s="9">
        <v>2463</v>
      </c>
      <c r="L42" s="9">
        <v>0</v>
      </c>
      <c r="M42" s="9">
        <v>-806</v>
      </c>
      <c r="N42" s="9">
        <v>1657</v>
      </c>
    </row>
    <row r="43" spans="1:14" s="3" customFormat="1" ht="12" customHeight="1">
      <c r="A43" s="3" t="s">
        <v>309</v>
      </c>
      <c r="B43" s="9">
        <v>2</v>
      </c>
      <c r="C43" s="9">
        <v>208</v>
      </c>
      <c r="D43" s="9">
        <v>0</v>
      </c>
      <c r="E43" s="9">
        <v>0</v>
      </c>
      <c r="F43" s="9">
        <v>0</v>
      </c>
      <c r="G43" s="9">
        <v>0</v>
      </c>
      <c r="H43" s="9">
        <v>-105</v>
      </c>
      <c r="I43" s="9">
        <v>0</v>
      </c>
      <c r="J43" s="9">
        <v>0</v>
      </c>
      <c r="K43" s="9">
        <v>105</v>
      </c>
      <c r="L43" s="9">
        <v>0</v>
      </c>
      <c r="M43" s="9">
        <v>0</v>
      </c>
      <c r="N43" s="9">
        <v>105</v>
      </c>
    </row>
    <row r="44" spans="1:14" s="3" customFormat="1" ht="12" customHeight="1">
      <c r="A44" s="3" t="s">
        <v>308</v>
      </c>
      <c r="B44" s="9">
        <v>0</v>
      </c>
      <c r="C44" s="9">
        <v>507</v>
      </c>
      <c r="D44" s="9">
        <v>0</v>
      </c>
      <c r="E44" s="9">
        <v>-279</v>
      </c>
      <c r="F44" s="9">
        <v>0</v>
      </c>
      <c r="G44" s="9">
        <v>0</v>
      </c>
      <c r="H44" s="9">
        <v>591</v>
      </c>
      <c r="I44" s="9">
        <v>0</v>
      </c>
      <c r="J44" s="9">
        <v>-26</v>
      </c>
      <c r="K44" s="9">
        <v>793</v>
      </c>
      <c r="L44" s="9">
        <v>0</v>
      </c>
      <c r="M44" s="9">
        <v>0</v>
      </c>
      <c r="N44" s="9">
        <v>793</v>
      </c>
    </row>
    <row r="45" spans="1:6" s="3" customFormat="1" ht="12.75">
      <c r="A45" s="2"/>
      <c r="B45" s="9"/>
      <c r="C45" s="9"/>
      <c r="D45" s="9"/>
      <c r="F45" s="9"/>
    </row>
    <row r="46" spans="1:14" ht="12.75">
      <c r="A46" s="3" t="s">
        <v>139</v>
      </c>
      <c r="B46" s="9">
        <f aca="true" t="shared" si="0" ref="B46:K46">SUM(B5:B45)</f>
        <v>114457444</v>
      </c>
      <c r="C46" s="9">
        <f t="shared" si="0"/>
        <v>73103143</v>
      </c>
      <c r="D46" s="9">
        <f t="shared" si="0"/>
        <v>12548970</v>
      </c>
      <c r="E46" s="9">
        <f t="shared" si="0"/>
        <v>10971039</v>
      </c>
      <c r="F46" s="9">
        <f t="shared" si="0"/>
        <v>-59845134</v>
      </c>
      <c r="G46" s="9">
        <f t="shared" si="0"/>
        <v>-74042925</v>
      </c>
      <c r="H46" s="9">
        <f t="shared" si="0"/>
        <v>-8794558</v>
      </c>
      <c r="I46" s="9">
        <f t="shared" si="0"/>
        <v>761791</v>
      </c>
      <c r="J46" s="9">
        <f t="shared" si="0"/>
        <v>-9710145</v>
      </c>
      <c r="K46" s="9">
        <f t="shared" si="0"/>
        <v>95459278</v>
      </c>
      <c r="L46" s="9">
        <f>SUM(L5:L45)</f>
        <v>-521351</v>
      </c>
      <c r="M46" s="9">
        <f>SUM(M5:M45)</f>
        <v>-9366433</v>
      </c>
      <c r="N46" s="9">
        <f>SUM(N5:N45)</f>
        <v>85571494</v>
      </c>
    </row>
    <row r="47" spans="1:14" ht="12.75">
      <c r="A47" s="1" t="s">
        <v>140</v>
      </c>
      <c r="B47" s="10">
        <v>114165249</v>
      </c>
      <c r="C47" s="10">
        <v>68630772</v>
      </c>
      <c r="D47" s="10">
        <v>20429726</v>
      </c>
      <c r="E47" s="10">
        <v>7522441</v>
      </c>
      <c r="F47" s="10">
        <v>-56712324</v>
      </c>
      <c r="G47" s="10">
        <v>-93570487</v>
      </c>
      <c r="H47" s="10">
        <v>-8498789</v>
      </c>
      <c r="I47" s="10">
        <v>631588</v>
      </c>
      <c r="J47" s="10">
        <v>-43667602</v>
      </c>
      <c r="K47" s="10">
        <v>79407548</v>
      </c>
      <c r="L47" s="10">
        <v>918732</v>
      </c>
      <c r="M47" s="10">
        <v>-10424533</v>
      </c>
      <c r="N47" s="10">
        <v>69901747</v>
      </c>
    </row>
    <row r="49" spans="1:14" ht="12.75">
      <c r="A49" s="1" t="s">
        <v>136</v>
      </c>
      <c r="B49" s="7">
        <f>B46/($B46/100)</f>
        <v>100</v>
      </c>
      <c r="C49" s="7">
        <f aca="true" t="shared" si="1" ref="C49:N49">C46/($B46/100)</f>
        <v>63.869277912583826</v>
      </c>
      <c r="D49" s="7">
        <f t="shared" si="1"/>
        <v>10.963874049118203</v>
      </c>
      <c r="E49" s="7">
        <f>E46/($B46/100)</f>
        <v>9.58525598387467</v>
      </c>
      <c r="F49" s="7">
        <f t="shared" si="1"/>
        <v>-52.285925588203774</v>
      </c>
      <c r="G49" s="7">
        <f t="shared" si="1"/>
        <v>-64.69035338584007</v>
      </c>
      <c r="H49" s="7">
        <f t="shared" si="1"/>
        <v>-7.683692464773196</v>
      </c>
      <c r="I49" s="7">
        <f t="shared" si="1"/>
        <v>0.6655670206998507</v>
      </c>
      <c r="J49" s="7">
        <f t="shared" si="1"/>
        <v>-8.483629077021849</v>
      </c>
      <c r="K49" s="7">
        <f t="shared" si="1"/>
        <v>83.40154616767434</v>
      </c>
      <c r="L49" s="7">
        <f t="shared" si="1"/>
        <v>-0.4554976782462485</v>
      </c>
      <c r="M49" s="7">
        <f t="shared" si="1"/>
        <v>-8.183332313449181</v>
      </c>
      <c r="N49" s="7">
        <f t="shared" si="1"/>
        <v>74.76271617597891</v>
      </c>
    </row>
    <row r="50" spans="1:14" ht="12.75">
      <c r="A50" s="1" t="s">
        <v>137</v>
      </c>
      <c r="B50" s="7">
        <f>B47/($B47/100)</f>
        <v>100</v>
      </c>
      <c r="C50" s="7">
        <f aca="true" t="shared" si="2" ref="C50:N50">C47/($B47/100)</f>
        <v>60.11529130024496</v>
      </c>
      <c r="D50" s="7">
        <f t="shared" si="2"/>
        <v>17.894872720857464</v>
      </c>
      <c r="E50" s="7">
        <f>E47/($B47/100)</f>
        <v>6.5890812360948825</v>
      </c>
      <c r="F50" s="7">
        <f t="shared" si="2"/>
        <v>-49.675645169398265</v>
      </c>
      <c r="G50" s="7">
        <f t="shared" si="2"/>
        <v>-81.96056840378809</v>
      </c>
      <c r="H50" s="7">
        <f t="shared" si="2"/>
        <v>-7.444287184097501</v>
      </c>
      <c r="I50" s="7">
        <f t="shared" si="2"/>
        <v>0.5532226360755365</v>
      </c>
      <c r="J50" s="7">
        <f t="shared" si="2"/>
        <v>-38.249469416039204</v>
      </c>
      <c r="K50" s="7">
        <f t="shared" si="2"/>
        <v>69.55492034182836</v>
      </c>
      <c r="L50" s="7">
        <f t="shared" si="2"/>
        <v>0.8047387519822253</v>
      </c>
      <c r="M50" s="7">
        <f t="shared" si="2"/>
        <v>-9.131091195710527</v>
      </c>
      <c r="N50" s="7">
        <f t="shared" si="2"/>
        <v>61.22856789810006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8"/>
  <dimension ref="A1:N23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334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126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55</v>
      </c>
      <c r="C3" s="8"/>
      <c r="D3" s="8"/>
      <c r="E3" s="8"/>
      <c r="F3" s="8"/>
      <c r="G3" s="6"/>
      <c r="H3" s="8"/>
      <c r="I3" s="8"/>
      <c r="J3" s="8"/>
      <c r="L3" s="11" t="s">
        <v>56</v>
      </c>
      <c r="M3" s="8"/>
      <c r="N3" s="8"/>
    </row>
    <row r="4" spans="1:14" ht="93.75" customHeight="1" thickTop="1">
      <c r="A4" s="5" t="s">
        <v>48</v>
      </c>
      <c r="B4" s="4" t="s">
        <v>57</v>
      </c>
      <c r="C4" s="4" t="s">
        <v>58</v>
      </c>
      <c r="D4" s="4" t="s">
        <v>59</v>
      </c>
      <c r="E4" s="4" t="s">
        <v>121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</row>
    <row r="5" spans="1:14" s="3" customFormat="1" ht="12" customHeight="1">
      <c r="A5" s="3" t="s">
        <v>314</v>
      </c>
      <c r="B5" s="9">
        <v>382044</v>
      </c>
      <c r="C5" s="9">
        <v>174013</v>
      </c>
      <c r="D5" s="9">
        <v>0</v>
      </c>
      <c r="E5" s="9">
        <v>-4864</v>
      </c>
      <c r="F5" s="9">
        <v>-39555</v>
      </c>
      <c r="G5" s="9">
        <v>-395509</v>
      </c>
      <c r="H5" s="9">
        <v>-17750</v>
      </c>
      <c r="I5" s="9">
        <v>0</v>
      </c>
      <c r="J5" s="9">
        <v>-52334</v>
      </c>
      <c r="K5" s="9">
        <v>46894</v>
      </c>
      <c r="L5" s="9">
        <v>0</v>
      </c>
      <c r="M5" s="9">
        <v>-19097</v>
      </c>
      <c r="N5" s="9">
        <v>27797</v>
      </c>
    </row>
    <row r="6" spans="1:14" s="3" customFormat="1" ht="12" customHeight="1">
      <c r="A6" s="3" t="s">
        <v>315</v>
      </c>
      <c r="B6" s="9">
        <v>699368</v>
      </c>
      <c r="C6" s="9">
        <v>555071</v>
      </c>
      <c r="D6" s="9">
        <v>0</v>
      </c>
      <c r="E6" s="9">
        <v>-14165</v>
      </c>
      <c r="F6" s="9">
        <v>-588628</v>
      </c>
      <c r="G6" s="9">
        <v>-596989</v>
      </c>
      <c r="H6" s="9">
        <v>-23252</v>
      </c>
      <c r="I6" s="9">
        <v>0</v>
      </c>
      <c r="J6" s="9">
        <v>-127772</v>
      </c>
      <c r="K6" s="9">
        <v>454072</v>
      </c>
      <c r="L6" s="9">
        <v>0</v>
      </c>
      <c r="M6" s="9">
        <v>-81910</v>
      </c>
      <c r="N6" s="9">
        <v>372162</v>
      </c>
    </row>
    <row r="7" spans="1:14" s="3" customFormat="1" ht="12" customHeight="1">
      <c r="A7" s="3" t="s">
        <v>316</v>
      </c>
      <c r="B7" s="9">
        <v>63443</v>
      </c>
      <c r="C7" s="9">
        <v>176991</v>
      </c>
      <c r="D7" s="9">
        <v>0</v>
      </c>
      <c r="E7" s="9">
        <v>0</v>
      </c>
      <c r="F7" s="9">
        <v>-138358</v>
      </c>
      <c r="G7" s="9">
        <v>0</v>
      </c>
      <c r="H7" s="9">
        <v>-1984</v>
      </c>
      <c r="I7" s="9">
        <v>0</v>
      </c>
      <c r="J7" s="9">
        <v>-1552</v>
      </c>
      <c r="K7" s="9">
        <v>98540</v>
      </c>
      <c r="L7" s="9">
        <v>0</v>
      </c>
      <c r="M7" s="9">
        <v>-32735</v>
      </c>
      <c r="N7" s="9">
        <v>65805</v>
      </c>
    </row>
    <row r="8" spans="1:14" s="3" customFormat="1" ht="12" customHeight="1">
      <c r="A8" s="3" t="s">
        <v>317</v>
      </c>
      <c r="B8" s="9">
        <v>47602</v>
      </c>
      <c r="C8" s="9">
        <v>41721</v>
      </c>
      <c r="D8" s="9">
        <v>0</v>
      </c>
      <c r="E8" s="9">
        <v>-7922</v>
      </c>
      <c r="F8" s="9">
        <v>-61753</v>
      </c>
      <c r="G8" s="9">
        <v>-64063</v>
      </c>
      <c r="H8" s="9">
        <v>-5014</v>
      </c>
      <c r="I8" s="9">
        <v>-1064</v>
      </c>
      <c r="J8" s="9">
        <v>-4811</v>
      </c>
      <c r="K8" s="9">
        <v>-20054</v>
      </c>
      <c r="L8" s="9">
        <v>0</v>
      </c>
      <c r="M8" s="9">
        <v>-6519</v>
      </c>
      <c r="N8" s="9">
        <v>-26573</v>
      </c>
    </row>
    <row r="9" spans="1:14" s="3" customFormat="1" ht="12" customHeight="1">
      <c r="A9" s="3" t="s">
        <v>318</v>
      </c>
      <c r="B9" s="9">
        <v>11828</v>
      </c>
      <c r="C9" s="9">
        <v>19890</v>
      </c>
      <c r="D9" s="9">
        <v>0</v>
      </c>
      <c r="E9" s="9">
        <v>-3738</v>
      </c>
      <c r="F9" s="9">
        <v>-44700</v>
      </c>
      <c r="G9" s="9">
        <v>-8880</v>
      </c>
      <c r="H9" s="9">
        <v>-5500</v>
      </c>
      <c r="I9" s="9">
        <v>-1958</v>
      </c>
      <c r="J9" s="9">
        <v>-19368</v>
      </c>
      <c r="K9" s="9">
        <v>-6931</v>
      </c>
      <c r="L9" s="9">
        <v>0</v>
      </c>
      <c r="M9" s="9">
        <v>-4306</v>
      </c>
      <c r="N9" s="9">
        <v>-11237</v>
      </c>
    </row>
    <row r="10" spans="1:14" s="3" customFormat="1" ht="12" customHeight="1">
      <c r="A10" s="3" t="s">
        <v>319</v>
      </c>
      <c r="B10" s="9">
        <v>283070</v>
      </c>
      <c r="C10" s="9">
        <v>434746</v>
      </c>
      <c r="D10" s="9">
        <v>0</v>
      </c>
      <c r="E10" s="9">
        <v>-94294</v>
      </c>
      <c r="F10" s="9">
        <v>-159851</v>
      </c>
      <c r="G10" s="9">
        <v>-265963</v>
      </c>
      <c r="H10" s="9">
        <v>-15600</v>
      </c>
      <c r="I10" s="9">
        <v>0</v>
      </c>
      <c r="J10" s="9">
        <v>-67960</v>
      </c>
      <c r="K10" s="9">
        <v>324646</v>
      </c>
      <c r="L10" s="9">
        <v>0</v>
      </c>
      <c r="M10" s="9">
        <v>-36877</v>
      </c>
      <c r="N10" s="9">
        <v>287769</v>
      </c>
    </row>
    <row r="11" spans="1:14" s="3" customFormat="1" ht="12" customHeight="1">
      <c r="A11" s="3" t="s">
        <v>320</v>
      </c>
      <c r="B11" s="9">
        <v>342120</v>
      </c>
      <c r="C11" s="9">
        <v>209006</v>
      </c>
      <c r="D11" s="9">
        <v>0</v>
      </c>
      <c r="E11" s="9">
        <v>0</v>
      </c>
      <c r="F11" s="9">
        <v>-186270</v>
      </c>
      <c r="G11" s="9">
        <v>-365782</v>
      </c>
      <c r="H11" s="9">
        <v>-37975</v>
      </c>
      <c r="I11" s="9">
        <v>0</v>
      </c>
      <c r="J11" s="9">
        <v>-14443</v>
      </c>
      <c r="K11" s="9">
        <v>32644</v>
      </c>
      <c r="L11" s="9">
        <v>0</v>
      </c>
      <c r="M11" s="9">
        <v>-41955</v>
      </c>
      <c r="N11" s="9">
        <v>-9311</v>
      </c>
    </row>
    <row r="12" spans="1:14" s="3" customFormat="1" ht="12" customHeight="1">
      <c r="A12" s="3" t="s">
        <v>321</v>
      </c>
      <c r="B12" s="9">
        <v>126805</v>
      </c>
      <c r="C12" s="9">
        <v>74148</v>
      </c>
      <c r="D12" s="9">
        <v>0</v>
      </c>
      <c r="E12" s="9">
        <v>0</v>
      </c>
      <c r="F12" s="9">
        <v>-74129</v>
      </c>
      <c r="G12" s="9">
        <v>-199926</v>
      </c>
      <c r="H12" s="9">
        <v>-17243</v>
      </c>
      <c r="I12" s="9">
        <v>0</v>
      </c>
      <c r="J12" s="9">
        <v>-19813</v>
      </c>
      <c r="K12" s="9">
        <v>21661</v>
      </c>
      <c r="L12" s="9">
        <v>0</v>
      </c>
      <c r="M12" s="9">
        <v>-19198</v>
      </c>
      <c r="N12" s="9">
        <v>2463</v>
      </c>
    </row>
    <row r="13" spans="1:14" s="3" customFormat="1" ht="12" customHeight="1">
      <c r="A13" s="3" t="s">
        <v>322</v>
      </c>
      <c r="B13" s="9">
        <v>1737030</v>
      </c>
      <c r="C13" s="9">
        <v>1282958</v>
      </c>
      <c r="D13" s="9">
        <v>0</v>
      </c>
      <c r="E13" s="9">
        <v>-363</v>
      </c>
      <c r="F13" s="9">
        <v>-1411775</v>
      </c>
      <c r="G13" s="9">
        <v>-337477</v>
      </c>
      <c r="H13" s="9">
        <v>-44341</v>
      </c>
      <c r="I13" s="9">
        <v>0</v>
      </c>
      <c r="J13" s="9">
        <v>-164123</v>
      </c>
      <c r="K13" s="9">
        <v>2036791</v>
      </c>
      <c r="L13" s="9">
        <v>616</v>
      </c>
      <c r="M13" s="9">
        <v>-163568</v>
      </c>
      <c r="N13" s="9">
        <v>1873839</v>
      </c>
    </row>
    <row r="14" spans="1:14" s="3" customFormat="1" ht="12" customHeight="1">
      <c r="A14" s="3" t="s">
        <v>323</v>
      </c>
      <c r="B14" s="9">
        <v>2242600</v>
      </c>
      <c r="C14" s="9">
        <v>989475</v>
      </c>
      <c r="D14" s="9">
        <v>0</v>
      </c>
      <c r="E14" s="9">
        <v>-4639</v>
      </c>
      <c r="F14" s="9">
        <v>-343883</v>
      </c>
      <c r="G14" s="9">
        <v>-1677993</v>
      </c>
      <c r="H14" s="9">
        <v>-37995</v>
      </c>
      <c r="I14" s="9">
        <v>0</v>
      </c>
      <c r="J14" s="9">
        <v>-16402</v>
      </c>
      <c r="K14" s="9">
        <v>1758371</v>
      </c>
      <c r="L14" s="9">
        <v>0</v>
      </c>
      <c r="M14" s="9">
        <v>-113555</v>
      </c>
      <c r="N14" s="9">
        <v>1644816</v>
      </c>
    </row>
    <row r="15" spans="1:14" s="3" customFormat="1" ht="12" customHeight="1">
      <c r="A15" s="3" t="s">
        <v>324</v>
      </c>
      <c r="B15" s="9">
        <v>454324</v>
      </c>
      <c r="C15" s="9">
        <v>270383</v>
      </c>
      <c r="D15" s="9">
        <v>0</v>
      </c>
      <c r="E15" s="9">
        <v>0</v>
      </c>
      <c r="F15" s="9">
        <v>-376455</v>
      </c>
      <c r="G15" s="9">
        <v>-270219</v>
      </c>
      <c r="H15" s="9">
        <v>-5324</v>
      </c>
      <c r="I15" s="9">
        <v>0</v>
      </c>
      <c r="J15" s="9">
        <v>-27174</v>
      </c>
      <c r="K15" s="9">
        <v>310137</v>
      </c>
      <c r="L15" s="9">
        <v>-3299</v>
      </c>
      <c r="M15" s="9">
        <v>-41275</v>
      </c>
      <c r="N15" s="9">
        <v>265563</v>
      </c>
    </row>
    <row r="16" spans="1:14" s="3" customFormat="1" ht="12" customHeight="1">
      <c r="A16" s="3" t="s">
        <v>325</v>
      </c>
      <c r="B16" s="9">
        <v>149224</v>
      </c>
      <c r="C16" s="9">
        <v>157868</v>
      </c>
      <c r="D16" s="9">
        <v>0</v>
      </c>
      <c r="E16" s="9">
        <v>-24530</v>
      </c>
      <c r="F16" s="9">
        <v>-92492</v>
      </c>
      <c r="G16" s="9">
        <v>-124100</v>
      </c>
      <c r="H16" s="9">
        <v>-14146</v>
      </c>
      <c r="I16" s="9">
        <v>-1109</v>
      </c>
      <c r="J16" s="9">
        <v>-118148</v>
      </c>
      <c r="K16" s="9">
        <v>186026</v>
      </c>
      <c r="L16" s="9">
        <v>0</v>
      </c>
      <c r="M16" s="9">
        <v>-23085</v>
      </c>
      <c r="N16" s="9">
        <v>162941</v>
      </c>
    </row>
    <row r="17" spans="1:14" s="3" customFormat="1" ht="12" customHeight="1">
      <c r="A17" s="3" t="s">
        <v>326</v>
      </c>
      <c r="B17" s="9">
        <v>22410</v>
      </c>
      <c r="C17" s="9">
        <v>3592</v>
      </c>
      <c r="D17" s="9">
        <v>0</v>
      </c>
      <c r="E17" s="9">
        <v>0</v>
      </c>
      <c r="F17" s="9">
        <v>-23195</v>
      </c>
      <c r="G17" s="9">
        <v>840</v>
      </c>
      <c r="H17" s="9">
        <v>-2073</v>
      </c>
      <c r="I17" s="9">
        <v>271</v>
      </c>
      <c r="J17" s="9">
        <v>-167</v>
      </c>
      <c r="K17" s="9">
        <v>3278</v>
      </c>
      <c r="L17" s="9">
        <v>0</v>
      </c>
      <c r="M17" s="9">
        <v>0</v>
      </c>
      <c r="N17" s="9">
        <v>3278</v>
      </c>
    </row>
    <row r="18" spans="1:6" s="3" customFormat="1" ht="12.75">
      <c r="A18" s="2"/>
      <c r="B18" s="9"/>
      <c r="C18" s="9"/>
      <c r="D18" s="9"/>
      <c r="F18" s="9"/>
    </row>
    <row r="19" spans="1:14" ht="12.75">
      <c r="A19" s="3" t="s">
        <v>139</v>
      </c>
      <c r="B19" s="9">
        <f aca="true" t="shared" si="0" ref="B19:N19">SUM(B5:B18)</f>
        <v>6561868</v>
      </c>
      <c r="C19" s="9">
        <f t="shared" si="0"/>
        <v>4389862</v>
      </c>
      <c r="D19" s="9">
        <f t="shared" si="0"/>
        <v>0</v>
      </c>
      <c r="E19" s="9">
        <f t="shared" si="0"/>
        <v>-154515</v>
      </c>
      <c r="F19" s="9">
        <f t="shared" si="0"/>
        <v>-3541044</v>
      </c>
      <c r="G19" s="9">
        <f t="shared" si="0"/>
        <v>-4306061</v>
      </c>
      <c r="H19" s="9">
        <f t="shared" si="0"/>
        <v>-228197</v>
      </c>
      <c r="I19" s="9">
        <f t="shared" si="0"/>
        <v>-3860</v>
      </c>
      <c r="J19" s="9">
        <f t="shared" si="0"/>
        <v>-634067</v>
      </c>
      <c r="K19" s="9">
        <f t="shared" si="0"/>
        <v>5246075</v>
      </c>
      <c r="L19" s="9">
        <f t="shared" si="0"/>
        <v>-2683</v>
      </c>
      <c r="M19" s="9">
        <f t="shared" si="0"/>
        <v>-584080</v>
      </c>
      <c r="N19" s="9">
        <f t="shared" si="0"/>
        <v>4659312</v>
      </c>
    </row>
    <row r="20" spans="1:14" ht="12.75">
      <c r="A20" s="1" t="s">
        <v>140</v>
      </c>
      <c r="B20" s="10">
        <v>5931630</v>
      </c>
      <c r="C20" s="10">
        <v>4295062</v>
      </c>
      <c r="D20" s="10">
        <v>0</v>
      </c>
      <c r="E20" s="10">
        <v>-804644</v>
      </c>
      <c r="F20" s="10">
        <v>-3097379</v>
      </c>
      <c r="G20" s="10">
        <v>-6165639</v>
      </c>
      <c r="H20" s="10">
        <v>-194821</v>
      </c>
      <c r="I20" s="10">
        <v>-39408</v>
      </c>
      <c r="J20" s="10">
        <v>-1203827</v>
      </c>
      <c r="K20" s="10">
        <v>2776267</v>
      </c>
      <c r="L20" s="10">
        <v>-2190</v>
      </c>
      <c r="M20" s="10">
        <v>-617963</v>
      </c>
      <c r="N20" s="10">
        <v>2156114</v>
      </c>
    </row>
    <row r="22" spans="1:14" ht="12.75">
      <c r="A22" s="1" t="s">
        <v>136</v>
      </c>
      <c r="B22" s="7">
        <f aca="true" t="shared" si="1" ref="B22:N22">B19/($B19/100)</f>
        <v>100.00000000000001</v>
      </c>
      <c r="C22" s="7">
        <f t="shared" si="1"/>
        <v>66.89957798602472</v>
      </c>
      <c r="D22" s="7">
        <f t="shared" si="1"/>
        <v>0</v>
      </c>
      <c r="E22" s="7">
        <f t="shared" si="1"/>
        <v>-2.354741058491271</v>
      </c>
      <c r="F22" s="7">
        <f t="shared" si="1"/>
        <v>-53.96396270086507</v>
      </c>
      <c r="G22" s="7">
        <f t="shared" si="1"/>
        <v>-65.62248737707007</v>
      </c>
      <c r="H22" s="7">
        <f t="shared" si="1"/>
        <v>-3.477622530657429</v>
      </c>
      <c r="I22" s="7">
        <f t="shared" si="1"/>
        <v>-0.058824712719000145</v>
      </c>
      <c r="J22" s="7">
        <f t="shared" si="1"/>
        <v>-9.662903916994368</v>
      </c>
      <c r="K22" s="7">
        <f t="shared" si="1"/>
        <v>79.9478898386862</v>
      </c>
      <c r="L22" s="7">
        <f t="shared" si="1"/>
        <v>-0.04088774720856927</v>
      </c>
      <c r="M22" s="7">
        <f t="shared" si="1"/>
        <v>-8.901123887283317</v>
      </c>
      <c r="N22" s="7">
        <f t="shared" si="1"/>
        <v>71.0058782041943</v>
      </c>
    </row>
    <row r="23" spans="1:14" ht="12.75">
      <c r="A23" s="1" t="s">
        <v>137</v>
      </c>
      <c r="B23" s="7">
        <f aca="true" t="shared" si="2" ref="B23:N23">B20/($B20/100)</f>
        <v>100</v>
      </c>
      <c r="C23" s="7">
        <f t="shared" si="2"/>
        <v>72.4094726070237</v>
      </c>
      <c r="D23" s="7">
        <f t="shared" si="2"/>
        <v>0</v>
      </c>
      <c r="E23" s="7">
        <f t="shared" si="2"/>
        <v>-13.565310041253415</v>
      </c>
      <c r="F23" s="7">
        <f t="shared" si="2"/>
        <v>-52.21800752912774</v>
      </c>
      <c r="G23" s="7">
        <f t="shared" si="2"/>
        <v>-103.94510446538304</v>
      </c>
      <c r="H23" s="7">
        <f t="shared" si="2"/>
        <v>-3.2844428934373857</v>
      </c>
      <c r="I23" s="7">
        <f t="shared" si="2"/>
        <v>-0.6643705018687949</v>
      </c>
      <c r="J23" s="7">
        <f t="shared" si="2"/>
        <v>-20.295045375385854</v>
      </c>
      <c r="K23" s="7">
        <f t="shared" si="2"/>
        <v>46.80445341331135</v>
      </c>
      <c r="L23" s="7">
        <f t="shared" si="2"/>
        <v>-0.03692071150762943</v>
      </c>
      <c r="M23" s="7">
        <f t="shared" si="2"/>
        <v>-10.418097554972242</v>
      </c>
      <c r="N23" s="7">
        <f t="shared" si="2"/>
        <v>36.349435146831475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9"/>
  <dimension ref="A1:N11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335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127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55</v>
      </c>
      <c r="C3" s="8"/>
      <c r="D3" s="8"/>
      <c r="E3" s="8"/>
      <c r="F3" s="8"/>
      <c r="G3" s="6"/>
      <c r="H3" s="8"/>
      <c r="I3" s="8"/>
      <c r="J3" s="8"/>
      <c r="L3" s="11" t="s">
        <v>56</v>
      </c>
      <c r="M3" s="8"/>
      <c r="N3" s="8"/>
    </row>
    <row r="4" spans="1:14" ht="93.75" customHeight="1" thickTop="1">
      <c r="A4" s="5" t="s">
        <v>48</v>
      </c>
      <c r="B4" s="4" t="s">
        <v>57</v>
      </c>
      <c r="C4" s="4" t="s">
        <v>58</v>
      </c>
      <c r="D4" s="4" t="s">
        <v>59</v>
      </c>
      <c r="E4" s="4" t="s">
        <v>121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</row>
    <row r="5" spans="1:14" s="3" customFormat="1" ht="12" customHeight="1">
      <c r="A5" s="3" t="s">
        <v>328</v>
      </c>
      <c r="B5" s="9">
        <v>22404102</v>
      </c>
      <c r="C5" s="9">
        <v>1433555</v>
      </c>
      <c r="D5" s="9">
        <v>7863533</v>
      </c>
      <c r="E5" s="9">
        <v>0</v>
      </c>
      <c r="F5" s="9">
        <v>-91677</v>
      </c>
      <c r="G5" s="9">
        <v>-30960183</v>
      </c>
      <c r="H5" s="9">
        <v>-220909</v>
      </c>
      <c r="I5" s="9">
        <v>795</v>
      </c>
      <c r="J5" s="9">
        <v>-319053</v>
      </c>
      <c r="K5" s="9">
        <v>113436</v>
      </c>
      <c r="L5" s="9">
        <v>-65049</v>
      </c>
      <c r="M5" s="9">
        <v>0</v>
      </c>
      <c r="N5" s="9">
        <v>48387</v>
      </c>
    </row>
    <row r="6" spans="1:6" s="3" customFormat="1" ht="12.75">
      <c r="A6" s="2"/>
      <c r="B6" s="9"/>
      <c r="C6" s="9"/>
      <c r="D6" s="9"/>
      <c r="F6" s="9"/>
    </row>
    <row r="7" spans="1:14" ht="12.75">
      <c r="A7" s="3" t="s">
        <v>139</v>
      </c>
      <c r="B7" s="9">
        <f aca="true" t="shared" si="0" ref="B7:N7">SUM(B5:B6)</f>
        <v>22404102</v>
      </c>
      <c r="C7" s="9">
        <f t="shared" si="0"/>
        <v>1433555</v>
      </c>
      <c r="D7" s="9">
        <f t="shared" si="0"/>
        <v>7863533</v>
      </c>
      <c r="E7" s="9">
        <f t="shared" si="0"/>
        <v>0</v>
      </c>
      <c r="F7" s="9">
        <f t="shared" si="0"/>
        <v>-91677</v>
      </c>
      <c r="G7" s="9">
        <f t="shared" si="0"/>
        <v>-30960183</v>
      </c>
      <c r="H7" s="9">
        <f t="shared" si="0"/>
        <v>-220909</v>
      </c>
      <c r="I7" s="9">
        <f t="shared" si="0"/>
        <v>795</v>
      </c>
      <c r="J7" s="9">
        <f t="shared" si="0"/>
        <v>-319053</v>
      </c>
      <c r="K7" s="9">
        <f t="shared" si="0"/>
        <v>113436</v>
      </c>
      <c r="L7" s="9">
        <f t="shared" si="0"/>
        <v>-65049</v>
      </c>
      <c r="M7" s="9">
        <f t="shared" si="0"/>
        <v>0</v>
      </c>
      <c r="N7" s="9">
        <f t="shared" si="0"/>
        <v>48387</v>
      </c>
    </row>
    <row r="8" spans="1:14" ht="12.75">
      <c r="A8" s="1" t="s">
        <v>140</v>
      </c>
      <c r="B8" s="10">
        <v>21095017</v>
      </c>
      <c r="C8" s="10">
        <v>1124046</v>
      </c>
      <c r="D8" s="10">
        <v>13374856</v>
      </c>
      <c r="E8" s="10">
        <v>0</v>
      </c>
      <c r="F8" s="10">
        <v>-66084</v>
      </c>
      <c r="G8" s="10">
        <v>-34733865</v>
      </c>
      <c r="H8" s="10">
        <v>-285492</v>
      </c>
      <c r="I8" s="10">
        <v>0</v>
      </c>
      <c r="J8" s="10">
        <v>-552173</v>
      </c>
      <c r="K8" s="10">
        <v>-42589</v>
      </c>
      <c r="L8" s="10">
        <v>-65888</v>
      </c>
      <c r="M8" s="10">
        <v>0</v>
      </c>
      <c r="N8" s="10">
        <v>-108477</v>
      </c>
    </row>
    <row r="10" spans="1:14" ht="12.75">
      <c r="A10" s="1" t="s">
        <v>136</v>
      </c>
      <c r="B10" s="7">
        <f aca="true" t="shared" si="1" ref="B10:N10">B7/($B7/100)</f>
        <v>100</v>
      </c>
      <c r="C10" s="7">
        <f t="shared" si="1"/>
        <v>6.398627358507831</v>
      </c>
      <c r="D10" s="7">
        <f t="shared" si="1"/>
        <v>35.09863059898585</v>
      </c>
      <c r="E10" s="7">
        <f t="shared" si="1"/>
        <v>0</v>
      </c>
      <c r="F10" s="7">
        <f t="shared" si="1"/>
        <v>-0.4091973871570483</v>
      </c>
      <c r="G10" s="7">
        <f t="shared" si="1"/>
        <v>-138.18979667205588</v>
      </c>
      <c r="H10" s="7">
        <f t="shared" si="1"/>
        <v>-0.986020327884599</v>
      </c>
      <c r="I10" s="7">
        <f t="shared" si="1"/>
        <v>0.003548457331608292</v>
      </c>
      <c r="J10" s="7">
        <f t="shared" si="1"/>
        <v>-1.4240829648070699</v>
      </c>
      <c r="K10" s="7">
        <f t="shared" si="1"/>
        <v>0.5063179948029161</v>
      </c>
      <c r="L10" s="7">
        <f t="shared" si="1"/>
        <v>-0.2903441521557079</v>
      </c>
      <c r="M10" s="7">
        <f t="shared" si="1"/>
        <v>0</v>
      </c>
      <c r="N10" s="7">
        <f t="shared" si="1"/>
        <v>0.2159738426472081</v>
      </c>
    </row>
    <row r="11" spans="1:14" ht="12.75">
      <c r="A11" s="1" t="s">
        <v>137</v>
      </c>
      <c r="B11" s="7">
        <f aca="true" t="shared" si="2" ref="B11:N11">B8/($B8/100)</f>
        <v>100</v>
      </c>
      <c r="C11" s="7">
        <f t="shared" si="2"/>
        <v>5.328490609891426</v>
      </c>
      <c r="D11" s="7">
        <f t="shared" si="2"/>
        <v>63.40291643282392</v>
      </c>
      <c r="E11" s="7">
        <f t="shared" si="2"/>
        <v>0</v>
      </c>
      <c r="F11" s="7">
        <f t="shared" si="2"/>
        <v>-0.3132682945929837</v>
      </c>
      <c r="G11" s="7">
        <f t="shared" si="2"/>
        <v>-164.65435889433033</v>
      </c>
      <c r="H11" s="7">
        <f t="shared" si="2"/>
        <v>-1.3533622656004496</v>
      </c>
      <c r="I11" s="7">
        <f t="shared" si="2"/>
        <v>0</v>
      </c>
      <c r="J11" s="7">
        <f t="shared" si="2"/>
        <v>-2.617551813302639</v>
      </c>
      <c r="K11" s="7">
        <f t="shared" si="2"/>
        <v>-0.20189128077024066</v>
      </c>
      <c r="L11" s="7">
        <f t="shared" si="2"/>
        <v>-0.3123391652161266</v>
      </c>
      <c r="M11" s="7">
        <f t="shared" si="2"/>
        <v>0</v>
      </c>
      <c r="N11" s="7">
        <f t="shared" si="2"/>
        <v>-0.5142304459863672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3"/>
  <dimension ref="A1:O9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336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23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95</v>
      </c>
      <c r="C3" s="8"/>
      <c r="D3" s="8"/>
      <c r="E3" s="8"/>
      <c r="F3" s="6"/>
      <c r="G3" s="8"/>
      <c r="H3" s="8"/>
      <c r="I3" s="11" t="s">
        <v>56</v>
      </c>
      <c r="K3" s="8"/>
      <c r="L3" s="8"/>
      <c r="M3" s="8"/>
      <c r="N3" s="8"/>
      <c r="O3" s="8"/>
    </row>
    <row r="4" spans="1:15" ht="81" customHeight="1" thickTop="1">
      <c r="A4" s="5" t="s">
        <v>48</v>
      </c>
      <c r="B4" s="4" t="s">
        <v>82</v>
      </c>
      <c r="C4" s="4" t="s">
        <v>83</v>
      </c>
      <c r="D4" s="4" t="s">
        <v>84</v>
      </c>
      <c r="E4" s="4" t="s">
        <v>85</v>
      </c>
      <c r="F4" s="4" t="s">
        <v>86</v>
      </c>
      <c r="G4" s="4" t="s">
        <v>87</v>
      </c>
      <c r="H4" s="4" t="s">
        <v>88</v>
      </c>
      <c r="I4" s="4" t="s">
        <v>89</v>
      </c>
      <c r="J4" s="4" t="s">
        <v>90</v>
      </c>
      <c r="K4" s="4" t="s">
        <v>91</v>
      </c>
      <c r="L4" s="4" t="s">
        <v>92</v>
      </c>
      <c r="M4" s="4" t="s">
        <v>93</v>
      </c>
      <c r="N4" s="4" t="s">
        <v>94</v>
      </c>
      <c r="O4" s="4" t="s">
        <v>68</v>
      </c>
    </row>
    <row r="5" spans="1:15" s="3" customFormat="1" ht="12" customHeight="1">
      <c r="A5" s="3" t="s">
        <v>146</v>
      </c>
      <c r="B5" s="9">
        <v>28010078</v>
      </c>
      <c r="C5" s="9">
        <v>24617764</v>
      </c>
      <c r="D5" s="9">
        <v>1556241</v>
      </c>
      <c r="E5" s="9">
        <v>-18241825</v>
      </c>
      <c r="F5" s="9">
        <v>-4256300</v>
      </c>
      <c r="G5" s="9">
        <v>215700</v>
      </c>
      <c r="H5" s="9">
        <v>3891580</v>
      </c>
      <c r="I5" s="9">
        <v>2581000</v>
      </c>
      <c r="J5" s="9">
        <v>-243000</v>
      </c>
      <c r="K5" s="9">
        <v>342000</v>
      </c>
      <c r="L5" s="9">
        <v>-624768</v>
      </c>
      <c r="M5" s="9">
        <v>4390571</v>
      </c>
      <c r="N5" s="9">
        <v>-1275052</v>
      </c>
      <c r="O5" s="9">
        <v>3115519</v>
      </c>
    </row>
    <row r="6" spans="1:15" s="3" customFormat="1" ht="12" customHeight="1">
      <c r="A6" s="3" t="s">
        <v>269</v>
      </c>
      <c r="B6" s="9">
        <v>9948856</v>
      </c>
      <c r="C6" s="9">
        <v>9948856</v>
      </c>
      <c r="D6" s="9">
        <v>2253204</v>
      </c>
      <c r="E6" s="9">
        <v>-17309302</v>
      </c>
      <c r="F6" s="9">
        <v>-123001</v>
      </c>
      <c r="G6" s="9">
        <v>-126142</v>
      </c>
      <c r="H6" s="9">
        <v>-5356385</v>
      </c>
      <c r="I6" s="9">
        <v>6483389</v>
      </c>
      <c r="J6" s="9">
        <v>-852132</v>
      </c>
      <c r="K6" s="9">
        <v>4797885</v>
      </c>
      <c r="L6" s="9">
        <v>0</v>
      </c>
      <c r="M6" s="9">
        <v>2819553</v>
      </c>
      <c r="N6" s="9">
        <v>382332</v>
      </c>
      <c r="O6" s="9">
        <v>3201885</v>
      </c>
    </row>
    <row r="7" spans="1:15" s="3" customFormat="1" ht="12" customHeight="1">
      <c r="A7" s="3" t="s">
        <v>147</v>
      </c>
      <c r="B7" s="9">
        <v>8928463</v>
      </c>
      <c r="C7" s="9">
        <v>8675978</v>
      </c>
      <c r="D7" s="9">
        <v>660405</v>
      </c>
      <c r="E7" s="9">
        <v>-6512808</v>
      </c>
      <c r="F7" s="9">
        <v>-1456427</v>
      </c>
      <c r="G7" s="9">
        <v>-33301</v>
      </c>
      <c r="H7" s="9">
        <v>1333847</v>
      </c>
      <c r="I7" s="9">
        <v>954876</v>
      </c>
      <c r="J7" s="9">
        <v>-81726</v>
      </c>
      <c r="K7" s="9">
        <v>192802</v>
      </c>
      <c r="L7" s="9">
        <v>-45293</v>
      </c>
      <c r="M7" s="9">
        <v>1694101</v>
      </c>
      <c r="N7" s="9">
        <v>-846323</v>
      </c>
      <c r="O7" s="9">
        <v>847778</v>
      </c>
    </row>
    <row r="8" spans="1:15" s="3" customFormat="1" ht="12" customHeight="1">
      <c r="A8" s="3" t="s">
        <v>158</v>
      </c>
      <c r="B8" s="9">
        <v>7386912</v>
      </c>
      <c r="C8" s="9">
        <v>6915319</v>
      </c>
      <c r="D8" s="9">
        <v>700764</v>
      </c>
      <c r="E8" s="9">
        <v>-5849347</v>
      </c>
      <c r="F8" s="9">
        <v>-1113425</v>
      </c>
      <c r="G8" s="9">
        <v>22886</v>
      </c>
      <c r="H8" s="9">
        <v>676197</v>
      </c>
      <c r="I8" s="9">
        <v>555719</v>
      </c>
      <c r="J8" s="9">
        <v>-313289</v>
      </c>
      <c r="K8" s="9">
        <v>114349</v>
      </c>
      <c r="L8" s="9">
        <v>-5068</v>
      </c>
      <c r="M8" s="9">
        <v>327144</v>
      </c>
      <c r="N8" s="9">
        <v>-169080</v>
      </c>
      <c r="O8" s="9">
        <v>158064</v>
      </c>
    </row>
    <row r="9" spans="1:15" s="3" customFormat="1" ht="12" customHeight="1">
      <c r="A9" s="3" t="s">
        <v>155</v>
      </c>
      <c r="B9" s="9">
        <v>4661065</v>
      </c>
      <c r="C9" s="9">
        <v>3764986</v>
      </c>
      <c r="D9" s="9">
        <v>164445</v>
      </c>
      <c r="E9" s="9">
        <v>-1972976</v>
      </c>
      <c r="F9" s="9">
        <v>-1535897</v>
      </c>
      <c r="G9" s="9">
        <v>0</v>
      </c>
      <c r="H9" s="9">
        <v>420558</v>
      </c>
      <c r="I9" s="9">
        <v>407778</v>
      </c>
      <c r="J9" s="9">
        <v>-575317</v>
      </c>
      <c r="K9" s="9">
        <v>223448</v>
      </c>
      <c r="L9" s="9">
        <v>-24801</v>
      </c>
      <c r="M9" s="9">
        <v>287221</v>
      </c>
      <c r="N9" s="9">
        <v>-356824</v>
      </c>
      <c r="O9" s="9">
        <v>-69603</v>
      </c>
    </row>
    <row r="10" spans="1:15" s="3" customFormat="1" ht="12" customHeight="1">
      <c r="A10" s="3" t="s">
        <v>144</v>
      </c>
      <c r="B10" s="9">
        <v>4141624</v>
      </c>
      <c r="C10" s="9">
        <v>2260130</v>
      </c>
      <c r="D10" s="9">
        <v>474540</v>
      </c>
      <c r="E10" s="9">
        <v>-2133590</v>
      </c>
      <c r="F10" s="9">
        <v>-356823</v>
      </c>
      <c r="G10" s="9">
        <v>0</v>
      </c>
      <c r="H10" s="9">
        <v>244257</v>
      </c>
      <c r="I10" s="9">
        <v>1013187</v>
      </c>
      <c r="J10" s="9">
        <v>-313718</v>
      </c>
      <c r="K10" s="9">
        <v>171511</v>
      </c>
      <c r="L10" s="9">
        <v>0</v>
      </c>
      <c r="M10" s="9">
        <v>640697</v>
      </c>
      <c r="N10" s="9">
        <v>106427</v>
      </c>
      <c r="O10" s="9">
        <v>747124</v>
      </c>
    </row>
    <row r="11" spans="1:15" s="3" customFormat="1" ht="12" customHeight="1">
      <c r="A11" s="3" t="s">
        <v>235</v>
      </c>
      <c r="B11" s="9">
        <v>1007713</v>
      </c>
      <c r="C11" s="9">
        <v>955481</v>
      </c>
      <c r="D11" s="9">
        <v>9357</v>
      </c>
      <c r="E11" s="9">
        <v>-392342</v>
      </c>
      <c r="F11" s="9">
        <v>-450008</v>
      </c>
      <c r="G11" s="9">
        <v>0</v>
      </c>
      <c r="H11" s="9">
        <v>122488</v>
      </c>
      <c r="I11" s="9">
        <v>12511</v>
      </c>
      <c r="J11" s="9">
        <v>-287</v>
      </c>
      <c r="K11" s="9">
        <v>0</v>
      </c>
      <c r="L11" s="9">
        <v>0</v>
      </c>
      <c r="M11" s="9">
        <v>125355</v>
      </c>
      <c r="N11" s="9">
        <v>19406</v>
      </c>
      <c r="O11" s="9">
        <v>144761</v>
      </c>
    </row>
    <row r="12" spans="1:15" s="3" customFormat="1" ht="12" customHeight="1">
      <c r="A12" s="3" t="s">
        <v>176</v>
      </c>
      <c r="B12" s="9">
        <v>796655</v>
      </c>
      <c r="C12" s="9">
        <v>787228</v>
      </c>
      <c r="D12" s="9">
        <v>10804</v>
      </c>
      <c r="E12" s="9">
        <v>-488641</v>
      </c>
      <c r="F12" s="9">
        <v>-228466</v>
      </c>
      <c r="G12" s="9">
        <v>0</v>
      </c>
      <c r="H12" s="9">
        <v>80925</v>
      </c>
      <c r="I12" s="9">
        <v>92309</v>
      </c>
      <c r="J12" s="9">
        <v>-9515</v>
      </c>
      <c r="K12" s="9">
        <v>2327</v>
      </c>
      <c r="L12" s="9">
        <v>-911</v>
      </c>
      <c r="M12" s="9">
        <v>154331</v>
      </c>
      <c r="N12" s="9">
        <v>-41763</v>
      </c>
      <c r="O12" s="9">
        <v>112568</v>
      </c>
    </row>
    <row r="13" spans="1:15" s="3" customFormat="1" ht="12" customHeight="1">
      <c r="A13" s="3" t="s">
        <v>151</v>
      </c>
      <c r="B13" s="9">
        <v>780638</v>
      </c>
      <c r="C13" s="9">
        <v>469016</v>
      </c>
      <c r="D13" s="9">
        <v>28265</v>
      </c>
      <c r="E13" s="9">
        <v>-314482</v>
      </c>
      <c r="F13" s="9">
        <v>-82137</v>
      </c>
      <c r="G13" s="9">
        <v>0</v>
      </c>
      <c r="H13" s="9">
        <v>100662</v>
      </c>
      <c r="I13" s="9">
        <v>25519</v>
      </c>
      <c r="J13" s="9">
        <v>-2114</v>
      </c>
      <c r="K13" s="9">
        <v>1761</v>
      </c>
      <c r="L13" s="9">
        <v>-1</v>
      </c>
      <c r="M13" s="9">
        <v>97562</v>
      </c>
      <c r="N13" s="9">
        <v>21319</v>
      </c>
      <c r="O13" s="9">
        <v>118881</v>
      </c>
    </row>
    <row r="14" spans="1:15" s="3" customFormat="1" ht="12" customHeight="1">
      <c r="A14" s="3" t="s">
        <v>244</v>
      </c>
      <c r="B14" s="9">
        <v>729720</v>
      </c>
      <c r="C14" s="9">
        <v>516471</v>
      </c>
      <c r="D14" s="9">
        <v>66116</v>
      </c>
      <c r="E14" s="9">
        <v>-436337</v>
      </c>
      <c r="F14" s="9">
        <v>-110987</v>
      </c>
      <c r="G14" s="9">
        <v>0</v>
      </c>
      <c r="H14" s="9">
        <v>35263</v>
      </c>
      <c r="I14" s="9">
        <v>61021</v>
      </c>
      <c r="J14" s="9">
        <v>-20993</v>
      </c>
      <c r="K14" s="9">
        <v>26088</v>
      </c>
      <c r="L14" s="9">
        <v>0</v>
      </c>
      <c r="M14" s="9">
        <v>35263</v>
      </c>
      <c r="N14" s="9">
        <v>-19088</v>
      </c>
      <c r="O14" s="9">
        <v>16175</v>
      </c>
    </row>
    <row r="15" spans="1:15" s="3" customFormat="1" ht="12" customHeight="1">
      <c r="A15" s="3" t="s">
        <v>141</v>
      </c>
      <c r="B15" s="9">
        <v>674387</v>
      </c>
      <c r="C15" s="9">
        <v>674387</v>
      </c>
      <c r="D15" s="9">
        <v>417076</v>
      </c>
      <c r="E15" s="9">
        <v>-2562862</v>
      </c>
      <c r="F15" s="9">
        <v>-65062</v>
      </c>
      <c r="G15" s="9">
        <v>-132834</v>
      </c>
      <c r="H15" s="9">
        <v>-1669295</v>
      </c>
      <c r="I15" s="9">
        <v>1622611</v>
      </c>
      <c r="J15" s="9">
        <v>-289844</v>
      </c>
      <c r="K15" s="9">
        <v>1170418</v>
      </c>
      <c r="L15" s="9">
        <v>0</v>
      </c>
      <c r="M15" s="9">
        <v>416814</v>
      </c>
      <c r="N15" s="9">
        <v>378069</v>
      </c>
      <c r="O15" s="9">
        <v>794883</v>
      </c>
    </row>
    <row r="16" spans="1:15" s="3" customFormat="1" ht="12" customHeight="1">
      <c r="A16" s="3" t="s">
        <v>236</v>
      </c>
      <c r="B16" s="9">
        <v>578427</v>
      </c>
      <c r="C16" s="9">
        <v>557710</v>
      </c>
      <c r="D16" s="9">
        <v>35686</v>
      </c>
      <c r="E16" s="9">
        <v>-542968</v>
      </c>
      <c r="F16" s="9">
        <v>-52921</v>
      </c>
      <c r="G16" s="9">
        <v>0</v>
      </c>
      <c r="H16" s="9">
        <v>-2493</v>
      </c>
      <c r="I16" s="9">
        <v>28209</v>
      </c>
      <c r="J16" s="9">
        <v>-2676</v>
      </c>
      <c r="K16" s="9">
        <v>16198</v>
      </c>
      <c r="L16" s="9">
        <v>0</v>
      </c>
      <c r="M16" s="9">
        <v>3552</v>
      </c>
      <c r="N16" s="9">
        <v>-569</v>
      </c>
      <c r="O16" s="9">
        <v>2983</v>
      </c>
    </row>
    <row r="17" spans="1:15" s="3" customFormat="1" ht="12" customHeight="1">
      <c r="A17" s="3" t="s">
        <v>149</v>
      </c>
      <c r="B17" s="9">
        <v>537344</v>
      </c>
      <c r="C17" s="9">
        <v>358492</v>
      </c>
      <c r="D17" s="9">
        <v>10425</v>
      </c>
      <c r="E17" s="9">
        <v>-238027</v>
      </c>
      <c r="F17" s="9">
        <v>-62991</v>
      </c>
      <c r="G17" s="9">
        <v>0</v>
      </c>
      <c r="H17" s="9">
        <v>67899</v>
      </c>
      <c r="I17" s="9">
        <v>11818</v>
      </c>
      <c r="J17" s="9">
        <v>-4470</v>
      </c>
      <c r="K17" s="9">
        <v>16118</v>
      </c>
      <c r="L17" s="9">
        <v>0</v>
      </c>
      <c r="M17" s="9">
        <v>80940</v>
      </c>
      <c r="N17" s="9">
        <v>-76198</v>
      </c>
      <c r="O17" s="9">
        <v>4742</v>
      </c>
    </row>
    <row r="18" spans="1:15" s="3" customFormat="1" ht="12" customHeight="1">
      <c r="A18" s="3" t="s">
        <v>186</v>
      </c>
      <c r="B18" s="9">
        <v>522571</v>
      </c>
      <c r="C18" s="9">
        <v>263205</v>
      </c>
      <c r="D18" s="9">
        <v>3110</v>
      </c>
      <c r="E18" s="9">
        <v>-66264</v>
      </c>
      <c r="F18" s="9">
        <v>-178695</v>
      </c>
      <c r="G18" s="9">
        <v>0</v>
      </c>
      <c r="H18" s="9">
        <v>21356</v>
      </c>
      <c r="I18" s="9">
        <v>8602</v>
      </c>
      <c r="J18" s="9">
        <v>-1265</v>
      </c>
      <c r="K18" s="9">
        <v>-1558</v>
      </c>
      <c r="L18" s="9">
        <v>0</v>
      </c>
      <c r="M18" s="9">
        <v>24025</v>
      </c>
      <c r="N18" s="9">
        <v>-23775</v>
      </c>
      <c r="O18" s="9">
        <v>250</v>
      </c>
    </row>
    <row r="19" spans="1:15" s="3" customFormat="1" ht="12" customHeight="1">
      <c r="A19" s="3" t="s">
        <v>170</v>
      </c>
      <c r="B19" s="9">
        <v>514133</v>
      </c>
      <c r="C19" s="9">
        <v>283062</v>
      </c>
      <c r="D19" s="9">
        <v>12817</v>
      </c>
      <c r="E19" s="9">
        <v>-261769</v>
      </c>
      <c r="F19" s="9">
        <v>-18211</v>
      </c>
      <c r="G19" s="9">
        <v>0</v>
      </c>
      <c r="H19" s="9">
        <v>15899</v>
      </c>
      <c r="I19" s="9">
        <v>31342</v>
      </c>
      <c r="J19" s="9">
        <v>-8115</v>
      </c>
      <c r="K19" s="9">
        <v>18938</v>
      </c>
      <c r="L19" s="9">
        <v>0</v>
      </c>
      <c r="M19" s="9">
        <v>45246</v>
      </c>
      <c r="N19" s="9">
        <v>-9876</v>
      </c>
      <c r="O19" s="9">
        <v>35370</v>
      </c>
    </row>
    <row r="20" spans="1:15" s="3" customFormat="1" ht="12" customHeight="1">
      <c r="A20" s="3" t="s">
        <v>267</v>
      </c>
      <c r="B20" s="9">
        <v>509083</v>
      </c>
      <c r="C20" s="9">
        <v>511690</v>
      </c>
      <c r="D20" s="9">
        <v>13703</v>
      </c>
      <c r="E20" s="9">
        <v>-330603</v>
      </c>
      <c r="F20" s="9">
        <v>-117864</v>
      </c>
      <c r="G20" s="9">
        <v>0</v>
      </c>
      <c r="H20" s="9">
        <v>76926</v>
      </c>
      <c r="I20" s="9">
        <v>24539</v>
      </c>
      <c r="J20" s="9">
        <v>-2522</v>
      </c>
      <c r="K20" s="9">
        <v>0</v>
      </c>
      <c r="L20" s="9">
        <v>0</v>
      </c>
      <c r="M20" s="9">
        <v>85240</v>
      </c>
      <c r="N20" s="9">
        <v>-24512</v>
      </c>
      <c r="O20" s="9">
        <v>60728</v>
      </c>
    </row>
    <row r="21" spans="1:15" s="3" customFormat="1" ht="12" customHeight="1">
      <c r="A21" s="3" t="s">
        <v>148</v>
      </c>
      <c r="B21" s="9">
        <v>398000</v>
      </c>
      <c r="C21" s="9">
        <v>398000</v>
      </c>
      <c r="D21" s="9">
        <v>7878</v>
      </c>
      <c r="E21" s="9">
        <v>-388014</v>
      </c>
      <c r="F21" s="9">
        <v>-9978</v>
      </c>
      <c r="G21" s="9">
        <v>0</v>
      </c>
      <c r="H21" s="9">
        <v>7886</v>
      </c>
      <c r="I21" s="9">
        <v>18760</v>
      </c>
      <c r="J21" s="9">
        <v>-619</v>
      </c>
      <c r="K21" s="9">
        <v>0</v>
      </c>
      <c r="L21" s="9">
        <v>11</v>
      </c>
      <c r="M21" s="9">
        <v>18160</v>
      </c>
      <c r="N21" s="9">
        <v>-18160</v>
      </c>
      <c r="O21" s="9">
        <v>0</v>
      </c>
    </row>
    <row r="22" spans="1:15" s="3" customFormat="1" ht="12" customHeight="1">
      <c r="A22" s="3" t="s">
        <v>160</v>
      </c>
      <c r="B22" s="9">
        <v>372512</v>
      </c>
      <c r="C22" s="9">
        <v>101524</v>
      </c>
      <c r="D22" s="9">
        <v>2750</v>
      </c>
      <c r="E22" s="9">
        <v>-1394</v>
      </c>
      <c r="F22" s="9">
        <v>-71600</v>
      </c>
      <c r="G22" s="9">
        <v>0</v>
      </c>
      <c r="H22" s="9">
        <v>31280</v>
      </c>
      <c r="I22" s="9">
        <v>2652</v>
      </c>
      <c r="J22" s="9">
        <v>-243</v>
      </c>
      <c r="K22" s="9">
        <v>0</v>
      </c>
      <c r="L22" s="9">
        <v>-4255</v>
      </c>
      <c r="M22" s="9">
        <v>26684</v>
      </c>
      <c r="N22" s="9">
        <v>-8609</v>
      </c>
      <c r="O22" s="9">
        <v>18075</v>
      </c>
    </row>
    <row r="23" spans="1:15" s="3" customFormat="1" ht="12" customHeight="1">
      <c r="A23" s="3" t="s">
        <v>234</v>
      </c>
      <c r="B23" s="9">
        <v>337779</v>
      </c>
      <c r="C23" s="9">
        <v>251984</v>
      </c>
      <c r="D23" s="9">
        <v>2997</v>
      </c>
      <c r="E23" s="9">
        <v>-122033</v>
      </c>
      <c r="F23" s="9">
        <v>-113791</v>
      </c>
      <c r="G23" s="9">
        <v>0</v>
      </c>
      <c r="H23" s="9">
        <v>19157</v>
      </c>
      <c r="I23" s="9">
        <v>6676</v>
      </c>
      <c r="J23" s="9">
        <v>-2482</v>
      </c>
      <c r="K23" s="9">
        <v>107</v>
      </c>
      <c r="L23" s="9">
        <v>0</v>
      </c>
      <c r="M23" s="9">
        <v>20461</v>
      </c>
      <c r="N23" s="9">
        <v>-20461</v>
      </c>
      <c r="O23" s="9">
        <v>0</v>
      </c>
    </row>
    <row r="24" spans="1:15" s="3" customFormat="1" ht="12" customHeight="1">
      <c r="A24" s="3" t="s">
        <v>153</v>
      </c>
      <c r="B24" s="9">
        <v>297023</v>
      </c>
      <c r="C24" s="9">
        <v>68148</v>
      </c>
      <c r="D24" s="9">
        <v>956</v>
      </c>
      <c r="E24" s="9">
        <v>-36827</v>
      </c>
      <c r="F24" s="9">
        <v>-11419</v>
      </c>
      <c r="G24" s="9">
        <v>0</v>
      </c>
      <c r="H24" s="9">
        <v>20858</v>
      </c>
      <c r="I24" s="9">
        <v>5992</v>
      </c>
      <c r="J24" s="9">
        <v>0</v>
      </c>
      <c r="K24" s="9">
        <v>0</v>
      </c>
      <c r="L24" s="9">
        <v>0</v>
      </c>
      <c r="M24" s="9">
        <v>25894</v>
      </c>
      <c r="N24" s="9">
        <v>-25894</v>
      </c>
      <c r="O24" s="9">
        <v>0</v>
      </c>
    </row>
    <row r="25" spans="1:15" s="3" customFormat="1" ht="12" customHeight="1">
      <c r="A25" s="3" t="s">
        <v>249</v>
      </c>
      <c r="B25" s="9">
        <v>279693</v>
      </c>
      <c r="C25" s="9">
        <v>88626</v>
      </c>
      <c r="D25" s="9">
        <v>549</v>
      </c>
      <c r="E25" s="9">
        <v>-41907</v>
      </c>
      <c r="F25" s="9">
        <v>-89605</v>
      </c>
      <c r="G25" s="9">
        <v>64800</v>
      </c>
      <c r="H25" s="9">
        <v>22463</v>
      </c>
      <c r="I25" s="9">
        <v>13521</v>
      </c>
      <c r="J25" s="9">
        <v>-4579</v>
      </c>
      <c r="K25" s="9">
        <v>0</v>
      </c>
      <c r="L25" s="9">
        <v>-1434</v>
      </c>
      <c r="M25" s="9">
        <v>29422</v>
      </c>
      <c r="N25" s="9">
        <v>-80</v>
      </c>
      <c r="O25" s="9">
        <v>29342</v>
      </c>
    </row>
    <row r="26" spans="1:15" s="3" customFormat="1" ht="12" customHeight="1">
      <c r="A26" s="3" t="s">
        <v>174</v>
      </c>
      <c r="B26" s="9">
        <v>258220</v>
      </c>
      <c r="C26" s="9">
        <v>107604</v>
      </c>
      <c r="D26" s="9">
        <v>1214</v>
      </c>
      <c r="E26" s="9">
        <v>-115218</v>
      </c>
      <c r="F26" s="9">
        <v>-12901</v>
      </c>
      <c r="G26" s="9">
        <v>983</v>
      </c>
      <c r="H26" s="9">
        <v>-18318</v>
      </c>
      <c r="I26" s="9">
        <v>3605</v>
      </c>
      <c r="J26" s="9">
        <v>-270</v>
      </c>
      <c r="K26" s="9">
        <v>0</v>
      </c>
      <c r="L26" s="9">
        <v>0</v>
      </c>
      <c r="M26" s="9">
        <v>-16197</v>
      </c>
      <c r="N26" s="9">
        <v>0</v>
      </c>
      <c r="O26" s="9">
        <v>-16197</v>
      </c>
    </row>
    <row r="27" spans="1:15" s="3" customFormat="1" ht="12" customHeight="1">
      <c r="A27" s="3" t="s">
        <v>248</v>
      </c>
      <c r="B27" s="9">
        <v>254379</v>
      </c>
      <c r="C27" s="9">
        <v>228745</v>
      </c>
      <c r="D27" s="9">
        <v>3700</v>
      </c>
      <c r="E27" s="9">
        <v>-80581</v>
      </c>
      <c r="F27" s="9">
        <v>-30192</v>
      </c>
      <c r="G27" s="9">
        <v>-70076</v>
      </c>
      <c r="H27" s="9">
        <v>51596</v>
      </c>
      <c r="I27" s="9">
        <v>913707</v>
      </c>
      <c r="J27" s="9">
        <v>-83970</v>
      </c>
      <c r="K27" s="9">
        <v>279025</v>
      </c>
      <c r="L27" s="9">
        <v>0</v>
      </c>
      <c r="M27" s="9">
        <v>1156658</v>
      </c>
      <c r="N27" s="9">
        <v>-949195</v>
      </c>
      <c r="O27" s="9">
        <v>207463</v>
      </c>
    </row>
    <row r="28" spans="1:15" s="3" customFormat="1" ht="12" customHeight="1">
      <c r="A28" s="3" t="s">
        <v>152</v>
      </c>
      <c r="B28" s="9">
        <v>249979</v>
      </c>
      <c r="C28" s="9">
        <v>204330</v>
      </c>
      <c r="D28" s="9">
        <v>2423</v>
      </c>
      <c r="E28" s="9">
        <v>-148169</v>
      </c>
      <c r="F28" s="9">
        <v>-39111</v>
      </c>
      <c r="G28" s="9">
        <v>0</v>
      </c>
      <c r="H28" s="9">
        <v>19473</v>
      </c>
      <c r="I28" s="9">
        <v>7979</v>
      </c>
      <c r="J28" s="9">
        <v>-8273</v>
      </c>
      <c r="K28" s="9">
        <v>14248</v>
      </c>
      <c r="L28" s="9">
        <v>0</v>
      </c>
      <c r="M28" s="9">
        <v>31004</v>
      </c>
      <c r="N28" s="9">
        <v>-30298</v>
      </c>
      <c r="O28" s="9">
        <v>706</v>
      </c>
    </row>
    <row r="29" spans="1:15" s="3" customFormat="1" ht="12" customHeight="1">
      <c r="A29" s="3" t="s">
        <v>169</v>
      </c>
      <c r="B29" s="9">
        <v>248638</v>
      </c>
      <c r="C29" s="9">
        <v>211528</v>
      </c>
      <c r="D29" s="9">
        <v>24034</v>
      </c>
      <c r="E29" s="9">
        <v>82779</v>
      </c>
      <c r="F29" s="9">
        <v>1071</v>
      </c>
      <c r="G29" s="9">
        <v>-106172</v>
      </c>
      <c r="H29" s="9">
        <v>213240</v>
      </c>
      <c r="I29" s="9">
        <v>45242</v>
      </c>
      <c r="J29" s="9">
        <v>-5903</v>
      </c>
      <c r="K29" s="9">
        <v>0</v>
      </c>
      <c r="L29" s="9">
        <v>0</v>
      </c>
      <c r="M29" s="9">
        <v>228545</v>
      </c>
      <c r="N29" s="9">
        <v>421337</v>
      </c>
      <c r="O29" s="9">
        <v>649882</v>
      </c>
    </row>
    <row r="30" spans="1:15" s="3" customFormat="1" ht="12" customHeight="1">
      <c r="A30" s="3" t="s">
        <v>167</v>
      </c>
      <c r="B30" s="9">
        <v>229380</v>
      </c>
      <c r="C30" s="9">
        <v>184490</v>
      </c>
      <c r="D30" s="9">
        <v>10580</v>
      </c>
      <c r="E30" s="9">
        <v>-160182</v>
      </c>
      <c r="F30" s="9">
        <v>-58755</v>
      </c>
      <c r="G30" s="9">
        <v>0</v>
      </c>
      <c r="H30" s="9">
        <v>-23867</v>
      </c>
      <c r="I30" s="9">
        <v>61164</v>
      </c>
      <c r="J30" s="9">
        <v>-2635</v>
      </c>
      <c r="K30" s="9">
        <v>9394</v>
      </c>
      <c r="L30" s="9">
        <v>0</v>
      </c>
      <c r="M30" s="9">
        <v>33476</v>
      </c>
      <c r="N30" s="9">
        <v>81254</v>
      </c>
      <c r="O30" s="9">
        <v>114730</v>
      </c>
    </row>
    <row r="31" spans="1:15" s="3" customFormat="1" ht="12" customHeight="1">
      <c r="A31" s="3" t="s">
        <v>255</v>
      </c>
      <c r="B31" s="9">
        <v>218391</v>
      </c>
      <c r="C31" s="9">
        <v>116530</v>
      </c>
      <c r="D31" s="9">
        <v>4658</v>
      </c>
      <c r="E31" s="9">
        <v>-131123</v>
      </c>
      <c r="F31" s="9">
        <v>-30319</v>
      </c>
      <c r="G31" s="9">
        <v>0</v>
      </c>
      <c r="H31" s="9">
        <v>-40254</v>
      </c>
      <c r="I31" s="9">
        <v>12998</v>
      </c>
      <c r="J31" s="9">
        <v>0</v>
      </c>
      <c r="K31" s="9">
        <v>0</v>
      </c>
      <c r="L31" s="9">
        <v>0</v>
      </c>
      <c r="M31" s="9">
        <v>-31914</v>
      </c>
      <c r="N31" s="9">
        <v>31914</v>
      </c>
      <c r="O31" s="9">
        <v>0</v>
      </c>
    </row>
    <row r="32" spans="1:15" s="3" customFormat="1" ht="12" customHeight="1">
      <c r="A32" s="3" t="s">
        <v>142</v>
      </c>
      <c r="B32" s="9">
        <v>217770</v>
      </c>
      <c r="C32" s="9">
        <v>154574</v>
      </c>
      <c r="D32" s="9">
        <v>9548</v>
      </c>
      <c r="E32" s="9">
        <v>-116472</v>
      </c>
      <c r="F32" s="9">
        <v>-49723</v>
      </c>
      <c r="G32" s="9">
        <v>2917</v>
      </c>
      <c r="H32" s="9">
        <v>844</v>
      </c>
      <c r="I32" s="9">
        <v>34539</v>
      </c>
      <c r="J32" s="9">
        <v>-1524</v>
      </c>
      <c r="K32" s="9">
        <v>83912</v>
      </c>
      <c r="L32" s="9">
        <v>0</v>
      </c>
      <c r="M32" s="9">
        <v>108223</v>
      </c>
      <c r="N32" s="9">
        <v>-38838</v>
      </c>
      <c r="O32" s="9">
        <v>69385</v>
      </c>
    </row>
    <row r="33" spans="1:15" s="3" customFormat="1" ht="12" customHeight="1">
      <c r="A33" s="3" t="s">
        <v>164</v>
      </c>
      <c r="B33" s="9">
        <v>202656</v>
      </c>
      <c r="C33" s="9">
        <v>69376</v>
      </c>
      <c r="D33" s="9">
        <v>2289</v>
      </c>
      <c r="E33" s="9">
        <v>-24820</v>
      </c>
      <c r="F33" s="9">
        <v>-4276</v>
      </c>
      <c r="G33" s="9">
        <v>1899</v>
      </c>
      <c r="H33" s="9">
        <v>44468</v>
      </c>
      <c r="I33" s="9">
        <v>7779</v>
      </c>
      <c r="J33" s="9">
        <v>-5697</v>
      </c>
      <c r="K33" s="9">
        <v>0</v>
      </c>
      <c r="L33" s="9">
        <v>0</v>
      </c>
      <c r="M33" s="9">
        <v>44261</v>
      </c>
      <c r="N33" s="9">
        <v>-10401</v>
      </c>
      <c r="O33" s="9">
        <v>33860</v>
      </c>
    </row>
    <row r="34" spans="1:15" s="3" customFormat="1" ht="12" customHeight="1">
      <c r="A34" s="3" t="s">
        <v>154</v>
      </c>
      <c r="B34" s="9">
        <v>190937</v>
      </c>
      <c r="C34" s="9">
        <v>163326</v>
      </c>
      <c r="D34" s="9">
        <v>6194</v>
      </c>
      <c r="E34" s="9">
        <v>-35888</v>
      </c>
      <c r="F34" s="9">
        <v>-20343</v>
      </c>
      <c r="G34" s="9">
        <v>-98243</v>
      </c>
      <c r="H34" s="9">
        <v>15046</v>
      </c>
      <c r="I34" s="9">
        <v>17897</v>
      </c>
      <c r="J34" s="9">
        <v>-1195</v>
      </c>
      <c r="K34" s="9">
        <v>0</v>
      </c>
      <c r="L34" s="9">
        <v>0</v>
      </c>
      <c r="M34" s="9">
        <v>25554</v>
      </c>
      <c r="N34" s="9">
        <v>74232</v>
      </c>
      <c r="O34" s="9">
        <v>99786</v>
      </c>
    </row>
    <row r="35" spans="1:15" s="3" customFormat="1" ht="12" customHeight="1">
      <c r="A35" s="3" t="s">
        <v>178</v>
      </c>
      <c r="B35" s="9">
        <v>186328</v>
      </c>
      <c r="C35" s="9">
        <v>108978</v>
      </c>
      <c r="D35" s="9">
        <v>-6731</v>
      </c>
      <c r="E35" s="9">
        <v>-36499</v>
      </c>
      <c r="F35" s="9">
        <v>-7793</v>
      </c>
      <c r="G35" s="9">
        <v>0</v>
      </c>
      <c r="H35" s="9">
        <v>57955</v>
      </c>
      <c r="I35" s="9">
        <v>10052</v>
      </c>
      <c r="J35" s="9">
        <v>-9334</v>
      </c>
      <c r="K35" s="9">
        <v>0</v>
      </c>
      <c r="L35" s="9">
        <v>0</v>
      </c>
      <c r="M35" s="9">
        <v>65404</v>
      </c>
      <c r="N35" s="9">
        <v>-52439</v>
      </c>
      <c r="O35" s="9">
        <v>12965</v>
      </c>
    </row>
    <row r="36" spans="1:15" s="3" customFormat="1" ht="12" customHeight="1">
      <c r="A36" s="3" t="s">
        <v>163</v>
      </c>
      <c r="B36" s="9">
        <v>179257</v>
      </c>
      <c r="C36" s="9">
        <v>95713</v>
      </c>
      <c r="D36" s="9">
        <v>1796</v>
      </c>
      <c r="E36" s="9">
        <v>-45613</v>
      </c>
      <c r="F36" s="9">
        <v>-12188</v>
      </c>
      <c r="G36" s="9">
        <v>-13520</v>
      </c>
      <c r="H36" s="9">
        <v>26188</v>
      </c>
      <c r="I36" s="9">
        <v>120531</v>
      </c>
      <c r="J36" s="9">
        <v>-35637</v>
      </c>
      <c r="K36" s="9">
        <v>0</v>
      </c>
      <c r="L36" s="9">
        <v>0</v>
      </c>
      <c r="M36" s="9">
        <v>109286</v>
      </c>
      <c r="N36" s="9">
        <v>-11360</v>
      </c>
      <c r="O36" s="9">
        <v>97926</v>
      </c>
    </row>
    <row r="37" spans="1:15" s="3" customFormat="1" ht="12" customHeight="1">
      <c r="A37" s="3" t="s">
        <v>237</v>
      </c>
      <c r="B37" s="9">
        <v>174724</v>
      </c>
      <c r="C37" s="9">
        <v>22888</v>
      </c>
      <c r="D37" s="9">
        <v>252</v>
      </c>
      <c r="E37" s="9">
        <v>-5342</v>
      </c>
      <c r="F37" s="9">
        <v>1417</v>
      </c>
      <c r="G37" s="9">
        <v>0</v>
      </c>
      <c r="H37" s="9">
        <v>19215</v>
      </c>
      <c r="I37" s="9">
        <v>2732</v>
      </c>
      <c r="J37" s="9">
        <v>-7479</v>
      </c>
      <c r="K37" s="9">
        <v>0</v>
      </c>
      <c r="L37" s="9">
        <v>0</v>
      </c>
      <c r="M37" s="9">
        <v>14216</v>
      </c>
      <c r="N37" s="9">
        <v>-14272</v>
      </c>
      <c r="O37" s="9">
        <v>-56</v>
      </c>
    </row>
    <row r="38" spans="1:15" s="3" customFormat="1" ht="12" customHeight="1">
      <c r="A38" s="3" t="s">
        <v>150</v>
      </c>
      <c r="B38" s="9">
        <v>158804</v>
      </c>
      <c r="C38" s="9">
        <v>109087</v>
      </c>
      <c r="D38" s="9">
        <v>0</v>
      </c>
      <c r="E38" s="9">
        <v>-17567</v>
      </c>
      <c r="F38" s="9">
        <v>-4427</v>
      </c>
      <c r="G38" s="9">
        <v>0</v>
      </c>
      <c r="H38" s="9">
        <v>87093</v>
      </c>
      <c r="I38" s="9">
        <v>16339</v>
      </c>
      <c r="J38" s="9">
        <v>-80</v>
      </c>
      <c r="K38" s="9">
        <v>0</v>
      </c>
      <c r="L38" s="9">
        <v>0</v>
      </c>
      <c r="M38" s="9">
        <v>103352</v>
      </c>
      <c r="N38" s="9">
        <v>-81173</v>
      </c>
      <c r="O38" s="9">
        <v>22179</v>
      </c>
    </row>
    <row r="39" spans="1:15" s="3" customFormat="1" ht="12" customHeight="1">
      <c r="A39" s="3" t="s">
        <v>143</v>
      </c>
      <c r="B39" s="9">
        <v>143155</v>
      </c>
      <c r="C39" s="9">
        <v>126496</v>
      </c>
      <c r="D39" s="9">
        <v>9764</v>
      </c>
      <c r="E39" s="9">
        <v>-90164</v>
      </c>
      <c r="F39" s="9">
        <v>-44793</v>
      </c>
      <c r="G39" s="9">
        <v>0</v>
      </c>
      <c r="H39" s="9">
        <v>1303</v>
      </c>
      <c r="I39" s="9">
        <v>14116</v>
      </c>
      <c r="J39" s="9">
        <v>-972</v>
      </c>
      <c r="K39" s="9">
        <v>-901</v>
      </c>
      <c r="L39" s="9">
        <v>0</v>
      </c>
      <c r="M39" s="9">
        <v>3782</v>
      </c>
      <c r="N39" s="9">
        <v>-3782</v>
      </c>
      <c r="O39" s="9">
        <v>0</v>
      </c>
    </row>
    <row r="40" spans="1:15" s="3" customFormat="1" ht="12" customHeight="1">
      <c r="A40" s="3" t="s">
        <v>165</v>
      </c>
      <c r="B40" s="9">
        <v>141121</v>
      </c>
      <c r="C40" s="9">
        <v>81905</v>
      </c>
      <c r="D40" s="9">
        <v>2462</v>
      </c>
      <c r="E40" s="9">
        <v>-43789</v>
      </c>
      <c r="F40" s="9">
        <v>-1619</v>
      </c>
      <c r="G40" s="9">
        <v>0</v>
      </c>
      <c r="H40" s="9">
        <v>38959</v>
      </c>
      <c r="I40" s="9">
        <v>5900</v>
      </c>
      <c r="J40" s="9">
        <v>-146</v>
      </c>
      <c r="K40" s="9">
        <v>0</v>
      </c>
      <c r="L40" s="9">
        <v>0</v>
      </c>
      <c r="M40" s="9">
        <v>42251</v>
      </c>
      <c r="N40" s="9">
        <v>-46182</v>
      </c>
      <c r="O40" s="9">
        <v>-3931</v>
      </c>
    </row>
    <row r="41" spans="1:15" s="3" customFormat="1" ht="12" customHeight="1">
      <c r="A41" s="3" t="s">
        <v>179</v>
      </c>
      <c r="B41" s="9">
        <v>105050</v>
      </c>
      <c r="C41" s="9">
        <v>58397</v>
      </c>
      <c r="D41" s="9">
        <v>1291</v>
      </c>
      <c r="E41" s="9">
        <v>-32560</v>
      </c>
      <c r="F41" s="9">
        <v>-11741</v>
      </c>
      <c r="G41" s="9">
        <v>0</v>
      </c>
      <c r="H41" s="9">
        <v>15387</v>
      </c>
      <c r="I41" s="9">
        <v>3235</v>
      </c>
      <c r="J41" s="9">
        <v>-537</v>
      </c>
      <c r="K41" s="9">
        <v>0</v>
      </c>
      <c r="L41" s="9">
        <v>0</v>
      </c>
      <c r="M41" s="9">
        <v>16794</v>
      </c>
      <c r="N41" s="9">
        <v>-16794</v>
      </c>
      <c r="O41" s="9">
        <v>0</v>
      </c>
    </row>
    <row r="42" spans="1:15" s="3" customFormat="1" ht="12" customHeight="1">
      <c r="A42" s="3" t="s">
        <v>166</v>
      </c>
      <c r="B42" s="9">
        <v>94000</v>
      </c>
      <c r="C42" s="9">
        <v>24110</v>
      </c>
      <c r="D42" s="9">
        <v>1271</v>
      </c>
      <c r="E42" s="9">
        <v>-9400</v>
      </c>
      <c r="F42" s="9">
        <v>3529</v>
      </c>
      <c r="G42" s="9">
        <v>0</v>
      </c>
      <c r="H42" s="9">
        <v>19510</v>
      </c>
      <c r="I42" s="9">
        <v>2765</v>
      </c>
      <c r="J42" s="9">
        <v>-17</v>
      </c>
      <c r="K42" s="9">
        <v>0</v>
      </c>
      <c r="L42" s="9">
        <v>9195</v>
      </c>
      <c r="M42" s="9">
        <v>30182</v>
      </c>
      <c r="N42" s="9">
        <v>-9931</v>
      </c>
      <c r="O42" s="9">
        <v>20251</v>
      </c>
    </row>
    <row r="43" spans="1:15" s="3" customFormat="1" ht="12" customHeight="1">
      <c r="A43" s="3" t="s">
        <v>168</v>
      </c>
      <c r="B43" s="9">
        <v>90272</v>
      </c>
      <c r="C43" s="9">
        <v>42761</v>
      </c>
      <c r="D43" s="9">
        <v>1537</v>
      </c>
      <c r="E43" s="9">
        <v>-36000</v>
      </c>
      <c r="F43" s="9">
        <v>-6673</v>
      </c>
      <c r="G43" s="9">
        <v>0</v>
      </c>
      <c r="H43" s="9">
        <v>1625</v>
      </c>
      <c r="I43" s="9">
        <v>6308</v>
      </c>
      <c r="J43" s="9">
        <v>-58</v>
      </c>
      <c r="K43" s="9">
        <v>0</v>
      </c>
      <c r="L43" s="9">
        <v>0</v>
      </c>
      <c r="M43" s="9">
        <v>6338</v>
      </c>
      <c r="N43" s="9">
        <v>-6338</v>
      </c>
      <c r="O43" s="9">
        <v>0</v>
      </c>
    </row>
    <row r="44" spans="1:15" s="3" customFormat="1" ht="12" customHeight="1">
      <c r="A44" s="3" t="s">
        <v>270</v>
      </c>
      <c r="B44" s="9">
        <v>87405</v>
      </c>
      <c r="C44" s="9">
        <v>87405</v>
      </c>
      <c r="D44" s="9">
        <v>523</v>
      </c>
      <c r="E44" s="9">
        <v>-67426</v>
      </c>
      <c r="F44" s="9">
        <v>-4890</v>
      </c>
      <c r="G44" s="9">
        <v>0</v>
      </c>
      <c r="H44" s="9">
        <v>15612</v>
      </c>
      <c r="I44" s="9">
        <v>8573</v>
      </c>
      <c r="J44" s="9">
        <v>-288</v>
      </c>
      <c r="K44" s="9">
        <v>0</v>
      </c>
      <c r="L44" s="9">
        <v>0</v>
      </c>
      <c r="M44" s="9">
        <v>23374</v>
      </c>
      <c r="N44" s="9">
        <v>-23374</v>
      </c>
      <c r="O44" s="9">
        <v>0</v>
      </c>
    </row>
    <row r="45" spans="1:15" s="3" customFormat="1" ht="12" customHeight="1">
      <c r="A45" s="3" t="s">
        <v>191</v>
      </c>
      <c r="B45" s="9">
        <v>80146</v>
      </c>
      <c r="C45" s="9">
        <v>68839</v>
      </c>
      <c r="D45" s="9">
        <v>7444</v>
      </c>
      <c r="E45" s="9">
        <v>-29791</v>
      </c>
      <c r="F45" s="9">
        <v>-7161</v>
      </c>
      <c r="G45" s="9">
        <v>2707</v>
      </c>
      <c r="H45" s="9">
        <v>42038</v>
      </c>
      <c r="I45" s="9">
        <v>15251</v>
      </c>
      <c r="J45" s="9">
        <v>-1427</v>
      </c>
      <c r="K45" s="9">
        <v>1698</v>
      </c>
      <c r="L45" s="9">
        <v>0</v>
      </c>
      <c r="M45" s="9">
        <v>50116</v>
      </c>
      <c r="N45" s="9">
        <v>23975</v>
      </c>
      <c r="O45" s="9">
        <v>74091</v>
      </c>
    </row>
    <row r="46" spans="1:15" s="3" customFormat="1" ht="12" customHeight="1">
      <c r="A46" s="3" t="s">
        <v>331</v>
      </c>
      <c r="B46" s="9">
        <v>75571</v>
      </c>
      <c r="C46" s="9">
        <v>75571</v>
      </c>
      <c r="D46" s="9">
        <v>512</v>
      </c>
      <c r="E46" s="9">
        <v>-76405</v>
      </c>
      <c r="F46" s="9">
        <v>-1994</v>
      </c>
      <c r="G46" s="9">
        <v>0</v>
      </c>
      <c r="H46" s="9">
        <v>-2316</v>
      </c>
      <c r="I46" s="9">
        <v>1132</v>
      </c>
      <c r="J46" s="9">
        <v>-154</v>
      </c>
      <c r="K46" s="9">
        <v>506</v>
      </c>
      <c r="L46" s="9">
        <v>0</v>
      </c>
      <c r="M46" s="9">
        <v>-1344</v>
      </c>
      <c r="N46" s="9">
        <v>1344</v>
      </c>
      <c r="O46" s="9">
        <v>0</v>
      </c>
    </row>
    <row r="47" spans="1:15" s="3" customFormat="1" ht="12" customHeight="1">
      <c r="A47" s="3" t="s">
        <v>157</v>
      </c>
      <c r="B47" s="9">
        <v>74367</v>
      </c>
      <c r="C47" s="9">
        <v>21012</v>
      </c>
      <c r="D47" s="9">
        <v>1330</v>
      </c>
      <c r="E47" s="9">
        <v>-19546</v>
      </c>
      <c r="F47" s="9">
        <v>-5425</v>
      </c>
      <c r="G47" s="9">
        <v>0</v>
      </c>
      <c r="H47" s="9">
        <v>-2629</v>
      </c>
      <c r="I47" s="9">
        <v>6679</v>
      </c>
      <c r="J47" s="9">
        <v>-1559</v>
      </c>
      <c r="K47" s="9">
        <v>-884</v>
      </c>
      <c r="L47" s="9">
        <v>0</v>
      </c>
      <c r="M47" s="9">
        <v>277</v>
      </c>
      <c r="N47" s="9">
        <v>-277</v>
      </c>
      <c r="O47" s="9">
        <v>0</v>
      </c>
    </row>
    <row r="48" spans="1:15" s="3" customFormat="1" ht="12" customHeight="1">
      <c r="A48" s="3" t="s">
        <v>197</v>
      </c>
      <c r="B48" s="9">
        <v>68939</v>
      </c>
      <c r="C48" s="9">
        <v>68939</v>
      </c>
      <c r="D48" s="9">
        <v>6081</v>
      </c>
      <c r="E48" s="9">
        <v>-7385</v>
      </c>
      <c r="F48" s="9">
        <v>-341</v>
      </c>
      <c r="G48" s="9">
        <v>0</v>
      </c>
      <c r="H48" s="9">
        <v>67294</v>
      </c>
      <c r="I48" s="9">
        <v>22448</v>
      </c>
      <c r="J48" s="9">
        <v>0</v>
      </c>
      <c r="K48" s="9">
        <v>0</v>
      </c>
      <c r="L48" s="9">
        <v>0</v>
      </c>
      <c r="M48" s="9">
        <v>83661</v>
      </c>
      <c r="N48" s="9">
        <v>-17377</v>
      </c>
      <c r="O48" s="9">
        <v>66284</v>
      </c>
    </row>
    <row r="49" spans="1:15" s="3" customFormat="1" ht="12" customHeight="1">
      <c r="A49" s="3" t="s">
        <v>159</v>
      </c>
      <c r="B49" s="9">
        <v>66518</v>
      </c>
      <c r="C49" s="9">
        <v>47029</v>
      </c>
      <c r="D49" s="9">
        <v>815</v>
      </c>
      <c r="E49" s="9">
        <v>-37477</v>
      </c>
      <c r="F49" s="9">
        <v>-9092</v>
      </c>
      <c r="G49" s="9">
        <v>1926</v>
      </c>
      <c r="H49" s="9">
        <v>3201</v>
      </c>
      <c r="I49" s="9">
        <v>5408</v>
      </c>
      <c r="J49" s="9">
        <v>0</v>
      </c>
      <c r="K49" s="9">
        <v>0</v>
      </c>
      <c r="L49" s="9">
        <v>0</v>
      </c>
      <c r="M49" s="9">
        <v>7794</v>
      </c>
      <c r="N49" s="9">
        <v>-7794</v>
      </c>
      <c r="O49" s="9">
        <v>0</v>
      </c>
    </row>
    <row r="50" spans="1:15" s="3" customFormat="1" ht="12" customHeight="1">
      <c r="A50" s="3" t="s">
        <v>181</v>
      </c>
      <c r="B50" s="9">
        <v>63891</v>
      </c>
      <c r="C50" s="9">
        <v>56974</v>
      </c>
      <c r="D50" s="9">
        <v>1283</v>
      </c>
      <c r="E50" s="9">
        <v>-73577</v>
      </c>
      <c r="F50" s="9">
        <v>-3150</v>
      </c>
      <c r="G50" s="9">
        <v>0</v>
      </c>
      <c r="H50" s="9">
        <v>-18470</v>
      </c>
      <c r="I50" s="9">
        <v>2674</v>
      </c>
      <c r="J50" s="9">
        <v>-12</v>
      </c>
      <c r="K50" s="9">
        <v>0</v>
      </c>
      <c r="L50" s="9">
        <v>0</v>
      </c>
      <c r="M50" s="9">
        <v>-17091</v>
      </c>
      <c r="N50" s="9">
        <v>1219</v>
      </c>
      <c r="O50" s="9">
        <v>-15872</v>
      </c>
    </row>
    <row r="51" spans="1:15" s="3" customFormat="1" ht="12" customHeight="1">
      <c r="A51" s="3" t="s">
        <v>161</v>
      </c>
      <c r="B51" s="9">
        <v>61382</v>
      </c>
      <c r="C51" s="9">
        <v>18231</v>
      </c>
      <c r="D51" s="9">
        <v>330</v>
      </c>
      <c r="E51" s="9">
        <v>-6495</v>
      </c>
      <c r="F51" s="9">
        <v>-10264</v>
      </c>
      <c r="G51" s="9">
        <v>0</v>
      </c>
      <c r="H51" s="9">
        <v>1802</v>
      </c>
      <c r="I51" s="9">
        <v>572</v>
      </c>
      <c r="J51" s="9">
        <v>0</v>
      </c>
      <c r="K51" s="9">
        <v>0</v>
      </c>
      <c r="L51" s="9">
        <v>57</v>
      </c>
      <c r="M51" s="9">
        <v>2101</v>
      </c>
      <c r="N51" s="9">
        <v>-2046</v>
      </c>
      <c r="O51" s="9">
        <v>55</v>
      </c>
    </row>
    <row r="52" spans="1:15" s="3" customFormat="1" ht="12" customHeight="1">
      <c r="A52" s="3" t="s">
        <v>171</v>
      </c>
      <c r="B52" s="9">
        <v>61330</v>
      </c>
      <c r="C52" s="9">
        <v>26401</v>
      </c>
      <c r="D52" s="9">
        <v>664</v>
      </c>
      <c r="E52" s="9">
        <v>-13861</v>
      </c>
      <c r="F52" s="9">
        <v>-7747</v>
      </c>
      <c r="G52" s="9">
        <v>-1318</v>
      </c>
      <c r="H52" s="9">
        <v>4139</v>
      </c>
      <c r="I52" s="9">
        <v>0</v>
      </c>
      <c r="J52" s="9">
        <v>0</v>
      </c>
      <c r="K52" s="9">
        <v>0</v>
      </c>
      <c r="L52" s="9">
        <v>1496</v>
      </c>
      <c r="M52" s="9">
        <v>4971</v>
      </c>
      <c r="N52" s="9">
        <v>6666</v>
      </c>
      <c r="O52" s="9">
        <v>11637</v>
      </c>
    </row>
    <row r="53" spans="1:15" s="3" customFormat="1" ht="12" customHeight="1">
      <c r="A53" s="3" t="s">
        <v>256</v>
      </c>
      <c r="B53" s="9">
        <v>60623</v>
      </c>
      <c r="C53" s="9">
        <v>58114</v>
      </c>
      <c r="D53" s="9">
        <v>1398</v>
      </c>
      <c r="E53" s="9">
        <v>-19800</v>
      </c>
      <c r="F53" s="9">
        <v>-39266</v>
      </c>
      <c r="G53" s="9">
        <v>0</v>
      </c>
      <c r="H53" s="9">
        <v>446</v>
      </c>
      <c r="I53" s="9">
        <v>1398</v>
      </c>
      <c r="J53" s="9">
        <v>0</v>
      </c>
      <c r="K53" s="9">
        <v>0</v>
      </c>
      <c r="L53" s="9">
        <v>0</v>
      </c>
      <c r="M53" s="9">
        <v>446</v>
      </c>
      <c r="N53" s="9">
        <v>-446</v>
      </c>
      <c r="O53" s="9">
        <v>0</v>
      </c>
    </row>
    <row r="54" spans="1:15" s="3" customFormat="1" ht="12" customHeight="1">
      <c r="A54" s="3" t="s">
        <v>162</v>
      </c>
      <c r="B54" s="9">
        <v>60345</v>
      </c>
      <c r="C54" s="9">
        <v>52006</v>
      </c>
      <c r="D54" s="9">
        <v>24558</v>
      </c>
      <c r="E54" s="9">
        <v>-39188</v>
      </c>
      <c r="F54" s="9">
        <v>-17326</v>
      </c>
      <c r="G54" s="9">
        <v>0</v>
      </c>
      <c r="H54" s="9">
        <v>20050</v>
      </c>
      <c r="I54" s="9">
        <v>109224</v>
      </c>
      <c r="J54" s="9">
        <v>-16176</v>
      </c>
      <c r="K54" s="9">
        <v>0</v>
      </c>
      <c r="L54" s="9">
        <v>0</v>
      </c>
      <c r="M54" s="9">
        <v>88540</v>
      </c>
      <c r="N54" s="9">
        <v>-21710</v>
      </c>
      <c r="O54" s="9">
        <v>66830</v>
      </c>
    </row>
    <row r="55" spans="1:15" s="3" customFormat="1" ht="12" customHeight="1">
      <c r="A55" s="3" t="s">
        <v>173</v>
      </c>
      <c r="B55" s="9">
        <v>52071</v>
      </c>
      <c r="C55" s="9">
        <v>52071</v>
      </c>
      <c r="D55" s="9">
        <v>2092</v>
      </c>
      <c r="E55" s="9">
        <v>-37456</v>
      </c>
      <c r="F55" s="9">
        <v>-811</v>
      </c>
      <c r="G55" s="9">
        <v>0</v>
      </c>
      <c r="H55" s="9">
        <v>15896</v>
      </c>
      <c r="I55" s="9">
        <v>5850</v>
      </c>
      <c r="J55" s="9">
        <v>-72</v>
      </c>
      <c r="K55" s="9">
        <v>0</v>
      </c>
      <c r="L55" s="9">
        <v>0</v>
      </c>
      <c r="M55" s="9">
        <v>19582</v>
      </c>
      <c r="N55" s="9">
        <v>-19582</v>
      </c>
      <c r="O55" s="9">
        <v>0</v>
      </c>
    </row>
    <row r="56" spans="1:15" s="3" customFormat="1" ht="12" customHeight="1">
      <c r="A56" s="3" t="s">
        <v>156</v>
      </c>
      <c r="B56" s="9">
        <v>44736</v>
      </c>
      <c r="C56" s="9">
        <v>8170</v>
      </c>
      <c r="D56" s="9">
        <v>613</v>
      </c>
      <c r="E56" s="9">
        <v>-6939</v>
      </c>
      <c r="F56" s="9">
        <v>-3000</v>
      </c>
      <c r="G56" s="9">
        <v>-453</v>
      </c>
      <c r="H56" s="9">
        <v>-1609</v>
      </c>
      <c r="I56" s="9">
        <v>2279</v>
      </c>
      <c r="J56" s="9">
        <v>-388</v>
      </c>
      <c r="K56" s="9">
        <v>0</v>
      </c>
      <c r="L56" s="9">
        <v>0</v>
      </c>
      <c r="M56" s="9">
        <v>-331</v>
      </c>
      <c r="N56" s="9">
        <v>93</v>
      </c>
      <c r="O56" s="9">
        <v>-238</v>
      </c>
    </row>
    <row r="57" spans="1:15" s="3" customFormat="1" ht="12" customHeight="1">
      <c r="A57" s="3" t="s">
        <v>182</v>
      </c>
      <c r="B57" s="9">
        <v>30351</v>
      </c>
      <c r="C57" s="9">
        <v>21416</v>
      </c>
      <c r="D57" s="9">
        <v>940</v>
      </c>
      <c r="E57" s="9">
        <v>-20928</v>
      </c>
      <c r="F57" s="9">
        <v>-2068</v>
      </c>
      <c r="G57" s="9">
        <v>0</v>
      </c>
      <c r="H57" s="9">
        <v>-640</v>
      </c>
      <c r="I57" s="9">
        <v>2210</v>
      </c>
      <c r="J57" s="9">
        <v>0</v>
      </c>
      <c r="K57" s="9">
        <v>0</v>
      </c>
      <c r="L57" s="9">
        <v>0</v>
      </c>
      <c r="M57" s="9">
        <v>630</v>
      </c>
      <c r="N57" s="9">
        <v>-630</v>
      </c>
      <c r="O57" s="9">
        <v>0</v>
      </c>
    </row>
    <row r="58" spans="1:15" s="3" customFormat="1" ht="12" customHeight="1">
      <c r="A58" s="3" t="s">
        <v>172</v>
      </c>
      <c r="B58" s="9">
        <v>30317</v>
      </c>
      <c r="C58" s="9">
        <v>18636</v>
      </c>
      <c r="D58" s="9">
        <v>134</v>
      </c>
      <c r="E58" s="9">
        <v>-14506</v>
      </c>
      <c r="F58" s="9">
        <v>-3717</v>
      </c>
      <c r="G58" s="9">
        <v>0</v>
      </c>
      <c r="H58" s="9">
        <v>547</v>
      </c>
      <c r="I58" s="9">
        <v>826</v>
      </c>
      <c r="J58" s="9">
        <v>-1</v>
      </c>
      <c r="K58" s="9">
        <v>0</v>
      </c>
      <c r="L58" s="9">
        <v>0</v>
      </c>
      <c r="M58" s="9">
        <v>1238</v>
      </c>
      <c r="N58" s="9">
        <v>-1238</v>
      </c>
      <c r="O58" s="9">
        <v>0</v>
      </c>
    </row>
    <row r="59" spans="1:15" s="3" customFormat="1" ht="12" customHeight="1">
      <c r="A59" s="3" t="s">
        <v>175</v>
      </c>
      <c r="B59" s="9">
        <v>28924</v>
      </c>
      <c r="C59" s="9">
        <v>28145</v>
      </c>
      <c r="D59" s="9">
        <v>3835</v>
      </c>
      <c r="E59" s="9">
        <v>-22572</v>
      </c>
      <c r="F59" s="9">
        <v>-2164</v>
      </c>
      <c r="G59" s="9">
        <v>0</v>
      </c>
      <c r="H59" s="9">
        <v>7244</v>
      </c>
      <c r="I59" s="9">
        <v>4953</v>
      </c>
      <c r="J59" s="9">
        <v>-41</v>
      </c>
      <c r="K59" s="9">
        <v>0</v>
      </c>
      <c r="L59" s="9">
        <v>0</v>
      </c>
      <c r="M59" s="9">
        <v>8321</v>
      </c>
      <c r="N59" s="9">
        <v>-2330</v>
      </c>
      <c r="O59" s="9">
        <v>5991</v>
      </c>
    </row>
    <row r="60" spans="1:15" s="3" customFormat="1" ht="12" customHeight="1">
      <c r="A60" s="3" t="s">
        <v>238</v>
      </c>
      <c r="B60" s="9">
        <v>28909</v>
      </c>
      <c r="C60" s="9">
        <v>16688</v>
      </c>
      <c r="D60" s="9">
        <v>133</v>
      </c>
      <c r="E60" s="9">
        <v>-7721</v>
      </c>
      <c r="F60" s="9">
        <v>-6811</v>
      </c>
      <c r="G60" s="9">
        <v>0</v>
      </c>
      <c r="H60" s="9">
        <v>2289</v>
      </c>
      <c r="I60" s="9">
        <v>309</v>
      </c>
      <c r="J60" s="9">
        <v>0</v>
      </c>
      <c r="K60" s="9">
        <v>749</v>
      </c>
      <c r="L60" s="9">
        <v>0</v>
      </c>
      <c r="M60" s="9">
        <v>3214</v>
      </c>
      <c r="N60" s="9">
        <v>-3214</v>
      </c>
      <c r="O60" s="9">
        <v>0</v>
      </c>
    </row>
    <row r="61" spans="1:15" s="3" customFormat="1" ht="12" customHeight="1">
      <c r="A61" s="3" t="s">
        <v>180</v>
      </c>
      <c r="B61" s="9">
        <v>27714</v>
      </c>
      <c r="C61" s="9">
        <v>14625</v>
      </c>
      <c r="D61" s="9">
        <v>2206</v>
      </c>
      <c r="E61" s="9">
        <v>-6156</v>
      </c>
      <c r="F61" s="9">
        <v>-1990</v>
      </c>
      <c r="G61" s="9">
        <v>-169</v>
      </c>
      <c r="H61" s="9">
        <v>8516</v>
      </c>
      <c r="I61" s="9">
        <v>2616</v>
      </c>
      <c r="J61" s="9">
        <v>-98</v>
      </c>
      <c r="K61" s="9">
        <v>-4709</v>
      </c>
      <c r="L61" s="9">
        <v>0</v>
      </c>
      <c r="M61" s="9">
        <v>4119</v>
      </c>
      <c r="N61" s="9">
        <v>-4522</v>
      </c>
      <c r="O61" s="9">
        <v>-403</v>
      </c>
    </row>
    <row r="62" spans="1:15" s="3" customFormat="1" ht="12" customHeight="1">
      <c r="A62" s="3" t="s">
        <v>250</v>
      </c>
      <c r="B62" s="9">
        <v>19328</v>
      </c>
      <c r="C62" s="9">
        <v>19328</v>
      </c>
      <c r="D62" s="9">
        <v>989</v>
      </c>
      <c r="E62" s="9">
        <v>-2347</v>
      </c>
      <c r="F62" s="9">
        <v>-15752</v>
      </c>
      <c r="G62" s="9">
        <v>0</v>
      </c>
      <c r="H62" s="9">
        <v>2218</v>
      </c>
      <c r="I62" s="9">
        <v>989</v>
      </c>
      <c r="J62" s="9">
        <v>0</v>
      </c>
      <c r="K62" s="9">
        <v>0</v>
      </c>
      <c r="L62" s="9">
        <v>-2542</v>
      </c>
      <c r="M62" s="9">
        <v>-324</v>
      </c>
      <c r="N62" s="9">
        <v>-181</v>
      </c>
      <c r="O62" s="9">
        <v>-505</v>
      </c>
    </row>
    <row r="63" spans="1:15" s="3" customFormat="1" ht="12" customHeight="1">
      <c r="A63" s="3" t="s">
        <v>177</v>
      </c>
      <c r="B63" s="9">
        <v>18834</v>
      </c>
      <c r="C63" s="9">
        <v>6489</v>
      </c>
      <c r="D63" s="9">
        <v>674</v>
      </c>
      <c r="E63" s="9">
        <v>-238</v>
      </c>
      <c r="F63" s="9">
        <v>-13144</v>
      </c>
      <c r="G63" s="9">
        <v>0</v>
      </c>
      <c r="H63" s="9">
        <v>-6219</v>
      </c>
      <c r="I63" s="9">
        <v>1181</v>
      </c>
      <c r="J63" s="9">
        <v>-3</v>
      </c>
      <c r="K63" s="9">
        <v>266</v>
      </c>
      <c r="L63" s="9">
        <v>0</v>
      </c>
      <c r="M63" s="9">
        <v>-5449</v>
      </c>
      <c r="N63" s="9">
        <v>-73</v>
      </c>
      <c r="O63" s="9">
        <v>-5522</v>
      </c>
    </row>
    <row r="64" spans="1:15" s="3" customFormat="1" ht="12" customHeight="1">
      <c r="A64" s="3" t="s">
        <v>188</v>
      </c>
      <c r="B64" s="9">
        <v>17673</v>
      </c>
      <c r="C64" s="9">
        <v>12717</v>
      </c>
      <c r="D64" s="9">
        <v>4323</v>
      </c>
      <c r="E64" s="9">
        <v>-18482</v>
      </c>
      <c r="F64" s="9">
        <v>-8560</v>
      </c>
      <c r="G64" s="9">
        <v>0</v>
      </c>
      <c r="H64" s="9">
        <v>-10002</v>
      </c>
      <c r="I64" s="9">
        <v>6973</v>
      </c>
      <c r="J64" s="9">
        <v>-3264</v>
      </c>
      <c r="K64" s="9">
        <v>3699</v>
      </c>
      <c r="L64" s="9">
        <v>0</v>
      </c>
      <c r="M64" s="9">
        <v>-6917</v>
      </c>
      <c r="N64" s="9">
        <v>1162</v>
      </c>
      <c r="O64" s="9">
        <v>-5755</v>
      </c>
    </row>
    <row r="65" spans="1:15" s="3" customFormat="1" ht="12" customHeight="1">
      <c r="A65" s="3" t="s">
        <v>242</v>
      </c>
      <c r="B65" s="9">
        <v>16413</v>
      </c>
      <c r="C65" s="9">
        <v>16413</v>
      </c>
      <c r="D65" s="9">
        <v>247</v>
      </c>
      <c r="E65" s="9">
        <v>-7780</v>
      </c>
      <c r="F65" s="9">
        <v>-6505</v>
      </c>
      <c r="G65" s="9">
        <v>0</v>
      </c>
      <c r="H65" s="9">
        <v>2375</v>
      </c>
      <c r="I65" s="9">
        <v>253</v>
      </c>
      <c r="J65" s="9">
        <v>-6</v>
      </c>
      <c r="K65" s="9">
        <v>0</v>
      </c>
      <c r="L65" s="9">
        <v>0</v>
      </c>
      <c r="M65" s="9">
        <v>2375</v>
      </c>
      <c r="N65" s="9">
        <v>-668</v>
      </c>
      <c r="O65" s="9">
        <v>1707</v>
      </c>
    </row>
    <row r="66" spans="1:15" s="3" customFormat="1" ht="12" customHeight="1">
      <c r="A66" s="3" t="s">
        <v>184</v>
      </c>
      <c r="B66" s="9">
        <v>15797</v>
      </c>
      <c r="C66" s="9">
        <v>3300</v>
      </c>
      <c r="D66" s="9">
        <v>128</v>
      </c>
      <c r="E66" s="9">
        <v>-1899</v>
      </c>
      <c r="F66" s="9">
        <v>754</v>
      </c>
      <c r="G66" s="9">
        <v>0</v>
      </c>
      <c r="H66" s="9">
        <v>2283</v>
      </c>
      <c r="I66" s="9">
        <v>503</v>
      </c>
      <c r="J66" s="9">
        <v>0</v>
      </c>
      <c r="K66" s="9">
        <v>0</v>
      </c>
      <c r="L66" s="9">
        <v>0</v>
      </c>
      <c r="M66" s="9">
        <v>2658</v>
      </c>
      <c r="N66" s="9">
        <v>-2658</v>
      </c>
      <c r="O66" s="9">
        <v>0</v>
      </c>
    </row>
    <row r="67" spans="1:15" s="3" customFormat="1" ht="12" customHeight="1">
      <c r="A67" s="3" t="s">
        <v>257</v>
      </c>
      <c r="B67" s="9">
        <v>11161</v>
      </c>
      <c r="C67" s="9">
        <v>9903</v>
      </c>
      <c r="D67" s="9">
        <v>50712</v>
      </c>
      <c r="E67" s="9">
        <v>-37240</v>
      </c>
      <c r="F67" s="9">
        <v>-4314</v>
      </c>
      <c r="G67" s="9">
        <v>44</v>
      </c>
      <c r="H67" s="9">
        <v>19105</v>
      </c>
      <c r="I67" s="9">
        <v>39284</v>
      </c>
      <c r="J67" s="9">
        <v>-2952</v>
      </c>
      <c r="K67" s="9">
        <v>0</v>
      </c>
      <c r="L67" s="9">
        <v>0</v>
      </c>
      <c r="M67" s="9">
        <v>4725</v>
      </c>
      <c r="N67" s="9">
        <v>-19052</v>
      </c>
      <c r="O67" s="9">
        <v>-14327</v>
      </c>
    </row>
    <row r="68" spans="1:15" s="3" customFormat="1" ht="12" customHeight="1">
      <c r="A68" s="3" t="s">
        <v>183</v>
      </c>
      <c r="B68" s="9">
        <v>7656</v>
      </c>
      <c r="C68" s="9">
        <v>3865</v>
      </c>
      <c r="D68" s="9">
        <v>150</v>
      </c>
      <c r="E68" s="9">
        <v>-1331</v>
      </c>
      <c r="F68" s="9">
        <v>1257</v>
      </c>
      <c r="G68" s="9">
        <v>0</v>
      </c>
      <c r="H68" s="9">
        <v>3941</v>
      </c>
      <c r="I68" s="9">
        <v>1246</v>
      </c>
      <c r="J68" s="9">
        <v>-5</v>
      </c>
      <c r="K68" s="9">
        <v>0</v>
      </c>
      <c r="L68" s="9">
        <v>0</v>
      </c>
      <c r="M68" s="9">
        <v>5032</v>
      </c>
      <c r="N68" s="9">
        <v>-5032</v>
      </c>
      <c r="O68" s="9">
        <v>0</v>
      </c>
    </row>
    <row r="69" spans="1:15" s="3" customFormat="1" ht="12" customHeight="1">
      <c r="A69" s="3" t="s">
        <v>251</v>
      </c>
      <c r="B69" s="9">
        <v>7239</v>
      </c>
      <c r="C69" s="9">
        <v>7241</v>
      </c>
      <c r="D69" s="9">
        <v>1500</v>
      </c>
      <c r="E69" s="9">
        <v>-2</v>
      </c>
      <c r="F69" s="9">
        <v>-3211</v>
      </c>
      <c r="G69" s="9">
        <v>-55532</v>
      </c>
      <c r="H69" s="9">
        <v>-50004</v>
      </c>
      <c r="I69" s="9">
        <v>55152</v>
      </c>
      <c r="J69" s="9">
        <v>-3640</v>
      </c>
      <c r="K69" s="9">
        <v>8327</v>
      </c>
      <c r="L69" s="9">
        <v>0</v>
      </c>
      <c r="M69" s="9">
        <v>8335</v>
      </c>
      <c r="N69" s="9">
        <v>-2306</v>
      </c>
      <c r="O69" s="9">
        <v>6029</v>
      </c>
    </row>
    <row r="70" spans="1:15" s="3" customFormat="1" ht="12" customHeight="1">
      <c r="A70" s="3" t="s">
        <v>185</v>
      </c>
      <c r="B70" s="9">
        <v>6650</v>
      </c>
      <c r="C70" s="9">
        <v>5939</v>
      </c>
      <c r="D70" s="9">
        <v>55</v>
      </c>
      <c r="E70" s="9">
        <v>0</v>
      </c>
      <c r="F70" s="9">
        <v>-1004</v>
      </c>
      <c r="G70" s="9">
        <v>-2960</v>
      </c>
      <c r="H70" s="9">
        <v>2030</v>
      </c>
      <c r="I70" s="9">
        <v>1160</v>
      </c>
      <c r="J70" s="9">
        <v>0</v>
      </c>
      <c r="K70" s="9">
        <v>0</v>
      </c>
      <c r="L70" s="9">
        <v>0</v>
      </c>
      <c r="M70" s="9">
        <v>3135</v>
      </c>
      <c r="N70" s="9">
        <v>-3135</v>
      </c>
      <c r="O70" s="9">
        <v>0</v>
      </c>
    </row>
    <row r="71" spans="1:15" s="3" customFormat="1" ht="12" customHeight="1">
      <c r="A71" s="3" t="s">
        <v>187</v>
      </c>
      <c r="B71" s="9">
        <v>4663</v>
      </c>
      <c r="C71" s="9">
        <v>4476</v>
      </c>
      <c r="D71" s="9">
        <v>11</v>
      </c>
      <c r="E71" s="9">
        <v>-1000</v>
      </c>
      <c r="F71" s="9">
        <v>-1512</v>
      </c>
      <c r="G71" s="9">
        <v>0</v>
      </c>
      <c r="H71" s="9">
        <v>1975</v>
      </c>
      <c r="I71" s="9">
        <v>2350</v>
      </c>
      <c r="J71" s="9">
        <v>-13</v>
      </c>
      <c r="K71" s="9">
        <v>0</v>
      </c>
      <c r="L71" s="9">
        <v>0</v>
      </c>
      <c r="M71" s="9">
        <v>4301</v>
      </c>
      <c r="N71" s="9">
        <v>-4301</v>
      </c>
      <c r="O71" s="9">
        <v>0</v>
      </c>
    </row>
    <row r="72" spans="1:15" s="3" customFormat="1" ht="12" customHeight="1">
      <c r="A72" s="3" t="s">
        <v>258</v>
      </c>
      <c r="B72" s="9">
        <v>3919</v>
      </c>
      <c r="C72" s="9">
        <v>3538</v>
      </c>
      <c r="D72" s="9">
        <v>6247</v>
      </c>
      <c r="E72" s="9">
        <v>4029</v>
      </c>
      <c r="F72" s="9">
        <v>0</v>
      </c>
      <c r="G72" s="9">
        <v>-3879</v>
      </c>
      <c r="H72" s="9">
        <v>9935</v>
      </c>
      <c r="I72" s="9">
        <v>7213</v>
      </c>
      <c r="J72" s="9">
        <v>-1001</v>
      </c>
      <c r="K72" s="9">
        <v>35</v>
      </c>
      <c r="L72" s="9">
        <v>0</v>
      </c>
      <c r="M72" s="9">
        <v>9935</v>
      </c>
      <c r="N72" s="9">
        <v>-2684</v>
      </c>
      <c r="O72" s="9">
        <v>7251</v>
      </c>
    </row>
    <row r="73" spans="1:15" s="3" customFormat="1" ht="12" customHeight="1">
      <c r="A73" s="3" t="s">
        <v>189</v>
      </c>
      <c r="B73" s="9">
        <v>3208</v>
      </c>
      <c r="C73" s="9">
        <v>458</v>
      </c>
      <c r="D73" s="9">
        <v>0</v>
      </c>
      <c r="E73" s="9">
        <v>0</v>
      </c>
      <c r="F73" s="9">
        <v>-200</v>
      </c>
      <c r="G73" s="9">
        <v>0</v>
      </c>
      <c r="H73" s="9">
        <v>258</v>
      </c>
      <c r="I73" s="9">
        <v>324</v>
      </c>
      <c r="J73" s="9">
        <v>0</v>
      </c>
      <c r="K73" s="9">
        <v>0</v>
      </c>
      <c r="L73" s="9">
        <v>0</v>
      </c>
      <c r="M73" s="9">
        <v>582</v>
      </c>
      <c r="N73" s="9">
        <v>-582</v>
      </c>
      <c r="O73" s="9">
        <v>0</v>
      </c>
    </row>
    <row r="74" spans="1:15" s="3" customFormat="1" ht="12" customHeight="1">
      <c r="A74" s="3" t="s">
        <v>190</v>
      </c>
      <c r="B74" s="9">
        <v>2344</v>
      </c>
      <c r="C74" s="9">
        <v>844</v>
      </c>
      <c r="D74" s="9">
        <v>46</v>
      </c>
      <c r="E74" s="9">
        <v>-82</v>
      </c>
      <c r="F74" s="9">
        <v>-958</v>
      </c>
      <c r="G74" s="9">
        <v>-2160</v>
      </c>
      <c r="H74" s="9">
        <v>-2310</v>
      </c>
      <c r="I74" s="9">
        <v>757</v>
      </c>
      <c r="J74" s="9">
        <v>-209</v>
      </c>
      <c r="K74" s="9">
        <v>1004</v>
      </c>
      <c r="L74" s="9">
        <v>0</v>
      </c>
      <c r="M74" s="9">
        <v>-804</v>
      </c>
      <c r="N74" s="9">
        <v>-65</v>
      </c>
      <c r="O74" s="9">
        <v>-869</v>
      </c>
    </row>
    <row r="75" spans="1:15" s="3" customFormat="1" ht="12" customHeight="1">
      <c r="A75" s="3" t="s">
        <v>271</v>
      </c>
      <c r="B75" s="9">
        <v>1282</v>
      </c>
      <c r="C75" s="9">
        <v>1282</v>
      </c>
      <c r="D75" s="9">
        <v>0</v>
      </c>
      <c r="E75" s="9">
        <v>-536</v>
      </c>
      <c r="F75" s="9">
        <v>-1030</v>
      </c>
      <c r="G75" s="9">
        <v>0</v>
      </c>
      <c r="H75" s="9">
        <v>-284</v>
      </c>
      <c r="I75" s="9">
        <v>191</v>
      </c>
      <c r="J75" s="9">
        <v>0</v>
      </c>
      <c r="K75" s="9">
        <v>8</v>
      </c>
      <c r="L75" s="9">
        <v>0</v>
      </c>
      <c r="M75" s="9">
        <v>-85</v>
      </c>
      <c r="N75" s="9">
        <v>0</v>
      </c>
      <c r="O75" s="9">
        <v>-85</v>
      </c>
    </row>
    <row r="76" spans="1:15" s="3" customFormat="1" ht="12" customHeight="1">
      <c r="A76" s="3" t="s">
        <v>192</v>
      </c>
      <c r="B76" s="9">
        <v>1279</v>
      </c>
      <c r="C76" s="9">
        <v>776</v>
      </c>
      <c r="D76" s="9">
        <v>314</v>
      </c>
      <c r="E76" s="9">
        <v>-805</v>
      </c>
      <c r="F76" s="9">
        <v>-3938</v>
      </c>
      <c r="G76" s="9">
        <v>2826</v>
      </c>
      <c r="H76" s="9">
        <v>-827</v>
      </c>
      <c r="I76" s="9">
        <v>1247</v>
      </c>
      <c r="J76" s="9">
        <v>-2</v>
      </c>
      <c r="K76" s="9">
        <v>0</v>
      </c>
      <c r="L76" s="9">
        <v>279</v>
      </c>
      <c r="M76" s="9">
        <v>383</v>
      </c>
      <c r="N76" s="9">
        <v>-215</v>
      </c>
      <c r="O76" s="9">
        <v>168</v>
      </c>
    </row>
    <row r="77" spans="1:15" s="3" customFormat="1" ht="12" customHeight="1">
      <c r="A77" s="3" t="s">
        <v>193</v>
      </c>
      <c r="B77" s="9">
        <v>754</v>
      </c>
      <c r="C77" s="9">
        <v>754</v>
      </c>
      <c r="D77" s="9">
        <v>478</v>
      </c>
      <c r="E77" s="9">
        <v>-676</v>
      </c>
      <c r="F77" s="9">
        <v>-535</v>
      </c>
      <c r="G77" s="9">
        <v>0</v>
      </c>
      <c r="H77" s="9">
        <v>21</v>
      </c>
      <c r="I77" s="9">
        <v>2702</v>
      </c>
      <c r="J77" s="9">
        <v>-486</v>
      </c>
      <c r="K77" s="9">
        <v>927</v>
      </c>
      <c r="L77" s="9">
        <v>0</v>
      </c>
      <c r="M77" s="9">
        <v>2686</v>
      </c>
      <c r="N77" s="9">
        <v>-908</v>
      </c>
      <c r="O77" s="9">
        <v>1778</v>
      </c>
    </row>
    <row r="78" spans="1:15" s="3" customFormat="1" ht="12" customHeight="1">
      <c r="A78" s="3" t="s">
        <v>196</v>
      </c>
      <c r="B78" s="9">
        <v>2</v>
      </c>
      <c r="C78" s="9">
        <v>-5630</v>
      </c>
      <c r="D78" s="9">
        <v>9455</v>
      </c>
      <c r="E78" s="9">
        <v>-17736</v>
      </c>
      <c r="F78" s="9">
        <v>-8541</v>
      </c>
      <c r="G78" s="9">
        <v>17371</v>
      </c>
      <c r="H78" s="9">
        <v>-5081</v>
      </c>
      <c r="I78" s="9">
        <v>15986</v>
      </c>
      <c r="J78" s="9">
        <v>-10234</v>
      </c>
      <c r="K78" s="9">
        <v>11324</v>
      </c>
      <c r="L78" s="9">
        <v>0</v>
      </c>
      <c r="M78" s="9">
        <v>2540</v>
      </c>
      <c r="N78" s="9">
        <v>0</v>
      </c>
      <c r="O78" s="9">
        <v>2540</v>
      </c>
    </row>
    <row r="79" spans="1:15" s="3" customFormat="1" ht="12" customHeight="1">
      <c r="A79" s="3" t="s">
        <v>194</v>
      </c>
      <c r="B79" s="9">
        <v>0</v>
      </c>
      <c r="C79" s="9">
        <v>-226</v>
      </c>
      <c r="D79" s="9">
        <v>3565</v>
      </c>
      <c r="E79" s="9">
        <v>3135</v>
      </c>
      <c r="F79" s="9">
        <v>-2442</v>
      </c>
      <c r="G79" s="9">
        <v>-13</v>
      </c>
      <c r="H79" s="9">
        <v>4019</v>
      </c>
      <c r="I79" s="9">
        <v>33379</v>
      </c>
      <c r="J79" s="9">
        <v>-1508</v>
      </c>
      <c r="K79" s="9">
        <v>85268</v>
      </c>
      <c r="L79" s="9">
        <v>0</v>
      </c>
      <c r="M79" s="9">
        <v>117593</v>
      </c>
      <c r="N79" s="9">
        <v>-41278</v>
      </c>
      <c r="O79" s="9">
        <v>76315</v>
      </c>
    </row>
    <row r="80" spans="1:15" s="3" customFormat="1" ht="12" customHeight="1">
      <c r="A80" s="3" t="s">
        <v>264</v>
      </c>
      <c r="B80" s="9">
        <v>0</v>
      </c>
      <c r="C80" s="9">
        <v>0</v>
      </c>
      <c r="D80" s="9">
        <v>2264</v>
      </c>
      <c r="E80" s="9">
        <v>-500</v>
      </c>
      <c r="F80" s="9">
        <v>-38</v>
      </c>
      <c r="G80" s="9">
        <v>0</v>
      </c>
      <c r="H80" s="9">
        <v>1726</v>
      </c>
      <c r="I80" s="9">
        <v>6353</v>
      </c>
      <c r="J80" s="9">
        <v>0</v>
      </c>
      <c r="K80" s="9">
        <v>0</v>
      </c>
      <c r="L80" s="9">
        <v>0</v>
      </c>
      <c r="M80" s="9">
        <v>5815</v>
      </c>
      <c r="N80" s="9">
        <v>-1628</v>
      </c>
      <c r="O80" s="9">
        <v>4187</v>
      </c>
    </row>
    <row r="81" spans="1:15" s="3" customFormat="1" ht="12" customHeight="1">
      <c r="A81" s="3" t="s">
        <v>263</v>
      </c>
      <c r="B81" s="9">
        <v>0</v>
      </c>
      <c r="C81" s="9">
        <v>0</v>
      </c>
      <c r="D81" s="9">
        <v>0</v>
      </c>
      <c r="E81" s="9">
        <v>0</v>
      </c>
      <c r="F81" s="9">
        <v>-43</v>
      </c>
      <c r="G81" s="9">
        <v>0</v>
      </c>
      <c r="H81" s="9">
        <v>-43</v>
      </c>
      <c r="I81" s="9">
        <v>626</v>
      </c>
      <c r="J81" s="9">
        <v>0</v>
      </c>
      <c r="K81" s="9">
        <v>0</v>
      </c>
      <c r="L81" s="9">
        <v>0</v>
      </c>
      <c r="M81" s="9">
        <v>583</v>
      </c>
      <c r="N81" s="9">
        <v>-163</v>
      </c>
      <c r="O81" s="9">
        <v>420</v>
      </c>
    </row>
    <row r="82" spans="1:15" s="3" customFormat="1" ht="12" customHeight="1">
      <c r="A82" s="3" t="s">
        <v>260</v>
      </c>
      <c r="B82" s="9">
        <v>0</v>
      </c>
      <c r="C82" s="9">
        <v>0</v>
      </c>
      <c r="D82" s="9">
        <v>49</v>
      </c>
      <c r="E82" s="9">
        <v>100</v>
      </c>
      <c r="F82" s="9">
        <v>-20</v>
      </c>
      <c r="G82" s="9">
        <v>0</v>
      </c>
      <c r="H82" s="9">
        <v>129</v>
      </c>
      <c r="I82" s="9">
        <v>644</v>
      </c>
      <c r="J82" s="9">
        <v>-3</v>
      </c>
      <c r="K82" s="9">
        <v>0</v>
      </c>
      <c r="L82" s="9">
        <v>0</v>
      </c>
      <c r="M82" s="9">
        <v>721</v>
      </c>
      <c r="N82" s="9">
        <v>-170</v>
      </c>
      <c r="O82" s="9">
        <v>551</v>
      </c>
    </row>
    <row r="83" spans="1:15" s="3" customFormat="1" ht="12" customHeight="1">
      <c r="A83" s="3" t="s">
        <v>330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1:15" s="3" customFormat="1" ht="12" customHeight="1">
      <c r="A84" s="3" t="s">
        <v>261</v>
      </c>
      <c r="B84" s="9">
        <v>0</v>
      </c>
      <c r="C84" s="9">
        <v>0</v>
      </c>
      <c r="D84" s="9">
        <v>169</v>
      </c>
      <c r="E84" s="9">
        <v>-167</v>
      </c>
      <c r="F84" s="9">
        <v>0</v>
      </c>
      <c r="G84" s="9">
        <v>0</v>
      </c>
      <c r="H84" s="9">
        <v>2</v>
      </c>
      <c r="I84" s="9">
        <v>262</v>
      </c>
      <c r="J84" s="9">
        <v>-93</v>
      </c>
      <c r="K84" s="9">
        <v>0</v>
      </c>
      <c r="L84" s="9">
        <v>0</v>
      </c>
      <c r="M84" s="9">
        <v>2</v>
      </c>
      <c r="N84" s="9">
        <v>0</v>
      </c>
      <c r="O84" s="9">
        <v>2</v>
      </c>
    </row>
    <row r="85" spans="1:15" s="3" customFormat="1" ht="12" customHeight="1">
      <c r="A85" s="3" t="s">
        <v>262</v>
      </c>
      <c r="B85" s="9">
        <v>0</v>
      </c>
      <c r="C85" s="9">
        <v>0</v>
      </c>
      <c r="D85" s="9">
        <v>0</v>
      </c>
      <c r="E85" s="9">
        <v>0</v>
      </c>
      <c r="F85" s="9">
        <v>-849</v>
      </c>
      <c r="G85" s="9">
        <v>0</v>
      </c>
      <c r="H85" s="9">
        <v>-849</v>
      </c>
      <c r="I85" s="9">
        <v>9167</v>
      </c>
      <c r="J85" s="9">
        <v>0</v>
      </c>
      <c r="K85" s="9">
        <v>0</v>
      </c>
      <c r="L85" s="9">
        <v>-2590</v>
      </c>
      <c r="M85" s="9">
        <v>5728</v>
      </c>
      <c r="N85" s="9">
        <v>-2637</v>
      </c>
      <c r="O85" s="9">
        <v>3091</v>
      </c>
    </row>
    <row r="86" spans="1:15" s="3" customFormat="1" ht="12" customHeight="1">
      <c r="A86" s="3" t="s">
        <v>195</v>
      </c>
      <c r="B86" s="9">
        <v>0</v>
      </c>
      <c r="C86" s="9">
        <v>0</v>
      </c>
      <c r="D86" s="9">
        <v>2214</v>
      </c>
      <c r="E86" s="9">
        <v>14</v>
      </c>
      <c r="F86" s="9">
        <v>-685</v>
      </c>
      <c r="G86" s="9">
        <v>0</v>
      </c>
      <c r="H86" s="9">
        <v>1543</v>
      </c>
      <c r="I86" s="9">
        <v>2724</v>
      </c>
      <c r="J86" s="9">
        <v>-264</v>
      </c>
      <c r="K86" s="9">
        <v>0</v>
      </c>
      <c r="L86" s="9">
        <v>0</v>
      </c>
      <c r="M86" s="9">
        <v>1789</v>
      </c>
      <c r="N86" s="9">
        <v>22341</v>
      </c>
      <c r="O86" s="9">
        <v>24130</v>
      </c>
    </row>
    <row r="87" spans="1:15" s="3" customFormat="1" ht="12" customHeight="1">
      <c r="A87" s="3" t="s">
        <v>259</v>
      </c>
      <c r="B87" s="9">
        <v>-77</v>
      </c>
      <c r="C87" s="9">
        <v>-77</v>
      </c>
      <c r="D87" s="9">
        <v>5433</v>
      </c>
      <c r="E87" s="9">
        <v>-6050</v>
      </c>
      <c r="F87" s="9">
        <v>0</v>
      </c>
      <c r="G87" s="9">
        <v>694</v>
      </c>
      <c r="H87" s="9">
        <v>0</v>
      </c>
      <c r="I87" s="9">
        <v>5924</v>
      </c>
      <c r="J87" s="9">
        <v>-580</v>
      </c>
      <c r="K87" s="9">
        <v>89</v>
      </c>
      <c r="L87" s="9">
        <v>0</v>
      </c>
      <c r="M87" s="9">
        <v>0</v>
      </c>
      <c r="N87" s="9">
        <v>5005</v>
      </c>
      <c r="O87" s="9">
        <v>5005</v>
      </c>
    </row>
    <row r="88" spans="1:5" s="3" customFormat="1" ht="12.75">
      <c r="A88" s="2"/>
      <c r="B88" s="9"/>
      <c r="C88" s="9"/>
      <c r="D88" s="9"/>
      <c r="E88" s="9"/>
    </row>
    <row r="89" spans="1:15" ht="12.75">
      <c r="A89" s="3" t="s">
        <v>139</v>
      </c>
      <c r="B89" s="9">
        <f aca="true" t="shared" si="0" ref="B89:M89">SUM(B5:B88)</f>
        <v>75897401</v>
      </c>
      <c r="C89" s="9">
        <f t="shared" si="0"/>
        <v>65410557</v>
      </c>
      <c r="D89" s="9">
        <f t="shared" si="0"/>
        <v>6652284</v>
      </c>
      <c r="E89" s="9">
        <f t="shared" si="0"/>
        <v>-59887748</v>
      </c>
      <c r="F89" s="9">
        <f t="shared" si="0"/>
        <v>-11032932</v>
      </c>
      <c r="G89" s="9">
        <f t="shared" si="0"/>
        <v>-312019</v>
      </c>
      <c r="H89" s="9">
        <f t="shared" si="0"/>
        <v>830142</v>
      </c>
      <c r="I89" s="9">
        <f t="shared" si="0"/>
        <v>15637911</v>
      </c>
      <c r="J89" s="9">
        <f t="shared" si="0"/>
        <v>-2937112</v>
      </c>
      <c r="K89" s="9">
        <f t="shared" si="0"/>
        <v>7586377</v>
      </c>
      <c r="L89" s="9">
        <f t="shared" si="0"/>
        <v>-700625</v>
      </c>
      <c r="M89" s="9">
        <f t="shared" si="0"/>
        <v>13764408</v>
      </c>
      <c r="N89" s="9">
        <f>SUM(N5:N88)</f>
        <v>-2801448</v>
      </c>
      <c r="O89" s="9">
        <f>SUM(O5:O88)</f>
        <v>10962960</v>
      </c>
    </row>
    <row r="90" spans="1:15" ht="12.75">
      <c r="A90" s="1" t="s">
        <v>140</v>
      </c>
      <c r="B90" s="10">
        <v>76363445</v>
      </c>
      <c r="C90" s="10">
        <v>64581854</v>
      </c>
      <c r="D90" s="10">
        <v>10079277</v>
      </c>
      <c r="E90" s="10">
        <v>-65055040</v>
      </c>
      <c r="F90" s="10">
        <v>-11653583</v>
      </c>
      <c r="G90" s="10">
        <v>-398328</v>
      </c>
      <c r="H90" s="10">
        <v>-2445820</v>
      </c>
      <c r="I90" s="10">
        <v>18271333</v>
      </c>
      <c r="J90" s="10">
        <v>-8308499</v>
      </c>
      <c r="K90" s="10">
        <v>13555253</v>
      </c>
      <c r="L90" s="10">
        <v>-1183840</v>
      </c>
      <c r="M90" s="10">
        <v>9809149</v>
      </c>
      <c r="N90" s="10">
        <v>-2275471</v>
      </c>
      <c r="O90" s="10">
        <v>7533678</v>
      </c>
    </row>
    <row r="92" spans="1:15" ht="12.75">
      <c r="A92" s="1" t="s">
        <v>136</v>
      </c>
      <c r="B92" s="7">
        <f>B89/($C89/100)</f>
        <v>116.03234169065401</v>
      </c>
      <c r="C92" s="7">
        <f aca="true" t="shared" si="1" ref="C92:O92">C89/($C89/100)</f>
        <v>100.00000000000001</v>
      </c>
      <c r="D92" s="7">
        <f t="shared" si="1"/>
        <v>10.170046403977267</v>
      </c>
      <c r="E92" s="7">
        <f t="shared" si="1"/>
        <v>-91.55670085487883</v>
      </c>
      <c r="F92" s="7">
        <f t="shared" si="1"/>
        <v>-16.867203867412414</v>
      </c>
      <c r="G92" s="7">
        <f t="shared" si="1"/>
        <v>-0.47701627124196483</v>
      </c>
      <c r="H92" s="7">
        <f t="shared" si="1"/>
        <v>1.2691254104440666</v>
      </c>
      <c r="I92" s="7">
        <f t="shared" si="1"/>
        <v>23.907319731278243</v>
      </c>
      <c r="J92" s="7">
        <f t="shared" si="1"/>
        <v>-4.490272113108592</v>
      </c>
      <c r="K92" s="7">
        <f t="shared" si="1"/>
        <v>11.598092644280648</v>
      </c>
      <c r="L92" s="7">
        <f t="shared" si="1"/>
        <v>-1.071119146715109</v>
      </c>
      <c r="M92" s="7">
        <f t="shared" si="1"/>
        <v>21.043098593396785</v>
      </c>
      <c r="N92" s="7">
        <f t="shared" si="1"/>
        <v>-4.2828682837848335</v>
      </c>
      <c r="O92" s="7">
        <f t="shared" si="1"/>
        <v>16.76023030961195</v>
      </c>
    </row>
    <row r="93" spans="1:15" ht="12.75">
      <c r="A93" s="1" t="s">
        <v>137</v>
      </c>
      <c r="B93" s="7">
        <f>B90/($C90/100)</f>
        <v>118.24288135178033</v>
      </c>
      <c r="C93" s="7">
        <f aca="true" t="shared" si="2" ref="C93:O93">C90/($C90/100)</f>
        <v>100</v>
      </c>
      <c r="D93" s="7">
        <f t="shared" si="2"/>
        <v>15.60697994207475</v>
      </c>
      <c r="E93" s="7">
        <f t="shared" si="2"/>
        <v>-100.73269187967257</v>
      </c>
      <c r="F93" s="7">
        <f t="shared" si="2"/>
        <v>-18.044670876125668</v>
      </c>
      <c r="G93" s="7">
        <f t="shared" si="2"/>
        <v>-0.6167800633286248</v>
      </c>
      <c r="H93" s="7">
        <f t="shared" si="2"/>
        <v>-3.78716287705212</v>
      </c>
      <c r="I93" s="7">
        <f t="shared" si="2"/>
        <v>28.291744303283703</v>
      </c>
      <c r="J93" s="7">
        <f t="shared" si="2"/>
        <v>-12.865067329903535</v>
      </c>
      <c r="K93" s="7">
        <f t="shared" si="2"/>
        <v>20.989259614627972</v>
      </c>
      <c r="L93" s="7">
        <f t="shared" si="2"/>
        <v>-1.8330845689255064</v>
      </c>
      <c r="M93" s="7">
        <f t="shared" si="2"/>
        <v>15.1887076515332</v>
      </c>
      <c r="N93" s="7">
        <f t="shared" si="2"/>
        <v>-3.5233906415879606</v>
      </c>
      <c r="O93" s="7">
        <f t="shared" si="2"/>
        <v>11.66531700994524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Krumlinde</dc:creator>
  <cp:keywords/>
  <dc:description/>
  <cp:lastModifiedBy>Arne Sandström</cp:lastModifiedBy>
  <cp:lastPrinted>2003-06-04T08:29:54Z</cp:lastPrinted>
  <dcterms:created xsi:type="dcterms:W3CDTF">2000-06-15T15:55:33Z</dcterms:created>
  <dcterms:modified xsi:type="dcterms:W3CDTF">2005-08-11T06:02:44Z</dcterms:modified>
  <cp:category/>
  <cp:version/>
  <cp:contentType/>
  <cp:contentStatus/>
</cp:coreProperties>
</file>