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930" windowWidth="11715" windowHeight="6615" tabRatio="728" activeTab="0"/>
  </bookViews>
  <sheets>
    <sheet name="Innehåll" sheetId="1" r:id="rId1"/>
    <sheet name="Återbäringsräntor" sheetId="2" r:id="rId2"/>
    <sheet name="Sheet2" sheetId="3" r:id="rId3"/>
    <sheet name="Villkorad återbäring" sheetId="4" r:id="rId4"/>
    <sheet name="Övrig avkastningsränta" sheetId="5" r:id="rId5"/>
  </sheets>
  <definedNames/>
  <calcPr fullCalcOnLoad="1" refMode="R1C1"/>
</workbook>
</file>

<file path=xl/sharedStrings.xml><?xml version="1.0" encoding="utf-8"?>
<sst xmlns="http://schemas.openxmlformats.org/spreadsheetml/2006/main" count="106" uniqueCount="88">
  <si>
    <t>Återbäringsräntor i % före skatt och före generella kostnader</t>
  </si>
  <si>
    <t>Bolag</t>
  </si>
  <si>
    <t>Genomsnitt</t>
  </si>
  <si>
    <t>CURSOR HERE</t>
  </si>
  <si>
    <t>RUN MACRO</t>
  </si>
  <si>
    <t>Avkastningsränta, som ger upphov till villkorad återbäring, i % före skatt och före generella kostnader</t>
  </si>
  <si>
    <t>*) hittills under året uppnådd avkastning</t>
  </si>
  <si>
    <t>Årsbasis</t>
  </si>
  <si>
    <t>Avkastningsränta, som ger upphov till återbäring, i % före skatt och före generella kostnader</t>
  </si>
  <si>
    <t>Innehåll</t>
  </si>
  <si>
    <t>Återbäringsräntor</t>
  </si>
  <si>
    <t>Villkorad återbäring</t>
  </si>
  <si>
    <t>Övrig avkastningsränta</t>
  </si>
  <si>
    <t>AMF Pension</t>
  </si>
  <si>
    <t>Avtalspension SAF-LO   1)</t>
  </si>
  <si>
    <t>AMF Privat, ITPK   1)</t>
  </si>
  <si>
    <t>FL Livförs</t>
  </si>
  <si>
    <t>Folksam Liv</t>
  </si>
  <si>
    <t>Teckande efter 1997-12, sparande före 2001-12</t>
  </si>
  <si>
    <t>Sparande mellan 2001-12 och 2015-06</t>
  </si>
  <si>
    <t>Tjänste (f.d. KP), sparande t.o.m. 2015-05</t>
  </si>
  <si>
    <t>Övrig Liv, sparande fr.o.m. 2015-07</t>
  </si>
  <si>
    <t>Tjänste, sparande from 2015-07 (from 2015-06 för fd KP)</t>
  </si>
  <si>
    <t>Handelsbanken Liv</t>
  </si>
  <si>
    <t>KPA Pensionförs</t>
  </si>
  <si>
    <t>Sparande före 1999-12-31</t>
  </si>
  <si>
    <t>Sparande fr o m 1999-12-31</t>
  </si>
  <si>
    <t>Sparande före 2002-09-01</t>
  </si>
  <si>
    <t>Sparande from 2002-09-01   2)</t>
  </si>
  <si>
    <t>LF  Liv</t>
  </si>
  <si>
    <t>Gamla Trad *)   3)</t>
  </si>
  <si>
    <t>Nya Trad</t>
  </si>
  <si>
    <t>Nordea Livförsäkring</t>
  </si>
  <si>
    <t>Sparande fr o m 2002 10</t>
  </si>
  <si>
    <t xml:space="preserve">SalusAnsvar </t>
  </si>
  <si>
    <t>Sparande fr o m 1992-11   4)</t>
  </si>
  <si>
    <t>Sparande fr o m 2002-10   4)</t>
  </si>
  <si>
    <t>SEB Pension</t>
  </si>
  <si>
    <t>Tjänstepension</t>
  </si>
  <si>
    <t>Övrig</t>
  </si>
  <si>
    <t>SEB TL Gla</t>
  </si>
  <si>
    <t>Sparande fr o m 1992-11-01</t>
  </si>
  <si>
    <t>Skandia Livf. Öms.</t>
  </si>
  <si>
    <t>Sparande fr o m 1998-05-13   5)</t>
  </si>
  <si>
    <t>Sparande fr o m 2000-01-01   5)</t>
  </si>
  <si>
    <t>Sparande fr o m 2000-11-01   5)</t>
  </si>
  <si>
    <t>Sparande fr o m 2002-07-22 t o m 2015-05   5)</t>
  </si>
  <si>
    <t>Tecknade fr o m 2014-09, sparande fr o m 2015-06</t>
  </si>
  <si>
    <t>SPP Liv</t>
  </si>
  <si>
    <t>Änke- och Pupillkassan</t>
  </si>
  <si>
    <t>Genomsnitt, vägt med bolagens kapitalplaceringar</t>
  </si>
  <si>
    <t>Brutto</t>
  </si>
  <si>
    <t>2019 mar</t>
  </si>
  <si>
    <t>2014-2018</t>
  </si>
  <si>
    <t>2009-2018</t>
  </si>
  <si>
    <t>2018 *)</t>
  </si>
  <si>
    <t>1 jan - 31 dec</t>
  </si>
  <si>
    <t>Sparande utan garanti</t>
  </si>
  <si>
    <t>3% årlig garanti *)</t>
  </si>
  <si>
    <t>3% slutgaranti *)</t>
  </si>
  <si>
    <t>5% årlig garanti *)</t>
  </si>
  <si>
    <t>Livförvaltning *)</t>
  </si>
  <si>
    <t>Premiegaranti: Tillväxtportfölj</t>
  </si>
  <si>
    <t>Premiegaranti: Trygg portfölj</t>
  </si>
  <si>
    <t>Trad (Privat &amp; Tjänste) *)</t>
  </si>
  <si>
    <t>Stabil Pension Tillväxt</t>
  </si>
  <si>
    <t>Stabil Pension Trygga</t>
  </si>
  <si>
    <t>SPP Pension</t>
  </si>
  <si>
    <t>Förmånsbestämd portfölj</t>
  </si>
  <si>
    <t>Premiebestämd, nyteckning</t>
  </si>
  <si>
    <t>Premiebestämd, stängd *)</t>
  </si>
  <si>
    <t>Premiebestämd</t>
  </si>
  <si>
    <t>Swedbank Försäkring</t>
  </si>
  <si>
    <t>Traditionell Pension,Tjänste *)</t>
  </si>
  <si>
    <t>Traditionell Pension, Premiegaranti</t>
  </si>
  <si>
    <t>Traditionell Pension, Övrigt *)</t>
  </si>
  <si>
    <t>Alecta</t>
  </si>
  <si>
    <t xml:space="preserve">  inriktning 60% aktier **)</t>
  </si>
  <si>
    <t xml:space="preserve">  inriktning 40% aktier</t>
  </si>
  <si>
    <t xml:space="preserve">  inriktning 10% aktier</t>
  </si>
  <si>
    <t xml:space="preserve">  inriktning 50% aktier</t>
  </si>
  <si>
    <t>Sparande med garanti</t>
  </si>
  <si>
    <t>Avtalspension Premiegaranti (45-åring)</t>
  </si>
  <si>
    <t>KPA Pensionförsäkring</t>
  </si>
  <si>
    <t>Nya världen *)</t>
  </si>
  <si>
    <t>GarantiPension Plus (25-åring)</t>
  </si>
  <si>
    <t>GarantiPension Plus (40-åring)</t>
  </si>
  <si>
    <t>GarantiPension Plus (55-åring)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</si>
</sst>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  <numFmt numFmtId="174" formatCode="[=-1]\-;0.00"/>
    <numFmt numFmtId="175" formatCode="0.00;\-0.00;0.00"/>
    <numFmt numFmtId="176" formatCode="0.0;\-0.0;0.0"/>
  </numFmts>
  <fonts count="51">
    <font>
      <sz val="10"/>
      <name val="Arial"/>
      <family val="0"/>
    </font>
    <font>
      <sz val="9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b/>
      <sz val="9"/>
      <name val="Book Antiqua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u val="single"/>
      <sz val="14"/>
      <color indexed="12"/>
      <name val="Arial"/>
      <family val="0"/>
    </font>
    <font>
      <sz val="14"/>
      <name val="Arial"/>
      <family val="0"/>
    </font>
    <font>
      <b/>
      <i/>
      <sz val="12"/>
      <color indexed="10"/>
      <name val="Book Antiqua"/>
      <family val="1"/>
    </font>
    <font>
      <sz val="9"/>
      <color indexed="10"/>
      <name val="Book Antiqu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medium"/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0" fontId="1" fillId="33" borderId="10" xfId="0" applyFont="1" applyFill="1" applyBorder="1" applyAlignment="1">
      <alignment/>
    </xf>
    <xf numFmtId="0" fontId="4" fillId="33" borderId="11" xfId="0" applyFont="1" applyFill="1" applyBorder="1" applyAlignment="1" quotePrefix="1">
      <alignment/>
    </xf>
    <xf numFmtId="0" fontId="4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 quotePrefix="1">
      <alignment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173" fontId="1" fillId="34" borderId="16" xfId="0" applyNumberFormat="1" applyFont="1" applyFill="1" applyBorder="1" applyAlignment="1">
      <alignment horizontal="center"/>
    </xf>
    <xf numFmtId="173" fontId="1" fillId="34" borderId="17" xfId="0" applyNumberFormat="1" applyFont="1" applyFill="1" applyBorder="1" applyAlignment="1">
      <alignment horizontal="center"/>
    </xf>
    <xf numFmtId="173" fontId="1" fillId="33" borderId="17" xfId="0" applyNumberFormat="1" applyFont="1" applyFill="1" applyBorder="1" applyAlignment="1">
      <alignment horizontal="center"/>
    </xf>
    <xf numFmtId="173" fontId="1" fillId="33" borderId="18" xfId="0" applyNumberFormat="1" applyFont="1" applyFill="1" applyBorder="1" applyAlignment="1">
      <alignment horizontal="center"/>
    </xf>
    <xf numFmtId="173" fontId="1" fillId="33" borderId="19" xfId="0" applyNumberFormat="1" applyFont="1" applyFill="1" applyBorder="1" applyAlignment="1">
      <alignment horizontal="center"/>
    </xf>
    <xf numFmtId="173" fontId="1" fillId="33" borderId="20" xfId="0" applyNumberFormat="1" applyFont="1" applyFill="1" applyBorder="1" applyAlignment="1">
      <alignment horizontal="center"/>
    </xf>
    <xf numFmtId="173" fontId="1" fillId="34" borderId="21" xfId="0" applyNumberFormat="1" applyFont="1" applyFill="1" applyBorder="1" applyAlignment="1">
      <alignment horizontal="center"/>
    </xf>
    <xf numFmtId="173" fontId="1" fillId="34" borderId="22" xfId="0" applyNumberFormat="1" applyFont="1" applyFill="1" applyBorder="1" applyAlignment="1">
      <alignment horizontal="center"/>
    </xf>
    <xf numFmtId="173" fontId="1" fillId="34" borderId="23" xfId="0" applyNumberFormat="1" applyFont="1" applyFill="1" applyBorder="1" applyAlignment="1">
      <alignment horizontal="center"/>
    </xf>
    <xf numFmtId="173" fontId="1" fillId="33" borderId="23" xfId="0" applyNumberFormat="1" applyFont="1" applyFill="1" applyBorder="1" applyAlignment="1">
      <alignment horizontal="center"/>
    </xf>
    <xf numFmtId="173" fontId="1" fillId="33" borderId="16" xfId="0" applyNumberFormat="1" applyFont="1" applyFill="1" applyBorder="1" applyAlignment="1">
      <alignment horizontal="center"/>
    </xf>
    <xf numFmtId="0" fontId="2" fillId="33" borderId="24" xfId="0" applyFont="1" applyFill="1" applyBorder="1" applyAlignment="1" quotePrefix="1">
      <alignment/>
    </xf>
    <xf numFmtId="0" fontId="1" fillId="33" borderId="25" xfId="0" applyFont="1" applyFill="1" applyBorder="1" applyAlignment="1">
      <alignment/>
    </xf>
    <xf numFmtId="173" fontId="1" fillId="34" borderId="26" xfId="0" applyNumberFormat="1" applyFont="1" applyFill="1" applyBorder="1" applyAlignment="1">
      <alignment horizontal="center"/>
    </xf>
    <xf numFmtId="173" fontId="1" fillId="34" borderId="27" xfId="0" applyNumberFormat="1" applyFont="1" applyFill="1" applyBorder="1" applyAlignment="1">
      <alignment horizontal="center"/>
    </xf>
    <xf numFmtId="173" fontId="1" fillId="34" borderId="28" xfId="0" applyNumberFormat="1" applyFont="1" applyFill="1" applyBorder="1" applyAlignment="1">
      <alignment horizontal="center"/>
    </xf>
    <xf numFmtId="173" fontId="1" fillId="33" borderId="27" xfId="0" applyNumberFormat="1" applyFont="1" applyFill="1" applyBorder="1" applyAlignment="1">
      <alignment horizontal="center"/>
    </xf>
    <xf numFmtId="173" fontId="1" fillId="33" borderId="28" xfId="0" applyNumberFormat="1" applyFont="1" applyFill="1" applyBorder="1" applyAlignment="1">
      <alignment horizontal="center"/>
    </xf>
    <xf numFmtId="173" fontId="1" fillId="33" borderId="29" xfId="0" applyNumberFormat="1" applyFont="1" applyFill="1" applyBorder="1" applyAlignment="1">
      <alignment horizontal="center"/>
    </xf>
    <xf numFmtId="173" fontId="1" fillId="34" borderId="30" xfId="0" applyNumberFormat="1" applyFont="1" applyFill="1" applyBorder="1" applyAlignment="1">
      <alignment horizontal="center"/>
    </xf>
    <xf numFmtId="173" fontId="1" fillId="33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73" fontId="1" fillId="34" borderId="33" xfId="0" applyNumberFormat="1" applyFont="1" applyFill="1" applyBorder="1" applyAlignment="1">
      <alignment horizontal="center"/>
    </xf>
    <xf numFmtId="173" fontId="1" fillId="33" borderId="34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174" fontId="1" fillId="34" borderId="35" xfId="0" applyNumberFormat="1" applyFont="1" applyFill="1" applyBorder="1" applyAlignment="1">
      <alignment horizontal="center"/>
    </xf>
    <xf numFmtId="174" fontId="1" fillId="34" borderId="36" xfId="0" applyNumberFormat="1" applyFont="1" applyFill="1" applyBorder="1" applyAlignment="1">
      <alignment horizontal="center"/>
    </xf>
    <xf numFmtId="174" fontId="1" fillId="33" borderId="35" xfId="0" applyNumberFormat="1" applyFont="1" applyFill="1" applyBorder="1" applyAlignment="1">
      <alignment horizontal="center"/>
    </xf>
    <xf numFmtId="174" fontId="1" fillId="33" borderId="36" xfId="0" applyNumberFormat="1" applyFont="1" applyFill="1" applyBorder="1" applyAlignment="1">
      <alignment horizontal="center"/>
    </xf>
    <xf numFmtId="174" fontId="1" fillId="33" borderId="37" xfId="0" applyNumberFormat="1" applyFont="1" applyFill="1" applyBorder="1" applyAlignment="1">
      <alignment horizontal="center"/>
    </xf>
    <xf numFmtId="174" fontId="1" fillId="34" borderId="37" xfId="0" applyNumberFormat="1" applyFont="1" applyFill="1" applyBorder="1" applyAlignment="1">
      <alignment horizontal="center"/>
    </xf>
    <xf numFmtId="174" fontId="1" fillId="33" borderId="38" xfId="0" applyNumberFormat="1" applyFont="1" applyFill="1" applyBorder="1" applyAlignment="1">
      <alignment horizontal="center"/>
    </xf>
    <xf numFmtId="174" fontId="1" fillId="34" borderId="39" xfId="0" applyNumberFormat="1" applyFont="1" applyFill="1" applyBorder="1" applyAlignment="1">
      <alignment horizontal="center"/>
    </xf>
    <xf numFmtId="174" fontId="1" fillId="33" borderId="4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41" xfId="0" applyBorder="1" applyAlignment="1">
      <alignment/>
    </xf>
    <xf numFmtId="0" fontId="8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0" borderId="0" xfId="0" applyFont="1" applyAlignment="1">
      <alignment/>
    </xf>
    <xf numFmtId="175" fontId="0" fillId="0" borderId="43" xfId="0" applyNumberFormat="1" applyBorder="1" applyAlignment="1">
      <alignment/>
    </xf>
    <xf numFmtId="175" fontId="0" fillId="0" borderId="0" xfId="0" applyNumberFormat="1" applyAlignment="1">
      <alignment/>
    </xf>
    <xf numFmtId="175" fontId="7" fillId="0" borderId="43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1" fillId="0" borderId="0" xfId="0" applyFont="1" applyBorder="1" applyAlignment="1">
      <alignment/>
    </xf>
    <xf numFmtId="0" fontId="0" fillId="0" borderId="47" xfId="0" applyBorder="1" applyAlignment="1">
      <alignment/>
    </xf>
    <xf numFmtId="0" fontId="12" fillId="0" borderId="0" xfId="45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 horizontal="center"/>
    </xf>
    <xf numFmtId="0" fontId="14" fillId="33" borderId="11" xfId="0" applyFont="1" applyFill="1" applyBorder="1" applyAlignment="1">
      <alignment/>
    </xf>
    <xf numFmtId="173" fontId="15" fillId="33" borderId="49" xfId="0" applyNumberFormat="1" applyFont="1" applyFill="1" applyBorder="1" applyAlignment="1">
      <alignment horizontal="center"/>
    </xf>
    <xf numFmtId="0" fontId="15" fillId="33" borderId="49" xfId="0" applyFont="1" applyFill="1" applyBorder="1" applyAlignment="1">
      <alignment/>
    </xf>
    <xf numFmtId="173" fontId="15" fillId="34" borderId="49" xfId="0" applyNumberFormat="1" applyFont="1" applyFill="1" applyBorder="1" applyAlignment="1">
      <alignment horizontal="center"/>
    </xf>
    <xf numFmtId="173" fontId="15" fillId="34" borderId="21" xfId="0" applyNumberFormat="1" applyFont="1" applyFill="1" applyBorder="1" applyAlignment="1">
      <alignment horizontal="center"/>
    </xf>
    <xf numFmtId="173" fontId="15" fillId="33" borderId="19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2" fillId="33" borderId="50" xfId="0" applyFont="1" applyFill="1" applyBorder="1" applyAlignment="1" quotePrefix="1">
      <alignment/>
    </xf>
    <xf numFmtId="0" fontId="1" fillId="33" borderId="47" xfId="0" applyFont="1" applyFill="1" applyBorder="1" applyAlignment="1">
      <alignment/>
    </xf>
    <xf numFmtId="174" fontId="1" fillId="34" borderId="51" xfId="0" applyNumberFormat="1" applyFont="1" applyFill="1" applyBorder="1" applyAlignment="1">
      <alignment horizontal="center"/>
    </xf>
    <xf numFmtId="174" fontId="1" fillId="34" borderId="52" xfId="0" applyNumberFormat="1" applyFont="1" applyFill="1" applyBorder="1" applyAlignment="1">
      <alignment horizontal="center"/>
    </xf>
    <xf numFmtId="174" fontId="1" fillId="33" borderId="52" xfId="0" applyNumberFormat="1" applyFont="1" applyFill="1" applyBorder="1" applyAlignment="1">
      <alignment horizontal="center"/>
    </xf>
    <xf numFmtId="174" fontId="1" fillId="33" borderId="53" xfId="0" applyNumberFormat="1" applyFont="1" applyFill="1" applyBorder="1" applyAlignment="1">
      <alignment horizontal="center"/>
    </xf>
    <xf numFmtId="174" fontId="1" fillId="34" borderId="53" xfId="0" applyNumberFormat="1" applyFont="1" applyFill="1" applyBorder="1" applyAlignment="1">
      <alignment horizontal="center"/>
    </xf>
    <xf numFmtId="174" fontId="1" fillId="33" borderId="54" xfId="0" applyNumberFormat="1" applyFont="1" applyFill="1" applyBorder="1" applyAlignment="1">
      <alignment horizontal="center"/>
    </xf>
    <xf numFmtId="174" fontId="1" fillId="34" borderId="43" xfId="0" applyNumberFormat="1" applyFont="1" applyFill="1" applyBorder="1" applyAlignment="1">
      <alignment horizontal="center"/>
    </xf>
    <xf numFmtId="174" fontId="1" fillId="33" borderId="55" xfId="0" applyNumberFormat="1" applyFont="1" applyFill="1" applyBorder="1" applyAlignment="1">
      <alignment horizontal="center"/>
    </xf>
    <xf numFmtId="173" fontId="1" fillId="34" borderId="56" xfId="0" applyNumberFormat="1" applyFont="1" applyFill="1" applyBorder="1" applyAlignment="1">
      <alignment horizontal="center"/>
    </xf>
    <xf numFmtId="173" fontId="1" fillId="33" borderId="57" xfId="0" applyNumberFormat="1" applyFont="1" applyFill="1" applyBorder="1" applyAlignment="1">
      <alignment horizontal="center"/>
    </xf>
    <xf numFmtId="0" fontId="2" fillId="0" borderId="58" xfId="0" applyFont="1" applyBorder="1" applyAlignment="1">
      <alignment vertical="top"/>
    </xf>
    <xf numFmtId="0" fontId="2" fillId="0" borderId="59" xfId="0" applyFont="1" applyBorder="1" applyAlignment="1">
      <alignment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5" fillId="0" borderId="63" xfId="0" applyFont="1" applyBorder="1" applyAlignment="1" quotePrefix="1">
      <alignment horizontal="center" vertical="top"/>
    </xf>
    <xf numFmtId="0" fontId="5" fillId="0" borderId="64" xfId="0" applyFont="1" applyBorder="1" applyAlignment="1" quotePrefix="1">
      <alignment horizontal="center" vertical="top" wrapText="1"/>
    </xf>
    <xf numFmtId="0" fontId="5" fillId="0" borderId="65" xfId="0" applyFont="1" applyBorder="1" applyAlignment="1" quotePrefix="1">
      <alignment horizontal="center" vertical="top" wrapText="1"/>
    </xf>
    <xf numFmtId="0" fontId="5" fillId="0" borderId="66" xfId="0" applyFont="1" applyBorder="1" applyAlignment="1" quotePrefix="1">
      <alignment horizontal="center" vertical="top" wrapText="1"/>
    </xf>
    <xf numFmtId="0" fontId="2" fillId="33" borderId="67" xfId="0" applyFont="1" applyFill="1" applyBorder="1" applyAlignment="1" quotePrefix="1">
      <alignment/>
    </xf>
    <xf numFmtId="0" fontId="1" fillId="33" borderId="68" xfId="0" applyFont="1" applyFill="1" applyBorder="1" applyAlignment="1">
      <alignment/>
    </xf>
    <xf numFmtId="174" fontId="1" fillId="34" borderId="69" xfId="0" applyNumberFormat="1" applyFont="1" applyFill="1" applyBorder="1" applyAlignment="1">
      <alignment horizontal="center"/>
    </xf>
    <xf numFmtId="174" fontId="1" fillId="34" borderId="70" xfId="0" applyNumberFormat="1" applyFont="1" applyFill="1" applyBorder="1" applyAlignment="1">
      <alignment horizontal="center"/>
    </xf>
    <xf numFmtId="174" fontId="1" fillId="33" borderId="69" xfId="0" applyNumberFormat="1" applyFont="1" applyFill="1" applyBorder="1" applyAlignment="1">
      <alignment horizontal="center"/>
    </xf>
    <xf numFmtId="174" fontId="1" fillId="33" borderId="70" xfId="0" applyNumberFormat="1" applyFont="1" applyFill="1" applyBorder="1" applyAlignment="1">
      <alignment horizontal="center"/>
    </xf>
    <xf numFmtId="174" fontId="1" fillId="33" borderId="71" xfId="0" applyNumberFormat="1" applyFont="1" applyFill="1" applyBorder="1" applyAlignment="1">
      <alignment horizontal="center"/>
    </xf>
    <xf numFmtId="174" fontId="1" fillId="34" borderId="71" xfId="0" applyNumberFormat="1" applyFont="1" applyFill="1" applyBorder="1" applyAlignment="1">
      <alignment horizontal="center"/>
    </xf>
    <xf numFmtId="174" fontId="1" fillId="33" borderId="72" xfId="0" applyNumberFormat="1" applyFont="1" applyFill="1" applyBorder="1" applyAlignment="1">
      <alignment horizontal="center"/>
    </xf>
    <xf numFmtId="174" fontId="1" fillId="34" borderId="73" xfId="0" applyNumberFormat="1" applyFont="1" applyFill="1" applyBorder="1" applyAlignment="1">
      <alignment horizontal="center"/>
    </xf>
    <xf numFmtId="174" fontId="1" fillId="33" borderId="74" xfId="0" applyNumberFormat="1" applyFont="1" applyFill="1" applyBorder="1" applyAlignment="1">
      <alignment horizontal="center"/>
    </xf>
    <xf numFmtId="173" fontId="1" fillId="34" borderId="75" xfId="0" applyNumberFormat="1" applyFont="1" applyFill="1" applyBorder="1" applyAlignment="1">
      <alignment horizontal="center"/>
    </xf>
    <xf numFmtId="173" fontId="1" fillId="33" borderId="76" xfId="0" applyNumberFormat="1" applyFont="1" applyFill="1" applyBorder="1" applyAlignment="1">
      <alignment horizontal="center"/>
    </xf>
    <xf numFmtId="174" fontId="1" fillId="33" borderId="51" xfId="0" applyNumberFormat="1" applyFont="1" applyFill="1" applyBorder="1" applyAlignment="1">
      <alignment horizontal="center"/>
    </xf>
    <xf numFmtId="0" fontId="2" fillId="33" borderId="58" xfId="0" applyFont="1" applyFill="1" applyBorder="1" applyAlignment="1" quotePrefix="1">
      <alignment/>
    </xf>
    <xf numFmtId="0" fontId="1" fillId="33" borderId="59" xfId="0" applyFont="1" applyFill="1" applyBorder="1" applyAlignment="1">
      <alignment/>
    </xf>
    <xf numFmtId="174" fontId="1" fillId="34" borderId="60" xfId="0" applyNumberFormat="1" applyFont="1" applyFill="1" applyBorder="1" applyAlignment="1">
      <alignment horizontal="center"/>
    </xf>
    <xf numFmtId="174" fontId="1" fillId="34" borderId="61" xfId="0" applyNumberFormat="1" applyFont="1" applyFill="1" applyBorder="1" applyAlignment="1">
      <alignment horizontal="center"/>
    </xf>
    <xf numFmtId="174" fontId="1" fillId="33" borderId="60" xfId="0" applyNumberFormat="1" applyFont="1" applyFill="1" applyBorder="1" applyAlignment="1">
      <alignment horizontal="center"/>
    </xf>
    <xf numFmtId="174" fontId="1" fillId="33" borderId="61" xfId="0" applyNumberFormat="1" applyFont="1" applyFill="1" applyBorder="1" applyAlignment="1">
      <alignment horizontal="center"/>
    </xf>
    <xf numFmtId="174" fontId="1" fillId="33" borderId="62" xfId="0" applyNumberFormat="1" applyFont="1" applyFill="1" applyBorder="1" applyAlignment="1">
      <alignment horizontal="center"/>
    </xf>
    <xf numFmtId="174" fontId="1" fillId="34" borderId="62" xfId="0" applyNumberFormat="1" applyFont="1" applyFill="1" applyBorder="1" applyAlignment="1">
      <alignment horizontal="center"/>
    </xf>
    <xf numFmtId="174" fontId="1" fillId="33" borderId="77" xfId="0" applyNumberFormat="1" applyFont="1" applyFill="1" applyBorder="1" applyAlignment="1">
      <alignment horizontal="center"/>
    </xf>
    <xf numFmtId="174" fontId="1" fillId="34" borderId="63" xfId="0" applyNumberFormat="1" applyFont="1" applyFill="1" applyBorder="1" applyAlignment="1">
      <alignment horizontal="center"/>
    </xf>
    <xf numFmtId="174" fontId="1" fillId="33" borderId="64" xfId="0" applyNumberFormat="1" applyFont="1" applyFill="1" applyBorder="1" applyAlignment="1">
      <alignment horizontal="center"/>
    </xf>
    <xf numFmtId="173" fontId="1" fillId="34" borderId="78" xfId="0" applyNumberFormat="1" applyFont="1" applyFill="1" applyBorder="1" applyAlignment="1">
      <alignment horizontal="center"/>
    </xf>
    <xf numFmtId="173" fontId="1" fillId="33" borderId="79" xfId="0" applyNumberFormat="1" applyFont="1" applyFill="1" applyBorder="1" applyAlignment="1">
      <alignment horizontal="center"/>
    </xf>
    <xf numFmtId="173" fontId="1" fillId="33" borderId="26" xfId="0" applyNumberFormat="1" applyFont="1" applyFill="1" applyBorder="1" applyAlignment="1">
      <alignment horizontal="center"/>
    </xf>
    <xf numFmtId="173" fontId="1" fillId="34" borderId="80" xfId="0" applyNumberFormat="1" applyFont="1" applyFill="1" applyBorder="1" applyAlignment="1">
      <alignment horizontal="center"/>
    </xf>
    <xf numFmtId="173" fontId="1" fillId="33" borderId="81" xfId="0" applyNumberFormat="1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DE79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AF"/>
      <rgbColor rgb="00CC99FF"/>
      <rgbColor rgb="00FFE5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44</xdr:row>
      <xdr:rowOff>0</xdr:rowOff>
    </xdr:from>
    <xdr:ext cx="10934700" cy="1343025"/>
    <xdr:sp>
      <xdr:nvSpPr>
        <xdr:cNvPr id="1" name="Text Box 1"/>
        <xdr:cNvSpPr txBox="1">
          <a:spLocks noChangeArrowheads="1"/>
        </xdr:cNvSpPr>
      </xdr:nvSpPr>
      <xdr:spPr>
        <a:xfrm>
          <a:off x="19050" y="7600950"/>
          <a:ext cx="109347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Full reallokering (8%) på hela beståndet 2009-02-01. Från och med 2010-05-01 tillämpas ny metod (avkastningsränta) Återbäringsräntan gäller t o m 2010-04-30. Därefter tillämpas avkastningsränta.
2) Ny metod (avkastningsränta) från 2004-07-01. 2004 avser helåret med återbäringsränta första halvåret och avkastningsränta andra halvåret.
3) LF Liv reallokerade den 1 juni 2004 med högst 9 procent. De enskilda spararnas försäkringskapital har sänkts som mest med 9 procent.
4) Full reallokering (10%) på hela beståndet under januari 2004.
5) Skandia Liv genomförde i december 2015 en extra fördelning på 18 miljarder kr till försäkringar tecknade före setpember 2014 på sparande t o m maj 2015.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F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4.57421875" style="0" customWidth="1"/>
    <col min="3" max="3" width="29.28125" style="0" customWidth="1"/>
  </cols>
  <sheetData>
    <row r="2" spans="2:6" ht="12.75">
      <c r="B2" s="62"/>
      <c r="C2" s="63"/>
      <c r="D2" s="63"/>
      <c r="E2" s="63"/>
      <c r="F2" s="64"/>
    </row>
    <row r="3" spans="2:6" ht="15.75">
      <c r="B3" s="56"/>
      <c r="C3" s="65" t="s">
        <v>9</v>
      </c>
      <c r="D3" s="51"/>
      <c r="E3" s="51"/>
      <c r="F3" s="66"/>
    </row>
    <row r="4" spans="2:6" ht="9.75" customHeight="1">
      <c r="B4" s="56"/>
      <c r="C4" s="51"/>
      <c r="D4" s="51"/>
      <c r="E4" s="51"/>
      <c r="F4" s="66"/>
    </row>
    <row r="5" spans="2:6" ht="18">
      <c r="B5" s="56"/>
      <c r="C5" s="67" t="s">
        <v>10</v>
      </c>
      <c r="D5" s="51"/>
      <c r="E5" s="51"/>
      <c r="F5" s="66"/>
    </row>
    <row r="6" spans="2:6" ht="6.75" customHeight="1">
      <c r="B6" s="56"/>
      <c r="C6" s="68"/>
      <c r="D6" s="51"/>
      <c r="E6" s="51"/>
      <c r="F6" s="66"/>
    </row>
    <row r="7" spans="2:6" ht="18">
      <c r="B7" s="56"/>
      <c r="C7" s="67" t="s">
        <v>11</v>
      </c>
      <c r="D7" s="51"/>
      <c r="E7" s="51"/>
      <c r="F7" s="66"/>
    </row>
    <row r="8" spans="2:6" ht="7.5" customHeight="1">
      <c r="B8" s="56"/>
      <c r="C8" s="68"/>
      <c r="D8" s="51"/>
      <c r="E8" s="51"/>
      <c r="F8" s="66"/>
    </row>
    <row r="9" spans="2:6" ht="18">
      <c r="B9" s="56"/>
      <c r="C9" s="67" t="s">
        <v>12</v>
      </c>
      <c r="D9" s="51"/>
      <c r="E9" s="51"/>
      <c r="F9" s="66"/>
    </row>
    <row r="10" spans="2:6" ht="12.75">
      <c r="B10" s="56"/>
      <c r="C10" s="51"/>
      <c r="D10" s="51"/>
      <c r="E10" s="51"/>
      <c r="F10" s="66"/>
    </row>
    <row r="11" spans="2:6" ht="8.25" customHeight="1">
      <c r="B11" s="53"/>
      <c r="C11" s="55"/>
      <c r="D11" s="55"/>
      <c r="E11" s="55"/>
      <c r="F11" s="69"/>
    </row>
  </sheetData>
  <sheetProtection/>
  <hyperlinks>
    <hyperlink ref="C5" location="Återbäringsräntor!A1" display="Återbäringsräntor"/>
    <hyperlink ref="C7" location="'Villkorad återbäring'!A1" display="Villkorad återbäring"/>
    <hyperlink ref="C9" location="'Övrig avkastningsränta'!A1" display="Övrig avkastningsränta"/>
  </hyperlinks>
  <printOptions/>
  <pageMargins left="0.75" right="0.75" top="1" bottom="1" header="0.5" footer="0.5"/>
  <pageSetup horizontalDpi="1200" verticalDpi="1200" orientation="portrait" paperSize="9" r:id="rId1"/>
  <headerFooter alignWithMargins="0">
    <oddFooter>&amp;L&amp;"Book Antiqua,Normal"&amp;D  &amp;8ARA R5&amp;C-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43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.421875" style="1" customWidth="1"/>
    <col min="2" max="2" width="49.00390625" style="1" customWidth="1"/>
    <col min="3" max="21" width="4.7109375" style="1" customWidth="1"/>
    <col min="22" max="23" width="5.421875" style="1" customWidth="1"/>
    <col min="24" max="24" width="1.28515625" style="1" customWidth="1"/>
    <col min="25" max="26" width="5.421875" style="1" customWidth="1"/>
    <col min="27" max="27" width="0.42578125" style="1" customWidth="1"/>
    <col min="28" max="16384" width="8.7109375" style="1" customWidth="1"/>
  </cols>
  <sheetData>
    <row r="1" spans="1:26" ht="17.25" thickBot="1">
      <c r="A1" s="5" t="s">
        <v>0</v>
      </c>
      <c r="B1" s="2"/>
      <c r="C1" s="2"/>
      <c r="D1" s="3"/>
      <c r="E1" s="3"/>
      <c r="F1" s="3"/>
      <c r="G1" s="3"/>
      <c r="H1" s="3"/>
      <c r="I1" s="3"/>
      <c r="J1" s="6"/>
      <c r="K1" s="6"/>
      <c r="L1" s="15" t="s">
        <v>51</v>
      </c>
      <c r="M1" s="6"/>
      <c r="N1" s="6"/>
      <c r="O1" s="3"/>
      <c r="P1" s="3"/>
      <c r="Q1" s="3"/>
      <c r="R1" s="3"/>
      <c r="S1" s="3"/>
      <c r="T1" s="3"/>
      <c r="U1" s="3"/>
      <c r="V1" s="3"/>
      <c r="W1" s="4"/>
      <c r="Y1" s="9"/>
      <c r="Z1" s="9" t="s">
        <v>2</v>
      </c>
    </row>
    <row r="2" spans="1:26" ht="28.5" customHeight="1" thickBot="1" thickTop="1">
      <c r="A2" s="92" t="s">
        <v>1</v>
      </c>
      <c r="B2" s="93"/>
      <c r="C2" s="94">
        <f>V2-19</f>
        <v>2000</v>
      </c>
      <c r="D2" s="95">
        <f>V2-18</f>
        <v>2001</v>
      </c>
      <c r="E2" s="95">
        <f>V2-17</f>
        <v>2002</v>
      </c>
      <c r="F2" s="95">
        <f>V2-16</f>
        <v>2003</v>
      </c>
      <c r="G2" s="94">
        <f>V2-15</f>
        <v>2004</v>
      </c>
      <c r="H2" s="95">
        <f>V2-14</f>
        <v>2005</v>
      </c>
      <c r="I2" s="95">
        <f>V2-13</f>
        <v>2006</v>
      </c>
      <c r="J2" s="95">
        <f>V2-12</f>
        <v>2007</v>
      </c>
      <c r="K2" s="96">
        <f>V2-11</f>
        <v>2008</v>
      </c>
      <c r="L2" s="94">
        <f>V2-10</f>
        <v>2009</v>
      </c>
      <c r="M2" s="95">
        <f>V2-9</f>
        <v>2010</v>
      </c>
      <c r="N2" s="95">
        <f>V2-8</f>
        <v>2011</v>
      </c>
      <c r="O2" s="95">
        <f>V2-7</f>
        <v>2012</v>
      </c>
      <c r="P2" s="96">
        <f>V2-6</f>
        <v>2013</v>
      </c>
      <c r="Q2" s="94">
        <f>V2-5</f>
        <v>2014</v>
      </c>
      <c r="R2" s="95">
        <f>V2-4</f>
        <v>2015</v>
      </c>
      <c r="S2" s="95">
        <f>V2-3</f>
        <v>2016</v>
      </c>
      <c r="T2" s="95">
        <f>V2-2</f>
        <v>2017</v>
      </c>
      <c r="U2" s="96">
        <f>V2-1</f>
        <v>2018</v>
      </c>
      <c r="V2" s="97">
        <v>2019</v>
      </c>
      <c r="W2" s="98" t="s">
        <v>52</v>
      </c>
      <c r="X2" s="40"/>
      <c r="Y2" s="99" t="s">
        <v>53</v>
      </c>
      <c r="Z2" s="100" t="s">
        <v>54</v>
      </c>
    </row>
    <row r="3" spans="1:26" ht="13.5" customHeight="1">
      <c r="A3" s="101" t="s">
        <v>13</v>
      </c>
      <c r="B3" s="102"/>
      <c r="C3" s="103">
        <v>-1</v>
      </c>
      <c r="D3" s="104">
        <v>-1</v>
      </c>
      <c r="E3" s="104">
        <v>-1</v>
      </c>
      <c r="F3" s="104">
        <v>-1</v>
      </c>
      <c r="G3" s="105">
        <v>-1</v>
      </c>
      <c r="H3" s="106">
        <v>-1</v>
      </c>
      <c r="I3" s="106">
        <v>-1</v>
      </c>
      <c r="J3" s="106">
        <v>-1</v>
      </c>
      <c r="K3" s="107">
        <v>-1</v>
      </c>
      <c r="L3" s="103">
        <v>-1</v>
      </c>
      <c r="M3" s="104">
        <v>-1</v>
      </c>
      <c r="N3" s="104">
        <v>-1</v>
      </c>
      <c r="O3" s="104">
        <v>-1</v>
      </c>
      <c r="P3" s="108">
        <v>-1</v>
      </c>
      <c r="Q3" s="105">
        <v>-1</v>
      </c>
      <c r="R3" s="106">
        <v>-1</v>
      </c>
      <c r="S3" s="106">
        <v>-1</v>
      </c>
      <c r="T3" s="106">
        <v>-1</v>
      </c>
      <c r="U3" s="109">
        <v>-1</v>
      </c>
      <c r="V3" s="110">
        <v>-1</v>
      </c>
      <c r="W3" s="111">
        <v>-1</v>
      </c>
      <c r="X3" s="14"/>
      <c r="Y3" s="112"/>
      <c r="Z3" s="113"/>
    </row>
    <row r="4" spans="1:26" ht="13.5" customHeight="1">
      <c r="A4" s="12"/>
      <c r="B4" s="13" t="s">
        <v>14</v>
      </c>
      <c r="C4" s="41">
        <v>25.4540983606557</v>
      </c>
      <c r="D4" s="42">
        <v>10.427397260274</v>
      </c>
      <c r="E4" s="42">
        <v>2.45205479452055</v>
      </c>
      <c r="F4" s="42">
        <v>0.623287671232877</v>
      </c>
      <c r="G4" s="43">
        <v>2.78825136612022</v>
      </c>
      <c r="H4" s="44">
        <v>6.59178082191781</v>
      </c>
      <c r="I4" s="44">
        <v>10.1534246575342</v>
      </c>
      <c r="J4" s="44">
        <v>14.7041095890411</v>
      </c>
      <c r="K4" s="45">
        <v>2.74590163934426</v>
      </c>
      <c r="L4" s="41">
        <v>-5.15068493150685</v>
      </c>
      <c r="M4" s="42">
        <v>-1</v>
      </c>
      <c r="N4" s="42">
        <v>-1</v>
      </c>
      <c r="O4" s="42">
        <v>-1</v>
      </c>
      <c r="P4" s="46">
        <v>-1</v>
      </c>
      <c r="Q4" s="43">
        <v>-1</v>
      </c>
      <c r="R4" s="44">
        <v>-1</v>
      </c>
      <c r="S4" s="44">
        <v>-1</v>
      </c>
      <c r="T4" s="44">
        <v>-1</v>
      </c>
      <c r="U4" s="47">
        <v>-1</v>
      </c>
      <c r="V4" s="48">
        <v>-1</v>
      </c>
      <c r="W4" s="49">
        <v>-1</v>
      </c>
      <c r="X4" s="14"/>
      <c r="Y4" s="38"/>
      <c r="Z4" s="39"/>
    </row>
    <row r="5" spans="1:26" ht="13.5" customHeight="1" thickBot="1">
      <c r="A5" s="80"/>
      <c r="B5" s="81" t="s">
        <v>15</v>
      </c>
      <c r="C5" s="82">
        <v>16.5387978142077</v>
      </c>
      <c r="D5" s="83">
        <v>9.74794520547945</v>
      </c>
      <c r="E5" s="83">
        <v>2.45205479452055</v>
      </c>
      <c r="F5" s="83">
        <v>0.623287671232877</v>
      </c>
      <c r="G5" s="114">
        <v>2.78825136612022</v>
      </c>
      <c r="H5" s="84">
        <v>6.59178082191781</v>
      </c>
      <c r="I5" s="84">
        <v>10.1534246575342</v>
      </c>
      <c r="J5" s="84">
        <v>14.7041095890411</v>
      </c>
      <c r="K5" s="85">
        <v>2.74590163934426</v>
      </c>
      <c r="L5" s="82">
        <v>-5.15068493150685</v>
      </c>
      <c r="M5" s="83">
        <v>-1</v>
      </c>
      <c r="N5" s="83">
        <v>-1</v>
      </c>
      <c r="O5" s="83">
        <v>-1</v>
      </c>
      <c r="P5" s="86">
        <v>-1</v>
      </c>
      <c r="Q5" s="114">
        <v>-1</v>
      </c>
      <c r="R5" s="84">
        <v>-1</v>
      </c>
      <c r="S5" s="84">
        <v>-1</v>
      </c>
      <c r="T5" s="84">
        <v>-1</v>
      </c>
      <c r="U5" s="87">
        <v>-1</v>
      </c>
      <c r="V5" s="88">
        <v>-1</v>
      </c>
      <c r="W5" s="89">
        <v>-1</v>
      </c>
      <c r="X5" s="14"/>
      <c r="Y5" s="90"/>
      <c r="Z5" s="91"/>
    </row>
    <row r="6" spans="1:26" ht="13.5" customHeight="1" thickBot="1">
      <c r="A6" s="115" t="s">
        <v>16</v>
      </c>
      <c r="B6" s="116"/>
      <c r="C6" s="117">
        <v>22.1584699453552</v>
      </c>
      <c r="D6" s="118">
        <v>-1</v>
      </c>
      <c r="E6" s="118">
        <v>-1</v>
      </c>
      <c r="F6" s="118">
        <v>-1</v>
      </c>
      <c r="G6" s="119">
        <v>-1</v>
      </c>
      <c r="H6" s="120">
        <v>-1</v>
      </c>
      <c r="I6" s="120">
        <v>-1</v>
      </c>
      <c r="J6" s="120">
        <v>-1</v>
      </c>
      <c r="K6" s="121">
        <v>-1</v>
      </c>
      <c r="L6" s="117">
        <v>-1</v>
      </c>
      <c r="M6" s="118">
        <v>-1</v>
      </c>
      <c r="N6" s="118">
        <v>-1</v>
      </c>
      <c r="O6" s="118">
        <v>-1</v>
      </c>
      <c r="P6" s="122">
        <v>-1</v>
      </c>
      <c r="Q6" s="119">
        <v>-1</v>
      </c>
      <c r="R6" s="120">
        <v>-1</v>
      </c>
      <c r="S6" s="120">
        <v>-1</v>
      </c>
      <c r="T6" s="120">
        <v>-1</v>
      </c>
      <c r="U6" s="123">
        <v>-1</v>
      </c>
      <c r="V6" s="124">
        <v>-1</v>
      </c>
      <c r="W6" s="125">
        <v>-1</v>
      </c>
      <c r="X6" s="14"/>
      <c r="Y6" s="126"/>
      <c r="Z6" s="127"/>
    </row>
    <row r="7" spans="1:26" ht="13.5" customHeight="1">
      <c r="A7" s="101" t="s">
        <v>17</v>
      </c>
      <c r="B7" s="102"/>
      <c r="C7" s="103"/>
      <c r="D7" s="104"/>
      <c r="E7" s="104"/>
      <c r="F7" s="104"/>
      <c r="G7" s="105"/>
      <c r="H7" s="106"/>
      <c r="I7" s="106"/>
      <c r="J7" s="106"/>
      <c r="K7" s="107"/>
      <c r="L7" s="103"/>
      <c r="M7" s="104"/>
      <c r="N7" s="104"/>
      <c r="O7" s="104"/>
      <c r="P7" s="108"/>
      <c r="Q7" s="105"/>
      <c r="R7" s="106"/>
      <c r="S7" s="106"/>
      <c r="T7" s="106"/>
      <c r="U7" s="109"/>
      <c r="V7" s="110"/>
      <c r="W7" s="111"/>
      <c r="X7" s="14"/>
      <c r="Y7" s="112"/>
      <c r="Z7" s="113"/>
    </row>
    <row r="8" spans="1:26" ht="13.5" customHeight="1">
      <c r="A8" s="12"/>
      <c r="B8" s="13" t="s">
        <v>18</v>
      </c>
      <c r="C8" s="41">
        <v>18.6584699453552</v>
      </c>
      <c r="D8" s="42">
        <v>4.57260273972603</v>
      </c>
      <c r="E8" s="42">
        <v>1</v>
      </c>
      <c r="F8" s="42">
        <v>-8.25479452054794</v>
      </c>
      <c r="G8" s="43">
        <v>4</v>
      </c>
      <c r="H8" s="44">
        <v>4.16712328767123</v>
      </c>
      <c r="I8" s="44">
        <v>5.25068493150685</v>
      </c>
      <c r="J8" s="44">
        <v>7</v>
      </c>
      <c r="K8" s="45">
        <v>2.83606557377049</v>
      </c>
      <c r="L8" s="41">
        <v>2.33698630136986</v>
      </c>
      <c r="M8" s="42">
        <v>5.5041095890411</v>
      </c>
      <c r="N8" s="42">
        <v>5.74931506849315</v>
      </c>
      <c r="O8" s="42">
        <v>4.5</v>
      </c>
      <c r="P8" s="46">
        <v>5.46301369863014</v>
      </c>
      <c r="Q8" s="43">
        <v>6.5027397260274</v>
      </c>
      <c r="R8" s="44">
        <v>9.0027397260274</v>
      </c>
      <c r="S8" s="44">
        <v>5.33606557377049</v>
      </c>
      <c r="T8" s="44">
        <v>5.66849315068493</v>
      </c>
      <c r="U8" s="47">
        <v>5.83013698630137</v>
      </c>
      <c r="V8" s="48">
        <v>4</v>
      </c>
      <c r="W8" s="49">
        <v>4</v>
      </c>
      <c r="X8" s="14"/>
      <c r="Y8" s="38">
        <v>6.46741511500548</v>
      </c>
      <c r="Z8" s="39">
        <v>5.58899233296824</v>
      </c>
    </row>
    <row r="9" spans="1:26" ht="13.5" customHeight="1">
      <c r="A9" s="12"/>
      <c r="B9" s="13" t="s">
        <v>19</v>
      </c>
      <c r="C9" s="41"/>
      <c r="D9" s="42">
        <v>3</v>
      </c>
      <c r="E9" s="42">
        <v>3</v>
      </c>
      <c r="F9" s="42">
        <v>3.25205479452055</v>
      </c>
      <c r="G9" s="43">
        <v>4</v>
      </c>
      <c r="H9" s="44">
        <v>4.16712328767123</v>
      </c>
      <c r="I9" s="44">
        <v>5.25068493150685</v>
      </c>
      <c r="J9" s="44">
        <v>7</v>
      </c>
      <c r="K9" s="45">
        <v>2.83606557377049</v>
      </c>
      <c r="L9" s="41">
        <v>2.33698630136986</v>
      </c>
      <c r="M9" s="42">
        <v>5.5041095890411</v>
      </c>
      <c r="N9" s="42">
        <v>5.74931506849315</v>
      </c>
      <c r="O9" s="42">
        <v>4.5</v>
      </c>
      <c r="P9" s="46">
        <v>5.46301369863014</v>
      </c>
      <c r="Q9" s="43">
        <v>6.5027397260274</v>
      </c>
      <c r="R9" s="44">
        <v>9.0027397260274</v>
      </c>
      <c r="S9" s="44">
        <v>5.33606557377049</v>
      </c>
      <c r="T9" s="44">
        <v>5.66849315068493</v>
      </c>
      <c r="U9" s="47">
        <v>5.83013698630137</v>
      </c>
      <c r="V9" s="48">
        <v>4</v>
      </c>
      <c r="W9" s="49">
        <v>4</v>
      </c>
      <c r="X9" s="14"/>
      <c r="Y9" s="38">
        <v>6.46741511500548</v>
      </c>
      <c r="Z9" s="39">
        <v>5.58899233296824</v>
      </c>
    </row>
    <row r="10" spans="1:26" ht="13.5" customHeight="1">
      <c r="A10" s="12"/>
      <c r="B10" s="13" t="s">
        <v>20</v>
      </c>
      <c r="C10" s="41"/>
      <c r="D10" s="42"/>
      <c r="E10" s="42"/>
      <c r="F10" s="42"/>
      <c r="G10" s="43"/>
      <c r="H10" s="44"/>
      <c r="I10" s="44"/>
      <c r="J10" s="44"/>
      <c r="K10" s="45">
        <v>3.83060109289617</v>
      </c>
      <c r="L10" s="41">
        <v>3.34520547945205</v>
      </c>
      <c r="M10" s="42">
        <v>9.58904109589041</v>
      </c>
      <c r="N10" s="42">
        <v>11</v>
      </c>
      <c r="O10" s="42">
        <v>8.42469945355191</v>
      </c>
      <c r="P10" s="46">
        <v>6</v>
      </c>
      <c r="Q10" s="43">
        <v>6.5027397260274</v>
      </c>
      <c r="R10" s="44">
        <v>9.08493150684932</v>
      </c>
      <c r="S10" s="44">
        <v>5.33606557377049</v>
      </c>
      <c r="T10" s="44">
        <v>5.66849315068493</v>
      </c>
      <c r="U10" s="47">
        <v>5.83013698630137</v>
      </c>
      <c r="V10" s="48">
        <v>4</v>
      </c>
      <c r="W10" s="49">
        <v>4</v>
      </c>
      <c r="X10" s="14"/>
      <c r="Y10" s="38">
        <v>6.48384446878423</v>
      </c>
      <c r="Z10" s="39">
        <v>7.07802300109529</v>
      </c>
    </row>
    <row r="11" spans="1:26" ht="13.5" customHeight="1">
      <c r="A11" s="12"/>
      <c r="B11" s="13" t="s">
        <v>21</v>
      </c>
      <c r="C11" s="41"/>
      <c r="D11" s="42"/>
      <c r="E11" s="42"/>
      <c r="F11" s="42"/>
      <c r="G11" s="43"/>
      <c r="H11" s="44"/>
      <c r="I11" s="44"/>
      <c r="J11" s="44"/>
      <c r="K11" s="45"/>
      <c r="L11" s="41"/>
      <c r="M11" s="42"/>
      <c r="N11" s="42"/>
      <c r="O11" s="42"/>
      <c r="P11" s="46"/>
      <c r="Q11" s="43"/>
      <c r="R11" s="44">
        <v>4</v>
      </c>
      <c r="S11" s="44">
        <v>3.25136612021858</v>
      </c>
      <c r="T11" s="44">
        <v>4.91506849315068</v>
      </c>
      <c r="U11" s="47">
        <v>5.16438356164384</v>
      </c>
      <c r="V11" s="48">
        <v>4</v>
      </c>
      <c r="W11" s="49">
        <v>4</v>
      </c>
      <c r="X11" s="14"/>
      <c r="Y11" s="38"/>
      <c r="Z11" s="39"/>
    </row>
    <row r="12" spans="1:26" ht="13.5" customHeight="1" thickBot="1">
      <c r="A12" s="80"/>
      <c r="B12" s="81" t="s">
        <v>22</v>
      </c>
      <c r="C12" s="82"/>
      <c r="D12" s="83"/>
      <c r="E12" s="83"/>
      <c r="F12" s="83"/>
      <c r="G12" s="114"/>
      <c r="H12" s="84"/>
      <c r="I12" s="84"/>
      <c r="J12" s="84"/>
      <c r="K12" s="85"/>
      <c r="L12" s="82"/>
      <c r="M12" s="83"/>
      <c r="N12" s="83"/>
      <c r="O12" s="83"/>
      <c r="P12" s="86"/>
      <c r="Q12" s="114"/>
      <c r="R12" s="84">
        <v>4</v>
      </c>
      <c r="S12" s="84">
        <v>3.25136612021858</v>
      </c>
      <c r="T12" s="84">
        <v>5.66849315068493</v>
      </c>
      <c r="U12" s="87">
        <v>5.83013698630137</v>
      </c>
      <c r="V12" s="88">
        <v>4</v>
      </c>
      <c r="W12" s="89">
        <v>4</v>
      </c>
      <c r="X12" s="14"/>
      <c r="Y12" s="90"/>
      <c r="Z12" s="91"/>
    </row>
    <row r="13" spans="1:26" ht="13.5" customHeight="1" thickBot="1">
      <c r="A13" s="115" t="s">
        <v>23</v>
      </c>
      <c r="B13" s="116"/>
      <c r="C13" s="117">
        <v>13.5081967213115</v>
      </c>
      <c r="D13" s="118">
        <v>5.78082191780822</v>
      </c>
      <c r="E13" s="118">
        <v>-1</v>
      </c>
      <c r="F13" s="118">
        <v>-1</v>
      </c>
      <c r="G13" s="119">
        <v>-1</v>
      </c>
      <c r="H13" s="120">
        <v>-1</v>
      </c>
      <c r="I13" s="120">
        <v>-1</v>
      </c>
      <c r="J13" s="120">
        <v>-1</v>
      </c>
      <c r="K13" s="121">
        <v>-1</v>
      </c>
      <c r="L13" s="117">
        <v>-1</v>
      </c>
      <c r="M13" s="118">
        <v>-1</v>
      </c>
      <c r="N13" s="118">
        <v>-1</v>
      </c>
      <c r="O13" s="118">
        <v>-1</v>
      </c>
      <c r="P13" s="122">
        <v>-1</v>
      </c>
      <c r="Q13" s="119">
        <v>-1</v>
      </c>
      <c r="R13" s="120">
        <v>-1</v>
      </c>
      <c r="S13" s="120">
        <v>-1</v>
      </c>
      <c r="T13" s="120">
        <v>-1</v>
      </c>
      <c r="U13" s="123">
        <v>-1</v>
      </c>
      <c r="V13" s="124">
        <v>-1</v>
      </c>
      <c r="W13" s="125">
        <v>-1</v>
      </c>
      <c r="X13" s="14"/>
      <c r="Y13" s="126"/>
      <c r="Z13" s="127"/>
    </row>
    <row r="14" spans="1:26" ht="13.5" customHeight="1">
      <c r="A14" s="101" t="s">
        <v>24</v>
      </c>
      <c r="B14" s="102"/>
      <c r="C14" s="103">
        <v>-1</v>
      </c>
      <c r="D14" s="104">
        <v>-1</v>
      </c>
      <c r="E14" s="104">
        <v>-1</v>
      </c>
      <c r="F14" s="104">
        <v>-1</v>
      </c>
      <c r="G14" s="105">
        <v>-1</v>
      </c>
      <c r="H14" s="106">
        <v>-1</v>
      </c>
      <c r="I14" s="106">
        <v>-1</v>
      </c>
      <c r="J14" s="106">
        <v>-1</v>
      </c>
      <c r="K14" s="107">
        <v>-1</v>
      </c>
      <c r="L14" s="103">
        <v>-1</v>
      </c>
      <c r="M14" s="104">
        <v>-1</v>
      </c>
      <c r="N14" s="104">
        <v>-1</v>
      </c>
      <c r="O14" s="104">
        <v>-1</v>
      </c>
      <c r="P14" s="108">
        <v>-1</v>
      </c>
      <c r="Q14" s="105">
        <v>-1</v>
      </c>
      <c r="R14" s="106">
        <v>-1</v>
      </c>
      <c r="S14" s="106">
        <v>-1</v>
      </c>
      <c r="T14" s="106">
        <v>-1</v>
      </c>
      <c r="U14" s="109">
        <v>-1</v>
      </c>
      <c r="V14" s="110">
        <v>-1</v>
      </c>
      <c r="W14" s="111">
        <v>-1</v>
      </c>
      <c r="X14" s="14"/>
      <c r="Y14" s="112"/>
      <c r="Z14" s="113"/>
    </row>
    <row r="15" spans="1:26" ht="13.5" customHeight="1">
      <c r="A15" s="12"/>
      <c r="B15" s="13" t="s">
        <v>25</v>
      </c>
      <c r="C15" s="41">
        <v>17.9394808743169</v>
      </c>
      <c r="D15" s="42">
        <v>-1</v>
      </c>
      <c r="E15" s="42">
        <v>-1</v>
      </c>
      <c r="F15" s="42">
        <v>-1</v>
      </c>
      <c r="G15" s="43">
        <v>-1</v>
      </c>
      <c r="H15" s="44">
        <v>-1</v>
      </c>
      <c r="I15" s="44">
        <v>-1</v>
      </c>
      <c r="J15" s="44">
        <v>-1</v>
      </c>
      <c r="K15" s="45">
        <v>-1</v>
      </c>
      <c r="L15" s="41">
        <v>-1</v>
      </c>
      <c r="M15" s="42">
        <v>-1</v>
      </c>
      <c r="N15" s="42">
        <v>-1</v>
      </c>
      <c r="O15" s="42">
        <v>-1</v>
      </c>
      <c r="P15" s="46">
        <v>-1</v>
      </c>
      <c r="Q15" s="43">
        <v>-1</v>
      </c>
      <c r="R15" s="44">
        <v>-1</v>
      </c>
      <c r="S15" s="44">
        <v>-1</v>
      </c>
      <c r="T15" s="44">
        <v>-1</v>
      </c>
      <c r="U15" s="47">
        <v>-1</v>
      </c>
      <c r="V15" s="48">
        <v>-1</v>
      </c>
      <c r="W15" s="49">
        <v>-1</v>
      </c>
      <c r="X15" s="14"/>
      <c r="Y15" s="38"/>
      <c r="Z15" s="39"/>
    </row>
    <row r="16" spans="1:26" ht="13.5" customHeight="1">
      <c r="A16" s="12"/>
      <c r="B16" s="13" t="s">
        <v>26</v>
      </c>
      <c r="C16" s="41">
        <v>13.3411202185792</v>
      </c>
      <c r="D16" s="42">
        <v>-1</v>
      </c>
      <c r="E16" s="42">
        <v>-1</v>
      </c>
      <c r="F16" s="42">
        <v>-1</v>
      </c>
      <c r="G16" s="43">
        <v>-1</v>
      </c>
      <c r="H16" s="44">
        <v>-1</v>
      </c>
      <c r="I16" s="44">
        <v>-1</v>
      </c>
      <c r="J16" s="44">
        <v>-1</v>
      </c>
      <c r="K16" s="45">
        <v>-1</v>
      </c>
      <c r="L16" s="41">
        <v>-1</v>
      </c>
      <c r="M16" s="42">
        <v>-1</v>
      </c>
      <c r="N16" s="42">
        <v>-1</v>
      </c>
      <c r="O16" s="42">
        <v>-1</v>
      </c>
      <c r="P16" s="46">
        <v>-1</v>
      </c>
      <c r="Q16" s="43">
        <v>-1</v>
      </c>
      <c r="R16" s="44">
        <v>-1</v>
      </c>
      <c r="S16" s="44">
        <v>-1</v>
      </c>
      <c r="T16" s="44">
        <v>-1</v>
      </c>
      <c r="U16" s="47">
        <v>-1</v>
      </c>
      <c r="V16" s="48">
        <v>-1</v>
      </c>
      <c r="W16" s="49">
        <v>-1</v>
      </c>
      <c r="X16" s="14"/>
      <c r="Y16" s="38"/>
      <c r="Z16" s="39"/>
    </row>
    <row r="17" spans="1:26" ht="13.5" customHeight="1">
      <c r="A17" s="12"/>
      <c r="B17" s="13" t="s">
        <v>27</v>
      </c>
      <c r="C17" s="41">
        <v>13.3411202185792</v>
      </c>
      <c r="D17" s="42">
        <v>6.23287671232877</v>
      </c>
      <c r="E17" s="42">
        <v>2.33150684931507</v>
      </c>
      <c r="F17" s="42">
        <v>1</v>
      </c>
      <c r="G17" s="43">
        <v>3.95573770491803</v>
      </c>
      <c r="H17" s="44">
        <v>-1</v>
      </c>
      <c r="I17" s="44">
        <v>-1</v>
      </c>
      <c r="J17" s="44">
        <v>-1</v>
      </c>
      <c r="K17" s="45">
        <v>-1</v>
      </c>
      <c r="L17" s="41">
        <v>-1</v>
      </c>
      <c r="M17" s="42">
        <v>-1</v>
      </c>
      <c r="N17" s="42">
        <v>-1</v>
      </c>
      <c r="O17" s="42">
        <v>-1</v>
      </c>
      <c r="P17" s="46">
        <v>-1</v>
      </c>
      <c r="Q17" s="43">
        <v>-1</v>
      </c>
      <c r="R17" s="44">
        <v>-1</v>
      </c>
      <c r="S17" s="44">
        <v>-1</v>
      </c>
      <c r="T17" s="44">
        <v>-1</v>
      </c>
      <c r="U17" s="47">
        <v>-1</v>
      </c>
      <c r="V17" s="48">
        <v>-1</v>
      </c>
      <c r="W17" s="49">
        <v>-1</v>
      </c>
      <c r="X17" s="14"/>
      <c r="Y17" s="38"/>
      <c r="Z17" s="39"/>
    </row>
    <row r="18" spans="1:26" ht="13.5" customHeight="1" thickBot="1">
      <c r="A18" s="80"/>
      <c r="B18" s="81" t="s">
        <v>28</v>
      </c>
      <c r="C18" s="82"/>
      <c r="D18" s="83"/>
      <c r="E18" s="83">
        <v>3</v>
      </c>
      <c r="F18" s="83">
        <v>3</v>
      </c>
      <c r="G18" s="114">
        <v>5.29245901639344</v>
      </c>
      <c r="H18" s="84">
        <v>-1</v>
      </c>
      <c r="I18" s="84">
        <v>-1</v>
      </c>
      <c r="J18" s="84">
        <v>-1</v>
      </c>
      <c r="K18" s="85">
        <v>-1</v>
      </c>
      <c r="L18" s="82">
        <v>-1</v>
      </c>
      <c r="M18" s="83">
        <v>-1</v>
      </c>
      <c r="N18" s="83">
        <v>-1</v>
      </c>
      <c r="O18" s="83">
        <v>-1</v>
      </c>
      <c r="P18" s="86">
        <v>-1</v>
      </c>
      <c r="Q18" s="114">
        <v>-1</v>
      </c>
      <c r="R18" s="84">
        <v>-1</v>
      </c>
      <c r="S18" s="84">
        <v>-1</v>
      </c>
      <c r="T18" s="84">
        <v>-1</v>
      </c>
      <c r="U18" s="87">
        <v>-1</v>
      </c>
      <c r="V18" s="88">
        <v>-1</v>
      </c>
      <c r="W18" s="89">
        <v>-1</v>
      </c>
      <c r="X18" s="14"/>
      <c r="Y18" s="90"/>
      <c r="Z18" s="91"/>
    </row>
    <row r="19" spans="1:26" ht="13.5" customHeight="1">
      <c r="A19" s="101" t="s">
        <v>29</v>
      </c>
      <c r="B19" s="102"/>
      <c r="C19" s="103">
        <v>16.8975409836066</v>
      </c>
      <c r="D19" s="104">
        <v>4.80616438356164</v>
      </c>
      <c r="E19" s="104">
        <v>2.16438356164384</v>
      </c>
      <c r="F19" s="104"/>
      <c r="G19" s="105"/>
      <c r="H19" s="106"/>
      <c r="I19" s="106"/>
      <c r="J19" s="106"/>
      <c r="K19" s="107"/>
      <c r="L19" s="103"/>
      <c r="M19" s="104"/>
      <c r="N19" s="104"/>
      <c r="O19" s="104"/>
      <c r="P19" s="108"/>
      <c r="Q19" s="105"/>
      <c r="R19" s="106"/>
      <c r="S19" s="106"/>
      <c r="T19" s="106"/>
      <c r="U19" s="109"/>
      <c r="V19" s="110"/>
      <c r="W19" s="111"/>
      <c r="X19" s="14"/>
      <c r="Y19" s="112"/>
      <c r="Z19" s="113"/>
    </row>
    <row r="20" spans="1:26" ht="13.5" customHeight="1">
      <c r="A20" s="12"/>
      <c r="B20" s="13" t="s">
        <v>30</v>
      </c>
      <c r="C20" s="41"/>
      <c r="D20" s="42"/>
      <c r="E20" s="42"/>
      <c r="F20" s="42">
        <v>0.5</v>
      </c>
      <c r="G20" s="43">
        <v>-5.44262295081967</v>
      </c>
      <c r="H20" s="44">
        <v>4.5041095890411</v>
      </c>
      <c r="I20" s="44">
        <v>7.17260273972603</v>
      </c>
      <c r="J20" s="44">
        <v>9.17260273972603</v>
      </c>
      <c r="K20" s="45">
        <v>3.48633879781421</v>
      </c>
      <c r="L20" s="41">
        <v>0.835616438356164</v>
      </c>
      <c r="M20" s="42">
        <v>6.17260273972603</v>
      </c>
      <c r="N20" s="42">
        <v>3.98904109589041</v>
      </c>
      <c r="O20" s="42">
        <v>0</v>
      </c>
      <c r="P20" s="46">
        <v>0.167123287671233</v>
      </c>
      <c r="Q20" s="43">
        <v>1</v>
      </c>
      <c r="R20" s="44">
        <v>2</v>
      </c>
      <c r="S20" s="44">
        <v>2</v>
      </c>
      <c r="T20" s="44">
        <v>2</v>
      </c>
      <c r="U20" s="47">
        <v>2.33424657534247</v>
      </c>
      <c r="V20" s="48">
        <v>3</v>
      </c>
      <c r="W20" s="49">
        <v>3</v>
      </c>
      <c r="X20" s="14"/>
      <c r="Y20" s="38">
        <v>1.86692223439211</v>
      </c>
      <c r="Z20" s="39">
        <v>2.04928806133625</v>
      </c>
    </row>
    <row r="21" spans="1:26" ht="13.5" customHeight="1" thickBot="1">
      <c r="A21" s="80"/>
      <c r="B21" s="81" t="s">
        <v>31</v>
      </c>
      <c r="C21" s="82"/>
      <c r="D21" s="83"/>
      <c r="E21" s="83"/>
      <c r="F21" s="83"/>
      <c r="G21" s="114"/>
      <c r="H21" s="84"/>
      <c r="I21" s="84"/>
      <c r="J21" s="84"/>
      <c r="K21" s="85"/>
      <c r="L21" s="82"/>
      <c r="M21" s="83"/>
      <c r="N21" s="83"/>
      <c r="O21" s="83"/>
      <c r="P21" s="86">
        <v>5</v>
      </c>
      <c r="Q21" s="114">
        <v>6.58630136986301</v>
      </c>
      <c r="R21" s="84">
        <v>9.17260273972603</v>
      </c>
      <c r="S21" s="84">
        <v>5.50273224043716</v>
      </c>
      <c r="T21" s="84">
        <v>5.00547945205479</v>
      </c>
      <c r="U21" s="87">
        <v>10.7476712328767</v>
      </c>
      <c r="V21" s="88">
        <v>3</v>
      </c>
      <c r="W21" s="89">
        <v>3</v>
      </c>
      <c r="X21" s="14"/>
      <c r="Y21" s="90">
        <v>7.40191675794085</v>
      </c>
      <c r="Z21" s="91"/>
    </row>
    <row r="22" spans="1:26" ht="13.5" customHeight="1">
      <c r="A22" s="101" t="s">
        <v>32</v>
      </c>
      <c r="B22" s="102"/>
      <c r="C22" s="103">
        <v>13.2622950819672</v>
      </c>
      <c r="D22" s="104">
        <v>6.78630136986301</v>
      </c>
      <c r="E22" s="104">
        <v>-1</v>
      </c>
      <c r="F22" s="104">
        <v>-1</v>
      </c>
      <c r="G22" s="105">
        <v>-1</v>
      </c>
      <c r="H22" s="106">
        <v>-1</v>
      </c>
      <c r="I22" s="106">
        <v>-1</v>
      </c>
      <c r="J22" s="106">
        <v>-1</v>
      </c>
      <c r="K22" s="107">
        <v>-1</v>
      </c>
      <c r="L22" s="103">
        <v>-1</v>
      </c>
      <c r="M22" s="104">
        <v>-1</v>
      </c>
      <c r="N22" s="104">
        <v>-1</v>
      </c>
      <c r="O22" s="104">
        <v>-1</v>
      </c>
      <c r="P22" s="108">
        <v>-1</v>
      </c>
      <c r="Q22" s="105">
        <v>-1</v>
      </c>
      <c r="R22" s="106">
        <v>-1</v>
      </c>
      <c r="S22" s="106">
        <v>-1</v>
      </c>
      <c r="T22" s="106">
        <v>-1</v>
      </c>
      <c r="U22" s="109">
        <v>-1</v>
      </c>
      <c r="V22" s="110">
        <v>-1</v>
      </c>
      <c r="W22" s="111">
        <v>-1</v>
      </c>
      <c r="X22" s="14"/>
      <c r="Y22" s="112"/>
      <c r="Z22" s="113"/>
    </row>
    <row r="23" spans="1:26" ht="13.5" customHeight="1" thickBot="1">
      <c r="A23" s="80"/>
      <c r="B23" s="81" t="s">
        <v>33</v>
      </c>
      <c r="C23" s="82"/>
      <c r="D23" s="83"/>
      <c r="E23" s="83">
        <v>3</v>
      </c>
      <c r="F23" s="83">
        <v>3</v>
      </c>
      <c r="G23" s="114">
        <v>3</v>
      </c>
      <c r="H23" s="84">
        <v>3</v>
      </c>
      <c r="I23" s="84">
        <v>-1</v>
      </c>
      <c r="J23" s="84">
        <v>-1</v>
      </c>
      <c r="K23" s="85">
        <v>-1</v>
      </c>
      <c r="L23" s="82">
        <v>-1</v>
      </c>
      <c r="M23" s="83">
        <v>-1</v>
      </c>
      <c r="N23" s="83">
        <v>-1</v>
      </c>
      <c r="O23" s="83">
        <v>-1</v>
      </c>
      <c r="P23" s="86">
        <v>-1</v>
      </c>
      <c r="Q23" s="114">
        <v>-1</v>
      </c>
      <c r="R23" s="84">
        <v>-1</v>
      </c>
      <c r="S23" s="84">
        <v>-1</v>
      </c>
      <c r="T23" s="84">
        <v>-1</v>
      </c>
      <c r="U23" s="87">
        <v>-1</v>
      </c>
      <c r="V23" s="88">
        <v>-1</v>
      </c>
      <c r="W23" s="89">
        <v>-1</v>
      </c>
      <c r="X23" s="14"/>
      <c r="Y23" s="90"/>
      <c r="Z23" s="91"/>
    </row>
    <row r="24" spans="1:26" ht="13.5" customHeight="1">
      <c r="A24" s="101" t="s">
        <v>34</v>
      </c>
      <c r="B24" s="102"/>
      <c r="C24" s="103">
        <v>-1</v>
      </c>
      <c r="D24" s="104">
        <v>-1</v>
      </c>
      <c r="E24" s="104">
        <v>-1</v>
      </c>
      <c r="F24" s="104">
        <v>-1</v>
      </c>
      <c r="G24" s="105">
        <v>-1</v>
      </c>
      <c r="H24" s="106">
        <v>-1</v>
      </c>
      <c r="I24" s="106">
        <v>-1</v>
      </c>
      <c r="J24" s="106">
        <v>-1</v>
      </c>
      <c r="K24" s="107">
        <v>-1</v>
      </c>
      <c r="L24" s="103">
        <v>-1</v>
      </c>
      <c r="M24" s="104">
        <v>-1</v>
      </c>
      <c r="N24" s="104">
        <v>-1</v>
      </c>
      <c r="O24" s="104">
        <v>-1</v>
      </c>
      <c r="P24" s="108">
        <v>-1</v>
      </c>
      <c r="Q24" s="105">
        <v>-1</v>
      </c>
      <c r="R24" s="106">
        <v>-1</v>
      </c>
      <c r="S24" s="106">
        <v>-1</v>
      </c>
      <c r="T24" s="106">
        <v>-1</v>
      </c>
      <c r="U24" s="109">
        <v>-1</v>
      </c>
      <c r="V24" s="110">
        <v>-1</v>
      </c>
      <c r="W24" s="111">
        <v>-1</v>
      </c>
      <c r="X24" s="14"/>
      <c r="Y24" s="112"/>
      <c r="Z24" s="113"/>
    </row>
    <row r="25" spans="1:26" ht="13.5" customHeight="1">
      <c r="A25" s="12"/>
      <c r="B25" s="13" t="s">
        <v>35</v>
      </c>
      <c r="C25" s="41">
        <v>11.4229508196721</v>
      </c>
      <c r="D25" s="42">
        <v>5.59095890410959</v>
      </c>
      <c r="E25" s="42">
        <v>1.66027397260274</v>
      </c>
      <c r="F25" s="42">
        <v>0</v>
      </c>
      <c r="G25" s="43">
        <v>-7.25456284153005</v>
      </c>
      <c r="H25" s="44">
        <v>2.91506849315068</v>
      </c>
      <c r="I25" s="44">
        <v>2</v>
      </c>
      <c r="J25" s="44">
        <v>2</v>
      </c>
      <c r="K25" s="45">
        <v>2</v>
      </c>
      <c r="L25" s="41">
        <v>2</v>
      </c>
      <c r="M25" s="42">
        <v>2</v>
      </c>
      <c r="N25" s="42">
        <v>1.74794520547945</v>
      </c>
      <c r="O25" s="42">
        <v>1</v>
      </c>
      <c r="P25" s="46">
        <v>0</v>
      </c>
      <c r="Q25" s="43">
        <v>0</v>
      </c>
      <c r="R25" s="44">
        <v>-1</v>
      </c>
      <c r="S25" s="44">
        <v>-1</v>
      </c>
      <c r="T25" s="44">
        <v>-1</v>
      </c>
      <c r="U25" s="47">
        <v>-1</v>
      </c>
      <c r="V25" s="48">
        <v>-1</v>
      </c>
      <c r="W25" s="49">
        <v>-1</v>
      </c>
      <c r="X25" s="14"/>
      <c r="Y25" s="38"/>
      <c r="Z25" s="39"/>
    </row>
    <row r="26" spans="1:26" ht="13.5" customHeight="1" thickBot="1">
      <c r="A26" s="80"/>
      <c r="B26" s="81" t="s">
        <v>36</v>
      </c>
      <c r="C26" s="82"/>
      <c r="D26" s="83"/>
      <c r="E26" s="83">
        <v>3</v>
      </c>
      <c r="F26" s="83">
        <v>3</v>
      </c>
      <c r="G26" s="114">
        <v>-7.25456284153005</v>
      </c>
      <c r="H26" s="84">
        <v>2.91506849315068</v>
      </c>
      <c r="I26" s="84">
        <v>2</v>
      </c>
      <c r="J26" s="84">
        <v>2</v>
      </c>
      <c r="K26" s="85">
        <v>2</v>
      </c>
      <c r="L26" s="82">
        <v>2</v>
      </c>
      <c r="M26" s="83">
        <v>2</v>
      </c>
      <c r="N26" s="83">
        <v>1.74794520547945</v>
      </c>
      <c r="O26" s="83">
        <v>1</v>
      </c>
      <c r="P26" s="86">
        <v>0</v>
      </c>
      <c r="Q26" s="114">
        <v>0</v>
      </c>
      <c r="R26" s="84">
        <v>-1</v>
      </c>
      <c r="S26" s="84">
        <v>-1</v>
      </c>
      <c r="T26" s="84">
        <v>-1</v>
      </c>
      <c r="U26" s="87">
        <v>-1</v>
      </c>
      <c r="V26" s="88">
        <v>-1</v>
      </c>
      <c r="W26" s="89">
        <v>-1</v>
      </c>
      <c r="X26" s="14"/>
      <c r="Y26" s="90"/>
      <c r="Z26" s="91"/>
    </row>
    <row r="27" spans="1:26" ht="13.5" customHeight="1">
      <c r="A27" s="101" t="s">
        <v>37</v>
      </c>
      <c r="B27" s="102"/>
      <c r="C27" s="103"/>
      <c r="D27" s="104"/>
      <c r="E27" s="104"/>
      <c r="F27" s="104"/>
      <c r="G27" s="105"/>
      <c r="H27" s="106"/>
      <c r="I27" s="106"/>
      <c r="J27" s="106"/>
      <c r="K27" s="107"/>
      <c r="L27" s="103"/>
      <c r="M27" s="104"/>
      <c r="N27" s="104"/>
      <c r="O27" s="104"/>
      <c r="P27" s="108"/>
      <c r="Q27" s="105"/>
      <c r="R27" s="106"/>
      <c r="S27" s="106"/>
      <c r="T27" s="106"/>
      <c r="U27" s="109"/>
      <c r="V27" s="110"/>
      <c r="W27" s="111"/>
      <c r="X27" s="14"/>
      <c r="Y27" s="112">
        <v>0</v>
      </c>
      <c r="Z27" s="113">
        <v>0</v>
      </c>
    </row>
    <row r="28" spans="1:26" ht="13.5" customHeight="1">
      <c r="A28" s="12"/>
      <c r="B28" s="13" t="s">
        <v>38</v>
      </c>
      <c r="C28" s="41"/>
      <c r="D28" s="42"/>
      <c r="E28" s="42"/>
      <c r="F28" s="42"/>
      <c r="G28" s="43">
        <v>3</v>
      </c>
      <c r="H28" s="44">
        <v>3</v>
      </c>
      <c r="I28" s="44">
        <v>3</v>
      </c>
      <c r="J28" s="44">
        <v>3</v>
      </c>
      <c r="K28" s="45">
        <v>0.991803278688525</v>
      </c>
      <c r="L28" s="41">
        <v>0</v>
      </c>
      <c r="M28" s="42">
        <v>2.01643835616438</v>
      </c>
      <c r="N28" s="42">
        <v>4</v>
      </c>
      <c r="O28" s="42">
        <v>4.29234972677596</v>
      </c>
      <c r="P28" s="46">
        <v>17.9187945205479</v>
      </c>
      <c r="Q28" s="43">
        <v>5</v>
      </c>
      <c r="R28" s="44">
        <v>13.0709589041096</v>
      </c>
      <c r="S28" s="44">
        <v>4</v>
      </c>
      <c r="T28" s="44">
        <v>4</v>
      </c>
      <c r="U28" s="47">
        <v>4</v>
      </c>
      <c r="V28" s="48">
        <v>4</v>
      </c>
      <c r="W28" s="49">
        <v>4</v>
      </c>
      <c r="X28" s="14"/>
      <c r="Y28" s="38">
        <v>6.0130887185104</v>
      </c>
      <c r="Z28" s="39">
        <v>5.82893209200438</v>
      </c>
    </row>
    <row r="29" spans="1:26" ht="13.5" customHeight="1" thickBot="1">
      <c r="A29" s="80"/>
      <c r="B29" s="81" t="s">
        <v>39</v>
      </c>
      <c r="C29" s="82"/>
      <c r="D29" s="83"/>
      <c r="E29" s="83"/>
      <c r="F29" s="83"/>
      <c r="G29" s="114">
        <v>3</v>
      </c>
      <c r="H29" s="84">
        <v>3</v>
      </c>
      <c r="I29" s="84">
        <v>3</v>
      </c>
      <c r="J29" s="84">
        <v>3</v>
      </c>
      <c r="K29" s="85">
        <v>0.991803278688525</v>
      </c>
      <c r="L29" s="82">
        <v>0</v>
      </c>
      <c r="M29" s="83">
        <v>0.334246575342466</v>
      </c>
      <c r="N29" s="83">
        <v>2</v>
      </c>
      <c r="O29" s="83">
        <v>2.58469945355191</v>
      </c>
      <c r="P29" s="86">
        <v>22.3428493150685</v>
      </c>
      <c r="Q29" s="114">
        <v>5</v>
      </c>
      <c r="R29" s="84">
        <v>17.0712328767123</v>
      </c>
      <c r="S29" s="84">
        <v>4</v>
      </c>
      <c r="T29" s="84">
        <v>4</v>
      </c>
      <c r="U29" s="87">
        <v>4</v>
      </c>
      <c r="V29" s="88">
        <v>3</v>
      </c>
      <c r="W29" s="89">
        <v>3</v>
      </c>
      <c r="X29" s="14"/>
      <c r="Y29" s="90">
        <v>6.81270536692223</v>
      </c>
      <c r="Z29" s="91">
        <v>6.13174698795181</v>
      </c>
    </row>
    <row r="30" spans="1:26" ht="13.5" customHeight="1">
      <c r="A30" s="101" t="s">
        <v>40</v>
      </c>
      <c r="B30" s="102"/>
      <c r="C30" s="103"/>
      <c r="D30" s="104"/>
      <c r="E30" s="104"/>
      <c r="F30" s="104"/>
      <c r="G30" s="105"/>
      <c r="H30" s="106"/>
      <c r="I30" s="106"/>
      <c r="J30" s="106"/>
      <c r="K30" s="107"/>
      <c r="L30" s="103"/>
      <c r="M30" s="104"/>
      <c r="N30" s="104"/>
      <c r="O30" s="104"/>
      <c r="P30" s="108"/>
      <c r="Q30" s="105"/>
      <c r="R30" s="106"/>
      <c r="S30" s="106"/>
      <c r="T30" s="106"/>
      <c r="U30" s="109"/>
      <c r="V30" s="110"/>
      <c r="W30" s="111"/>
      <c r="X30" s="14"/>
      <c r="Y30" s="112">
        <v>0</v>
      </c>
      <c r="Z30" s="113">
        <v>0</v>
      </c>
    </row>
    <row r="31" spans="1:26" ht="13.5" customHeight="1" thickBot="1">
      <c r="A31" s="80"/>
      <c r="B31" s="81" t="s">
        <v>41</v>
      </c>
      <c r="C31" s="82">
        <v>18.483606557377</v>
      </c>
      <c r="D31" s="83">
        <v>6.72054794520548</v>
      </c>
      <c r="E31" s="83">
        <v>1.99178082191781</v>
      </c>
      <c r="F31" s="83">
        <v>0.413698630136986</v>
      </c>
      <c r="G31" s="114">
        <v>0.33879781420765</v>
      </c>
      <c r="H31" s="84">
        <v>4.25205479452055</v>
      </c>
      <c r="I31" s="84">
        <v>6.42465753424658</v>
      </c>
      <c r="J31" s="84">
        <v>10.9260273972603</v>
      </c>
      <c r="K31" s="85">
        <v>5.14754098360656</v>
      </c>
      <c r="L31" s="82">
        <v>0.161643835616438</v>
      </c>
      <c r="M31" s="83">
        <v>4.17260273972603</v>
      </c>
      <c r="N31" s="83">
        <v>4.9972602739726</v>
      </c>
      <c r="O31" s="83">
        <v>3</v>
      </c>
      <c r="P31" s="86">
        <v>5.42739726027397</v>
      </c>
      <c r="Q31" s="114">
        <v>9.00821917808219</v>
      </c>
      <c r="R31" s="84">
        <v>14.0219178082192</v>
      </c>
      <c r="S31" s="84">
        <v>9.9672131147541</v>
      </c>
      <c r="T31" s="84">
        <v>7.77260273972603</v>
      </c>
      <c r="U31" s="87">
        <v>10</v>
      </c>
      <c r="V31" s="88">
        <v>10</v>
      </c>
      <c r="W31" s="89">
        <v>10</v>
      </c>
      <c r="X31" s="14"/>
      <c r="Y31" s="90">
        <v>10.1538882803943</v>
      </c>
      <c r="Z31" s="91">
        <v>6.8526834611172</v>
      </c>
    </row>
    <row r="32" spans="1:26" ht="13.5" customHeight="1">
      <c r="A32" s="101" t="s">
        <v>42</v>
      </c>
      <c r="B32" s="102"/>
      <c r="C32" s="103"/>
      <c r="D32" s="104"/>
      <c r="E32" s="104"/>
      <c r="F32" s="104"/>
      <c r="G32" s="105"/>
      <c r="H32" s="106"/>
      <c r="I32" s="106"/>
      <c r="J32" s="106"/>
      <c r="K32" s="107"/>
      <c r="L32" s="103"/>
      <c r="M32" s="104"/>
      <c r="N32" s="104"/>
      <c r="O32" s="104"/>
      <c r="P32" s="108"/>
      <c r="Q32" s="105"/>
      <c r="R32" s="106"/>
      <c r="S32" s="106"/>
      <c r="T32" s="106"/>
      <c r="U32" s="109"/>
      <c r="V32" s="110"/>
      <c r="W32" s="111"/>
      <c r="X32" s="14"/>
      <c r="Y32" s="112"/>
      <c r="Z32" s="113"/>
    </row>
    <row r="33" spans="1:26" ht="13.5" customHeight="1">
      <c r="A33" s="12"/>
      <c r="B33" s="13" t="s">
        <v>43</v>
      </c>
      <c r="C33" s="41">
        <v>17.8224043715847</v>
      </c>
      <c r="D33" s="42">
        <v>7.9041095890411</v>
      </c>
      <c r="E33" s="42">
        <v>2.78493150684932</v>
      </c>
      <c r="F33" s="42">
        <v>0.746575342465753</v>
      </c>
      <c r="G33" s="43">
        <v>2.71584699453552</v>
      </c>
      <c r="H33" s="44">
        <v>4.2958904109589</v>
      </c>
      <c r="I33" s="44">
        <v>6.5013698630137</v>
      </c>
      <c r="J33" s="44">
        <v>10.172602739726</v>
      </c>
      <c r="K33" s="45">
        <v>2.4207650273224</v>
      </c>
      <c r="L33" s="41">
        <v>1.00821917808219</v>
      </c>
      <c r="M33" s="42">
        <v>5.58630136986301</v>
      </c>
      <c r="N33" s="42">
        <v>5.24383561643836</v>
      </c>
      <c r="O33" s="42">
        <v>3.49726775956284</v>
      </c>
      <c r="P33" s="46">
        <v>4.34246575342466</v>
      </c>
      <c r="Q33" s="43">
        <v>8.34520547945205</v>
      </c>
      <c r="R33" s="44">
        <v>17.9068493150685</v>
      </c>
      <c r="S33" s="44">
        <v>4.16939890710383</v>
      </c>
      <c r="T33" s="44">
        <v>6.66575342465753</v>
      </c>
      <c r="U33" s="47">
        <v>8.8027397260274</v>
      </c>
      <c r="V33" s="48">
        <v>5</v>
      </c>
      <c r="W33" s="49">
        <v>5</v>
      </c>
      <c r="X33" s="14"/>
      <c r="Y33" s="38">
        <v>9.17524644030668</v>
      </c>
      <c r="Z33" s="39">
        <v>6.5553121577218</v>
      </c>
    </row>
    <row r="34" spans="1:26" ht="13.5" customHeight="1">
      <c r="A34" s="12"/>
      <c r="B34" s="13" t="s">
        <v>44</v>
      </c>
      <c r="C34" s="41">
        <v>10.5</v>
      </c>
      <c r="D34" s="42">
        <v>7.9041095890411</v>
      </c>
      <c r="E34" s="42">
        <v>2.78493150684932</v>
      </c>
      <c r="F34" s="42">
        <v>0.746575342465753</v>
      </c>
      <c r="G34" s="43">
        <v>2.71584699453552</v>
      </c>
      <c r="H34" s="44">
        <v>4.2958904109589</v>
      </c>
      <c r="I34" s="44">
        <v>6.5013698630137</v>
      </c>
      <c r="J34" s="44">
        <v>10.172602739726</v>
      </c>
      <c r="K34" s="45">
        <v>2.4207650273224</v>
      </c>
      <c r="L34" s="41">
        <v>1.00821917808219</v>
      </c>
      <c r="M34" s="42">
        <v>5.58630136986301</v>
      </c>
      <c r="N34" s="42">
        <v>5.24383561643836</v>
      </c>
      <c r="O34" s="42">
        <v>3.49726775956284</v>
      </c>
      <c r="P34" s="46">
        <v>4.34246575342466</v>
      </c>
      <c r="Q34" s="43">
        <v>8.34520547945205</v>
      </c>
      <c r="R34" s="44">
        <v>17.9068493150685</v>
      </c>
      <c r="S34" s="44">
        <v>4.16939890710383</v>
      </c>
      <c r="T34" s="44">
        <v>6.66575342465753</v>
      </c>
      <c r="U34" s="47">
        <v>8.8027397260274</v>
      </c>
      <c r="V34" s="48">
        <v>5</v>
      </c>
      <c r="W34" s="49">
        <v>5</v>
      </c>
      <c r="X34" s="14"/>
      <c r="Y34" s="38">
        <v>9.17524644030668</v>
      </c>
      <c r="Z34" s="39">
        <v>6.5553121577218</v>
      </c>
    </row>
    <row r="35" spans="1:26" ht="13.5" customHeight="1">
      <c r="A35" s="12"/>
      <c r="B35" s="13" t="s">
        <v>45</v>
      </c>
      <c r="C35" s="41">
        <v>10.5</v>
      </c>
      <c r="D35" s="42">
        <v>7.22465753424658</v>
      </c>
      <c r="E35" s="42">
        <v>2.78493150684932</v>
      </c>
      <c r="F35" s="42">
        <v>0.746575342465753</v>
      </c>
      <c r="G35" s="43">
        <v>2.71584699453552</v>
      </c>
      <c r="H35" s="44">
        <v>4.2958904109589</v>
      </c>
      <c r="I35" s="44">
        <v>6.5013698630137</v>
      </c>
      <c r="J35" s="44">
        <v>10.172602739726</v>
      </c>
      <c r="K35" s="45">
        <v>2.4207650273224</v>
      </c>
      <c r="L35" s="41">
        <v>1.00821917808219</v>
      </c>
      <c r="M35" s="42">
        <v>5.58630136986301</v>
      </c>
      <c r="N35" s="42">
        <v>5.24383561643836</v>
      </c>
      <c r="O35" s="42">
        <v>3.49726775956284</v>
      </c>
      <c r="P35" s="46">
        <v>4.34246575342466</v>
      </c>
      <c r="Q35" s="43">
        <v>8.34520547945205</v>
      </c>
      <c r="R35" s="44">
        <v>17.9068493150685</v>
      </c>
      <c r="S35" s="44">
        <v>4.16939890710383</v>
      </c>
      <c r="T35" s="44">
        <v>6.66575342465753</v>
      </c>
      <c r="U35" s="47">
        <v>8.8027397260274</v>
      </c>
      <c r="V35" s="48">
        <v>5</v>
      </c>
      <c r="W35" s="49">
        <v>5</v>
      </c>
      <c r="X35" s="14"/>
      <c r="Y35" s="38">
        <v>9.17524644030668</v>
      </c>
      <c r="Z35" s="39">
        <v>6.5553121577218</v>
      </c>
    </row>
    <row r="36" spans="1:26" ht="13.5" customHeight="1">
      <c r="A36" s="12"/>
      <c r="B36" s="13" t="s">
        <v>46</v>
      </c>
      <c r="C36" s="41"/>
      <c r="D36" s="42"/>
      <c r="E36" s="42">
        <v>3</v>
      </c>
      <c r="F36" s="42">
        <v>3</v>
      </c>
      <c r="G36" s="43">
        <v>3.12568306010929</v>
      </c>
      <c r="H36" s="44">
        <v>4.2958904109589</v>
      </c>
      <c r="I36" s="44">
        <v>6.5013698630137</v>
      </c>
      <c r="J36" s="44">
        <v>10.172602739726</v>
      </c>
      <c r="K36" s="45">
        <v>2.4207650273224</v>
      </c>
      <c r="L36" s="41">
        <v>1.00821917808219</v>
      </c>
      <c r="M36" s="42">
        <v>5.58630136986301</v>
      </c>
      <c r="N36" s="42">
        <v>5.24383561643836</v>
      </c>
      <c r="O36" s="42">
        <v>3.49726775956284</v>
      </c>
      <c r="P36" s="46">
        <v>4.34246575342466</v>
      </c>
      <c r="Q36" s="43">
        <v>8.34520547945205</v>
      </c>
      <c r="R36" s="44">
        <v>17.9068493150685</v>
      </c>
      <c r="S36" s="44">
        <v>4.16939890710383</v>
      </c>
      <c r="T36" s="44">
        <v>6.66575342465753</v>
      </c>
      <c r="U36" s="47">
        <v>8.8027397260274</v>
      </c>
      <c r="V36" s="48">
        <v>5</v>
      </c>
      <c r="W36" s="49">
        <v>5</v>
      </c>
      <c r="X36" s="14"/>
      <c r="Y36" s="38">
        <v>9.17524644030668</v>
      </c>
      <c r="Z36" s="39">
        <v>6.5553121577218</v>
      </c>
    </row>
    <row r="37" spans="1:26" ht="13.5" customHeight="1" thickBot="1">
      <c r="A37" s="80"/>
      <c r="B37" s="81" t="s">
        <v>47</v>
      </c>
      <c r="C37" s="82"/>
      <c r="D37" s="83"/>
      <c r="E37" s="83"/>
      <c r="F37" s="83"/>
      <c r="G37" s="114"/>
      <c r="H37" s="84"/>
      <c r="I37" s="84"/>
      <c r="J37" s="84"/>
      <c r="K37" s="85"/>
      <c r="L37" s="82"/>
      <c r="M37" s="83"/>
      <c r="N37" s="83"/>
      <c r="O37" s="83"/>
      <c r="P37" s="86"/>
      <c r="Q37" s="114">
        <v>8.34520547945205</v>
      </c>
      <c r="R37" s="84">
        <v>8.81917808219178</v>
      </c>
      <c r="S37" s="84">
        <v>4.16939890710383</v>
      </c>
      <c r="T37" s="84">
        <v>6.66575342465753</v>
      </c>
      <c r="U37" s="87">
        <v>8.8027397260274</v>
      </c>
      <c r="V37" s="88">
        <v>5</v>
      </c>
      <c r="W37" s="89">
        <v>5</v>
      </c>
      <c r="X37" s="14"/>
      <c r="Y37" s="90">
        <v>7.35870755750274</v>
      </c>
      <c r="Z37" s="91"/>
    </row>
    <row r="38" spans="1:26" ht="13.5" customHeight="1" thickBot="1">
      <c r="A38" s="115" t="s">
        <v>48</v>
      </c>
      <c r="B38" s="116"/>
      <c r="C38" s="117">
        <v>10.8866120218579</v>
      </c>
      <c r="D38" s="118">
        <v>5.83123287671233</v>
      </c>
      <c r="E38" s="118">
        <v>2.24383561643836</v>
      </c>
      <c r="F38" s="118">
        <v>1.5</v>
      </c>
      <c r="G38" s="119">
        <v>1.5</v>
      </c>
      <c r="H38" s="120">
        <v>1.5</v>
      </c>
      <c r="I38" s="120">
        <v>-1</v>
      </c>
      <c r="J38" s="120">
        <v>-1</v>
      </c>
      <c r="K38" s="121">
        <v>-1</v>
      </c>
      <c r="L38" s="117">
        <v>-1</v>
      </c>
      <c r="M38" s="118">
        <v>-1</v>
      </c>
      <c r="N38" s="118">
        <v>-1</v>
      </c>
      <c r="O38" s="118">
        <v>-1</v>
      </c>
      <c r="P38" s="122">
        <v>-1</v>
      </c>
      <c r="Q38" s="119">
        <v>-1</v>
      </c>
      <c r="R38" s="120">
        <v>-1</v>
      </c>
      <c r="S38" s="120">
        <v>-1</v>
      </c>
      <c r="T38" s="120">
        <v>-1</v>
      </c>
      <c r="U38" s="123">
        <v>-1</v>
      </c>
      <c r="V38" s="124">
        <v>-1</v>
      </c>
      <c r="W38" s="125">
        <v>-1</v>
      </c>
      <c r="X38" s="14"/>
      <c r="Y38" s="126"/>
      <c r="Z38" s="127"/>
    </row>
    <row r="39" spans="1:26" ht="13.5" customHeight="1">
      <c r="A39" s="101" t="s">
        <v>49</v>
      </c>
      <c r="B39" s="102"/>
      <c r="C39" s="103">
        <v>12</v>
      </c>
      <c r="D39" s="104">
        <v>18</v>
      </c>
      <c r="E39" s="104">
        <v>3.97534246575342</v>
      </c>
      <c r="F39" s="104">
        <v>1</v>
      </c>
      <c r="G39" s="105">
        <v>3.25409836065574</v>
      </c>
      <c r="H39" s="106">
        <v>5.00821917808219</v>
      </c>
      <c r="I39" s="106">
        <v>10</v>
      </c>
      <c r="J39" s="106">
        <v>12</v>
      </c>
      <c r="K39" s="107">
        <v>10.4972677595628</v>
      </c>
      <c r="L39" s="103">
        <v>6.0027397260274</v>
      </c>
      <c r="M39" s="104">
        <v>12</v>
      </c>
      <c r="N39" s="104">
        <v>10.6630136986301</v>
      </c>
      <c r="O39" s="104">
        <v>8</v>
      </c>
      <c r="P39" s="108">
        <v>8</v>
      </c>
      <c r="Q39" s="105">
        <v>8</v>
      </c>
      <c r="R39" s="106">
        <v>10.3452054794521</v>
      </c>
      <c r="S39" s="106">
        <v>8.67213114754098</v>
      </c>
      <c r="T39" s="106">
        <v>12.1643835616438</v>
      </c>
      <c r="U39" s="109">
        <v>14</v>
      </c>
      <c r="V39" s="110">
        <v>10</v>
      </c>
      <c r="W39" s="111">
        <v>10</v>
      </c>
      <c r="X39" s="14"/>
      <c r="Y39" s="112">
        <v>10.6352683461117</v>
      </c>
      <c r="Z39" s="113">
        <v>9.78395399780942</v>
      </c>
    </row>
    <row r="40" spans="1:26" ht="0.75" customHeight="1" thickBot="1">
      <c r="A40" s="27"/>
      <c r="B40" s="28"/>
      <c r="C40" s="29"/>
      <c r="D40" s="30"/>
      <c r="E40" s="30"/>
      <c r="F40" s="30"/>
      <c r="G40" s="31"/>
      <c r="H40" s="128"/>
      <c r="I40" s="32"/>
      <c r="J40" s="32"/>
      <c r="K40" s="32"/>
      <c r="L40" s="33"/>
      <c r="M40" s="29"/>
      <c r="N40" s="30"/>
      <c r="O40" s="30"/>
      <c r="P40" s="30"/>
      <c r="Q40" s="31"/>
      <c r="R40" s="128"/>
      <c r="S40" s="32"/>
      <c r="T40" s="32"/>
      <c r="U40" s="34"/>
      <c r="V40" s="35"/>
      <c r="W40" s="36"/>
      <c r="X40" s="14"/>
      <c r="Y40" s="129"/>
      <c r="Z40" s="130"/>
    </row>
    <row r="41" spans="3:26" ht="6" customHeight="1" thickBo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3"/>
      <c r="W41" s="10"/>
      <c r="X41" s="11"/>
      <c r="Y41" s="10"/>
      <c r="Z41" s="10"/>
    </row>
    <row r="42" spans="1:26" ht="15" customHeight="1" thickBot="1" thickTop="1">
      <c r="A42" s="8" t="s">
        <v>2</v>
      </c>
      <c r="B42" s="7"/>
      <c r="C42" s="16">
        <v>15.4538331726133</v>
      </c>
      <c r="D42" s="17">
        <v>7.36864840182649</v>
      </c>
      <c r="E42" s="17">
        <v>2.42366818873668</v>
      </c>
      <c r="F42" s="24">
        <v>0.827625570776256</v>
      </c>
      <c r="G42" s="26">
        <v>1.41195355191257</v>
      </c>
      <c r="H42" s="18">
        <v>3.82199391171994</v>
      </c>
      <c r="I42" s="18">
        <v>6.02739726027397</v>
      </c>
      <c r="J42" s="18">
        <v>8.41315068493151</v>
      </c>
      <c r="K42" s="25">
        <v>3.1120218579235</v>
      </c>
      <c r="L42" s="16">
        <v>0.796917808219178</v>
      </c>
      <c r="M42" s="17">
        <v>5.11702544031311</v>
      </c>
      <c r="N42" s="17">
        <v>5.18708414872798</v>
      </c>
      <c r="O42" s="17">
        <v>3.6636299765808</v>
      </c>
      <c r="P42" s="24">
        <v>6.21013698630137</v>
      </c>
      <c r="Q42" s="26">
        <v>5.98929794520548</v>
      </c>
      <c r="R42" s="18">
        <v>11.3261815068493</v>
      </c>
      <c r="S42" s="18">
        <v>4.84375</v>
      </c>
      <c r="T42" s="18">
        <v>5.99126712328767</v>
      </c>
      <c r="U42" s="19">
        <v>7.34878424657534</v>
      </c>
      <c r="V42" s="22">
        <v>4.875</v>
      </c>
      <c r="W42" s="20">
        <v>4.875</v>
      </c>
      <c r="X42" s="11"/>
      <c r="Y42" s="23"/>
      <c r="Z42" s="21"/>
    </row>
    <row r="43" spans="1:23" ht="17.25" customHeight="1" thickBot="1" thickTop="1">
      <c r="A43" s="71" t="s">
        <v>50</v>
      </c>
      <c r="B43" s="73"/>
      <c r="C43" s="74">
        <v>18.1028286637103</v>
      </c>
      <c r="D43" s="74">
        <v>7.47289926457706</v>
      </c>
      <c r="E43" s="74">
        <v>2.22242217387116</v>
      </c>
      <c r="F43" s="74">
        <v>0.971848101035559</v>
      </c>
      <c r="G43" s="72">
        <v>1.10593457762044</v>
      </c>
      <c r="H43" s="72">
        <v>4.54417825571195</v>
      </c>
      <c r="I43" s="72">
        <v>7.57073794177441</v>
      </c>
      <c r="J43" s="72">
        <v>10.8171053876069</v>
      </c>
      <c r="K43" s="72">
        <v>0</v>
      </c>
      <c r="L43" s="74">
        <v>-5.13041269833598</v>
      </c>
      <c r="M43" s="74">
        <v>3.75912762745992</v>
      </c>
      <c r="N43" s="74">
        <v>4.03668113415933</v>
      </c>
      <c r="O43" s="74">
        <v>3.21198067211849</v>
      </c>
      <c r="P43" s="74">
        <v>9.90965837323646</v>
      </c>
      <c r="Q43" s="72">
        <v>6.14500152931815</v>
      </c>
      <c r="R43" s="72">
        <v>12.3547478676621</v>
      </c>
      <c r="S43" s="72">
        <v>6.74786121179371</v>
      </c>
      <c r="T43" s="72">
        <v>5.66345176400682</v>
      </c>
      <c r="U43" s="72">
        <v>6.29493929626111</v>
      </c>
      <c r="V43" s="75">
        <v>0</v>
      </c>
      <c r="W43" s="76">
        <v>0</v>
      </c>
    </row>
    <row r="44" ht="14.25" thickTop="1"/>
    <row r="46" ht="13.5"/>
    <row r="47" ht="13.5"/>
    <row r="48" ht="13.5"/>
    <row r="49" ht="13.5"/>
    <row r="50" ht="13.5"/>
    <row r="51" ht="13.5"/>
  </sheetData>
  <sheetProtection/>
  <printOptions/>
  <pageMargins left="0.5511811023622047" right="0.5511811023622047" top="0.5905511811023623" bottom="0.5905511811023623" header="0.2755905511811024" footer="0.2755905511811024"/>
  <pageSetup fitToHeight="1" fitToWidth="1" horizontalDpi="600" verticalDpi="600" orientation="landscape" paperSize="9" scale="83" r:id="rId2"/>
  <headerFooter alignWithMargins="0">
    <oddFooter>&amp;L&amp;"Book Antiqua,Normal"&amp;D&amp;12  &amp;6ARA R5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B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3.5" thickBot="1"/>
    <row r="2" ht="13.5" thickBot="1">
      <c r="B2" s="37" t="s">
        <v>3</v>
      </c>
    </row>
    <row r="4" ht="13.5" thickBot="1"/>
    <row r="5" ht="13.5" thickBot="1">
      <c r="B5" s="37" t="s">
        <v>4</v>
      </c>
    </row>
  </sheetData>
  <sheetProtection/>
  <printOptions/>
  <pageMargins left="0.5511811023622047" right="0.5511811023622047" top="0.5905511811023623" bottom="0.5905511811023623" header="0.2755905511811024" footer="0.2755905511811024"/>
  <pageSetup fitToHeight="1" fitToWidth="1" horizontalDpi="600" verticalDpi="600" orientation="landscape" paperSize="9" r:id="rId1"/>
  <headerFooter alignWithMargins="0">
    <oddFooter>&amp;L&amp;"Book Antiqua,Normal"&amp;D&amp;12  &amp;6ARA 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8.7109375" style="0" customWidth="1"/>
    <col min="7" max="7" width="11.8515625" style="0" bestFit="1" customWidth="1"/>
  </cols>
  <sheetData>
    <row r="1" ht="12.75">
      <c r="A1" s="50" t="s">
        <v>5</v>
      </c>
    </row>
    <row r="2" ht="12.75">
      <c r="A2" s="51"/>
    </row>
    <row r="3" ht="12.75">
      <c r="A3" s="52" t="s">
        <v>6</v>
      </c>
    </row>
    <row r="6" spans="3:7" ht="12.75">
      <c r="C6" s="77" t="s">
        <v>7</v>
      </c>
      <c r="D6" s="78"/>
      <c r="E6" s="78"/>
      <c r="F6" s="79"/>
      <c r="G6" s="56"/>
    </row>
    <row r="7" spans="3:7" ht="12.75">
      <c r="C7" s="56"/>
      <c r="G7" s="70" t="s">
        <v>55</v>
      </c>
    </row>
    <row r="8" spans="1:7" ht="12.75">
      <c r="A8" s="55" t="s">
        <v>1</v>
      </c>
      <c r="B8" s="55"/>
      <c r="C8" s="53">
        <f>D8-1</f>
        <v>2014</v>
      </c>
      <c r="D8" s="55">
        <f>E8-1</f>
        <v>2015</v>
      </c>
      <c r="E8" s="55">
        <f>F8-1</f>
        <v>2016</v>
      </c>
      <c r="F8" s="55">
        <v>2017</v>
      </c>
      <c r="G8" s="53" t="s">
        <v>56</v>
      </c>
    </row>
    <row r="9" spans="1:7" ht="12.75">
      <c r="A9" s="57" t="s">
        <v>17</v>
      </c>
      <c r="C9" s="58"/>
      <c r="D9" s="59"/>
      <c r="E9" s="59"/>
      <c r="F9" s="59"/>
      <c r="G9" s="58"/>
    </row>
    <row r="10" spans="1:7" ht="12.75">
      <c r="A10" s="57"/>
      <c r="B10" t="s">
        <v>57</v>
      </c>
      <c r="C10" s="58">
        <v>15.69</v>
      </c>
      <c r="D10" s="59">
        <v>5.66</v>
      </c>
      <c r="E10" s="59">
        <v>7.37</v>
      </c>
      <c r="F10" s="59">
        <v>6.82</v>
      </c>
      <c r="G10" s="58">
        <v>-0.07</v>
      </c>
    </row>
    <row r="11" spans="1:7" ht="12.75">
      <c r="A11" s="57" t="s">
        <v>23</v>
      </c>
      <c r="C11" s="58"/>
      <c r="D11" s="59"/>
      <c r="E11" s="59"/>
      <c r="F11" s="59"/>
      <c r="G11" s="58"/>
    </row>
    <row r="12" spans="1:7" ht="12.75">
      <c r="A12" s="57"/>
      <c r="B12" t="s">
        <v>58</v>
      </c>
      <c r="C12" s="58">
        <v>3.9</v>
      </c>
      <c r="D12" s="59">
        <v>0.3</v>
      </c>
      <c r="E12" s="59">
        <v>1.4</v>
      </c>
      <c r="F12" s="59">
        <v>1.1</v>
      </c>
      <c r="G12" s="58">
        <v>-0.1</v>
      </c>
    </row>
    <row r="13" spans="1:7" ht="12.75">
      <c r="A13" s="57"/>
      <c r="B13" t="s">
        <v>59</v>
      </c>
      <c r="C13" s="58">
        <v>5.2</v>
      </c>
      <c r="D13" s="59">
        <v>-2.4</v>
      </c>
      <c r="E13" s="59">
        <v>1.5</v>
      </c>
      <c r="F13" s="59">
        <v>1.6</v>
      </c>
      <c r="G13" s="58">
        <v>-0.6</v>
      </c>
    </row>
    <row r="14" spans="1:7" ht="12.75">
      <c r="A14" s="57"/>
      <c r="B14" t="s">
        <v>60</v>
      </c>
      <c r="C14" s="58">
        <v>4.8</v>
      </c>
      <c r="D14" s="59">
        <v>0.4</v>
      </c>
      <c r="E14" s="59">
        <v>1.6</v>
      </c>
      <c r="F14" s="59">
        <v>1.3</v>
      </c>
      <c r="G14" s="58">
        <v>-0.1</v>
      </c>
    </row>
    <row r="15" spans="1:7" ht="12.75">
      <c r="A15" s="57"/>
      <c r="B15" t="s">
        <v>61</v>
      </c>
      <c r="C15" s="58">
        <v>5.3</v>
      </c>
      <c r="D15" s="59">
        <v>-1.5</v>
      </c>
      <c r="E15" s="59">
        <v>3.8</v>
      </c>
      <c r="F15" s="59">
        <v>4.9</v>
      </c>
      <c r="G15" s="58">
        <v>-2.8</v>
      </c>
    </row>
    <row r="16" spans="1:7" ht="12.75">
      <c r="A16" s="57" t="s">
        <v>32</v>
      </c>
      <c r="C16" s="58"/>
      <c r="D16" s="59"/>
      <c r="E16" s="59"/>
      <c r="F16" s="59"/>
      <c r="G16" s="58"/>
    </row>
    <row r="17" spans="1:7" ht="12.75">
      <c r="A17" s="57"/>
      <c r="B17" t="s">
        <v>62</v>
      </c>
      <c r="C17" s="58">
        <v>12.04</v>
      </c>
      <c r="D17" s="59">
        <v>2.3</v>
      </c>
      <c r="E17" s="59">
        <v>5.04</v>
      </c>
      <c r="F17" s="59">
        <v>9.83</v>
      </c>
      <c r="G17" s="58">
        <v>-4.32</v>
      </c>
    </row>
    <row r="18" spans="1:7" ht="12.75">
      <c r="A18" s="57"/>
      <c r="B18" t="s">
        <v>63</v>
      </c>
      <c r="C18" s="58">
        <v>5.42</v>
      </c>
      <c r="D18" s="59">
        <v>0.3</v>
      </c>
      <c r="E18" s="59">
        <v>1.92</v>
      </c>
      <c r="F18" s="59">
        <v>2.73</v>
      </c>
      <c r="G18" s="58">
        <v>-1.2</v>
      </c>
    </row>
    <row r="19" spans="1:7" ht="12.75">
      <c r="A19" s="57"/>
      <c r="B19" t="s">
        <v>64</v>
      </c>
      <c r="C19" s="58">
        <v>13.21</v>
      </c>
      <c r="D19" s="59">
        <v>-0.3</v>
      </c>
      <c r="E19" s="59">
        <v>7.78</v>
      </c>
      <c r="F19" s="59">
        <v>3.98</v>
      </c>
      <c r="G19" s="58">
        <v>1.23</v>
      </c>
    </row>
    <row r="20" spans="1:7" ht="12.75">
      <c r="A20" s="57"/>
      <c r="B20" t="s">
        <v>65</v>
      </c>
      <c r="C20" s="58"/>
      <c r="D20" s="59"/>
      <c r="E20" s="59"/>
      <c r="F20" s="59">
        <v>9.89</v>
      </c>
      <c r="G20" s="58">
        <v>-3.41</v>
      </c>
    </row>
    <row r="21" spans="1:7" ht="12.75">
      <c r="A21" s="57"/>
      <c r="B21" t="s">
        <v>66</v>
      </c>
      <c r="C21" s="58"/>
      <c r="D21" s="59"/>
      <c r="E21" s="59"/>
      <c r="F21" s="59">
        <v>3.4</v>
      </c>
      <c r="G21" s="58">
        <v>-0.89</v>
      </c>
    </row>
    <row r="22" spans="1:7" ht="12.75">
      <c r="A22" s="57" t="s">
        <v>67</v>
      </c>
      <c r="C22" s="58"/>
      <c r="D22" s="59"/>
      <c r="E22" s="59"/>
      <c r="F22" s="59"/>
      <c r="G22" s="58"/>
    </row>
    <row r="23" spans="1:7" ht="12.75">
      <c r="A23" s="57"/>
      <c r="B23" t="s">
        <v>68</v>
      </c>
      <c r="C23" s="58">
        <v>11.6</v>
      </c>
      <c r="D23" s="59">
        <v>0.1</v>
      </c>
      <c r="E23" s="59">
        <v>5.4</v>
      </c>
      <c r="F23" s="59">
        <v>3.73</v>
      </c>
      <c r="G23" s="58">
        <v>2.26</v>
      </c>
    </row>
    <row r="24" spans="1:7" ht="12.75">
      <c r="A24" s="57"/>
      <c r="B24" t="s">
        <v>69</v>
      </c>
      <c r="C24" s="58">
        <v>12.6</v>
      </c>
      <c r="D24" s="59">
        <v>1.4</v>
      </c>
      <c r="E24" s="59"/>
      <c r="F24" s="59"/>
      <c r="G24" s="58"/>
    </row>
    <row r="25" spans="1:7" ht="12.75">
      <c r="A25" s="57"/>
      <c r="B25" t="s">
        <v>70</v>
      </c>
      <c r="C25" s="58">
        <v>11.3</v>
      </c>
      <c r="D25" s="59">
        <v>-0.1</v>
      </c>
      <c r="E25" s="59"/>
      <c r="F25" s="59"/>
      <c r="G25" s="58"/>
    </row>
    <row r="26" spans="1:7" ht="12.75">
      <c r="A26" s="57"/>
      <c r="B26" t="s">
        <v>71</v>
      </c>
      <c r="C26" s="58"/>
      <c r="D26" s="59"/>
      <c r="E26" s="59">
        <v>6.4</v>
      </c>
      <c r="F26" s="59">
        <v>4.01</v>
      </c>
      <c r="G26" s="58">
        <v>1.24</v>
      </c>
    </row>
    <row r="27" spans="1:7" ht="12.75">
      <c r="A27" s="57" t="s">
        <v>72</v>
      </c>
      <c r="C27" s="58"/>
      <c r="D27" s="59"/>
      <c r="E27" s="59"/>
      <c r="F27" s="59"/>
      <c r="G27" s="58"/>
    </row>
    <row r="28" spans="1:7" ht="12.75">
      <c r="A28" s="57"/>
      <c r="B28" t="s">
        <v>73</v>
      </c>
      <c r="C28" s="58">
        <v>8.2</v>
      </c>
      <c r="D28" s="59">
        <v>2.7</v>
      </c>
      <c r="E28" s="59">
        <v>2.9</v>
      </c>
      <c r="F28" s="59">
        <v>2.9</v>
      </c>
      <c r="G28" s="58">
        <v>0.3</v>
      </c>
    </row>
    <row r="29" spans="1:7" ht="12.75">
      <c r="A29" s="57"/>
      <c r="B29" t="s">
        <v>74</v>
      </c>
      <c r="C29" s="58">
        <v>13.7</v>
      </c>
      <c r="D29" s="59">
        <v>3.9</v>
      </c>
      <c r="E29" s="59">
        <v>7</v>
      </c>
      <c r="F29" s="59">
        <v>5.7</v>
      </c>
      <c r="G29" s="58">
        <v>0.5</v>
      </c>
    </row>
    <row r="30" spans="1:7" ht="12.75">
      <c r="A30" s="57"/>
      <c r="B30" t="s">
        <v>75</v>
      </c>
      <c r="C30" s="58">
        <v>7.4</v>
      </c>
      <c r="D30" s="59">
        <v>2.4</v>
      </c>
      <c r="E30" s="59">
        <v>2.7</v>
      </c>
      <c r="F30" s="59">
        <v>2.7</v>
      </c>
      <c r="G30" s="58">
        <v>0.3</v>
      </c>
    </row>
    <row r="31" spans="3:7" ht="12.75">
      <c r="C31" s="56"/>
      <c r="G31" s="56"/>
    </row>
    <row r="32" spans="1:7" ht="12.75">
      <c r="A32" s="57" t="s">
        <v>2</v>
      </c>
      <c r="B32" s="57"/>
      <c r="C32" s="60">
        <v>9.31142857142857</v>
      </c>
      <c r="D32" s="61">
        <v>1.082857142857143</v>
      </c>
      <c r="E32" s="61">
        <v>4.216153846153846</v>
      </c>
      <c r="F32" s="61">
        <v>4.305999999999999</v>
      </c>
      <c r="G32" s="60">
        <v>-0.5106666666666667</v>
      </c>
    </row>
  </sheetData>
  <sheetProtection/>
  <mergeCells count="1">
    <mergeCell ref="C6:F6"/>
  </mergeCells>
  <printOptions/>
  <pageMargins left="0.5511811023622047" right="0.5511811023622047" top="0.5905511811023623" bottom="0.5905511811023623" header="0.2755905511811024" footer="0.2755905511811024"/>
  <pageSetup fitToHeight="1" fitToWidth="1" horizontalDpi="600" verticalDpi="600" orientation="landscape" paperSize="9" r:id="rId1"/>
  <headerFooter alignWithMargins="0">
    <oddFooter>&amp;L&amp;"Book Antiqua,Normal"&amp;D&amp;12  &amp;6ARA 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8.7109375" style="0" customWidth="1"/>
    <col min="7" max="7" width="11.8515625" style="0" bestFit="1" customWidth="1"/>
  </cols>
  <sheetData>
    <row r="1" ht="12.75">
      <c r="A1" s="50" t="s">
        <v>8</v>
      </c>
    </row>
    <row r="2" ht="12.75">
      <c r="A2" s="51"/>
    </row>
    <row r="3" ht="12.75">
      <c r="A3" s="52" t="s">
        <v>6</v>
      </c>
    </row>
    <row r="6" spans="3:7" ht="12.75">
      <c r="C6" s="77" t="s">
        <v>7</v>
      </c>
      <c r="D6" s="78"/>
      <c r="E6" s="78"/>
      <c r="F6" s="79"/>
      <c r="G6" s="56"/>
    </row>
    <row r="7" spans="3:7" ht="12.75">
      <c r="C7" s="56"/>
      <c r="G7" s="70" t="s">
        <v>55</v>
      </c>
    </row>
    <row r="8" spans="1:7" ht="12.75">
      <c r="A8" s="55" t="s">
        <v>1</v>
      </c>
      <c r="B8" s="55"/>
      <c r="C8" s="53">
        <f>D8-1</f>
        <v>2014</v>
      </c>
      <c r="D8" s="55">
        <f>E8-1</f>
        <v>2015</v>
      </c>
      <c r="E8" s="55">
        <f>F8-1</f>
        <v>2016</v>
      </c>
      <c r="F8" s="55">
        <v>2017</v>
      </c>
      <c r="G8" s="53" t="s">
        <v>56</v>
      </c>
    </row>
    <row r="9" spans="1:7" ht="12.75">
      <c r="A9" s="57" t="s">
        <v>76</v>
      </c>
      <c r="C9" s="58"/>
      <c r="D9" s="59"/>
      <c r="E9" s="59"/>
      <c r="F9" s="59"/>
      <c r="G9" s="58"/>
    </row>
    <row r="10" spans="1:7" ht="12.75">
      <c r="A10" s="57"/>
      <c r="B10" t="s">
        <v>77</v>
      </c>
      <c r="C10" s="58">
        <v>14.92</v>
      </c>
      <c r="D10" s="59">
        <v>7.78</v>
      </c>
      <c r="E10" s="59">
        <v>5.8</v>
      </c>
      <c r="F10" s="59">
        <v>9</v>
      </c>
      <c r="G10" s="58">
        <v>-3.3</v>
      </c>
    </row>
    <row r="11" spans="1:7" ht="12.75">
      <c r="A11" s="57"/>
      <c r="B11" t="s">
        <v>78</v>
      </c>
      <c r="C11" s="58">
        <v>13.34</v>
      </c>
      <c r="D11" s="59">
        <v>6.13</v>
      </c>
      <c r="E11" s="59">
        <v>5.13</v>
      </c>
      <c r="F11" s="59">
        <v>6.6</v>
      </c>
      <c r="G11" s="58">
        <v>-1.9</v>
      </c>
    </row>
    <row r="12" spans="1:7" ht="12.75">
      <c r="A12" s="57"/>
      <c r="B12" t="s">
        <v>79</v>
      </c>
      <c r="C12" s="58">
        <v>10.88</v>
      </c>
      <c r="D12" s="59">
        <v>3.42</v>
      </c>
      <c r="E12" s="59">
        <v>3.88</v>
      </c>
      <c r="F12" s="59">
        <v>3</v>
      </c>
      <c r="G12" s="58">
        <v>0.2</v>
      </c>
    </row>
    <row r="13" spans="1:7" ht="12.75">
      <c r="A13" s="57"/>
      <c r="B13" t="s">
        <v>80</v>
      </c>
      <c r="C13" s="58">
        <v>14.14</v>
      </c>
      <c r="D13" s="59">
        <v>6.97</v>
      </c>
      <c r="E13" s="59">
        <v>5.48</v>
      </c>
      <c r="F13" s="59">
        <v>7.7</v>
      </c>
      <c r="G13" s="58">
        <v>-2.7</v>
      </c>
    </row>
    <row r="14" spans="1:7" ht="12.75">
      <c r="A14" s="57" t="s">
        <v>13</v>
      </c>
      <c r="C14" s="58"/>
      <c r="D14" s="59"/>
      <c r="E14" s="59"/>
      <c r="F14" s="59"/>
      <c r="G14" s="58"/>
    </row>
    <row r="15" spans="1:7" ht="12.75">
      <c r="A15" s="57"/>
      <c r="B15" t="s">
        <v>13</v>
      </c>
      <c r="C15" s="58">
        <v>12.288</v>
      </c>
      <c r="D15" s="59">
        <v>7.802</v>
      </c>
      <c r="E15" s="59">
        <v>6.153</v>
      </c>
      <c r="F15" s="59">
        <v>8.026</v>
      </c>
      <c r="G15" s="58">
        <v>1.49</v>
      </c>
    </row>
    <row r="16" spans="1:7" ht="12.75">
      <c r="A16" s="57" t="s">
        <v>17</v>
      </c>
      <c r="C16" s="58"/>
      <c r="D16" s="59"/>
      <c r="E16" s="59"/>
      <c r="F16" s="59"/>
      <c r="G16" s="58"/>
    </row>
    <row r="17" spans="1:7" ht="12.75">
      <c r="A17" s="57"/>
      <c r="B17" t="s">
        <v>81</v>
      </c>
      <c r="C17" s="58">
        <v>9.01</v>
      </c>
      <c r="D17" s="59">
        <v>2</v>
      </c>
      <c r="E17" s="59">
        <v>4.17</v>
      </c>
      <c r="F17" s="59">
        <v>2.43</v>
      </c>
      <c r="G17" s="58">
        <v>0.92</v>
      </c>
    </row>
    <row r="18" spans="1:7" ht="12.75">
      <c r="A18" s="57"/>
      <c r="B18" t="s">
        <v>82</v>
      </c>
      <c r="C18" s="58">
        <v>15.33</v>
      </c>
      <c r="D18" s="59">
        <v>6.92</v>
      </c>
      <c r="E18" s="59">
        <v>7.43</v>
      </c>
      <c r="F18" s="59">
        <v>8.4</v>
      </c>
      <c r="G18" s="58">
        <v>1.48</v>
      </c>
    </row>
    <row r="19" spans="1:7" ht="12.75">
      <c r="A19" s="57" t="s">
        <v>24</v>
      </c>
      <c r="C19" s="58"/>
      <c r="D19" s="59"/>
      <c r="E19" s="59"/>
      <c r="F19" s="59"/>
      <c r="G19" s="58"/>
    </row>
    <row r="20" spans="1:7" ht="12.75">
      <c r="A20" s="57"/>
      <c r="B20" t="s">
        <v>83</v>
      </c>
      <c r="C20" s="58">
        <v>13.4</v>
      </c>
      <c r="D20" s="59">
        <v>3.65</v>
      </c>
      <c r="E20" s="59">
        <v>6.69</v>
      </c>
      <c r="F20" s="59">
        <v>4.8</v>
      </c>
      <c r="G20" s="58">
        <v>0.5</v>
      </c>
    </row>
    <row r="21" spans="1:7" ht="12.75">
      <c r="A21" s="57" t="s">
        <v>29</v>
      </c>
      <c r="C21" s="58"/>
      <c r="D21" s="59"/>
      <c r="E21" s="59"/>
      <c r="F21" s="59"/>
      <c r="G21" s="58"/>
    </row>
    <row r="22" spans="1:7" ht="12.75">
      <c r="A22" s="57"/>
      <c r="B22" t="s">
        <v>84</v>
      </c>
      <c r="C22" s="58">
        <v>8.7</v>
      </c>
      <c r="D22" s="59">
        <v>0.3</v>
      </c>
      <c r="E22" s="59">
        <v>5.1</v>
      </c>
      <c r="F22" s="59">
        <v>13.3</v>
      </c>
      <c r="G22" s="58">
        <v>-7.8</v>
      </c>
    </row>
    <row r="23" spans="1:7" ht="12.75">
      <c r="A23" s="57" t="s">
        <v>42</v>
      </c>
      <c r="C23" s="58"/>
      <c r="D23" s="59"/>
      <c r="E23" s="59"/>
      <c r="F23" s="59"/>
      <c r="G23" s="58"/>
    </row>
    <row r="24" spans="1:7" ht="12.75">
      <c r="A24" s="57"/>
      <c r="B24" t="s">
        <v>85</v>
      </c>
      <c r="C24" s="58">
        <v>15</v>
      </c>
      <c r="D24" s="59">
        <v>10.1</v>
      </c>
      <c r="E24" s="59">
        <v>8.9</v>
      </c>
      <c r="F24" s="59">
        <v>11</v>
      </c>
      <c r="G24" s="58">
        <v>0.9</v>
      </c>
    </row>
    <row r="25" spans="1:7" ht="12.75">
      <c r="A25" s="57"/>
      <c r="B25" t="s">
        <v>86</v>
      </c>
      <c r="C25" s="58">
        <v>13</v>
      </c>
      <c r="D25" s="59">
        <v>11.7</v>
      </c>
      <c r="E25" s="59">
        <v>7.5</v>
      </c>
      <c r="F25" s="59">
        <v>9.7</v>
      </c>
      <c r="G25" s="58">
        <v>3.1</v>
      </c>
    </row>
    <row r="26" spans="1:7" ht="12.75">
      <c r="A26" s="57"/>
      <c r="B26" t="s">
        <v>87</v>
      </c>
      <c r="C26" s="58">
        <v>10.5</v>
      </c>
      <c r="D26" s="59">
        <v>13.7</v>
      </c>
      <c r="E26" s="59">
        <v>5.7</v>
      </c>
      <c r="F26" s="59">
        <v>8</v>
      </c>
      <c r="G26" s="58">
        <v>6</v>
      </c>
    </row>
    <row r="27" spans="3:7" ht="12.75">
      <c r="C27" s="56"/>
      <c r="G27" s="56"/>
    </row>
    <row r="28" spans="1:7" ht="12.75">
      <c r="A28" s="57" t="s">
        <v>2</v>
      </c>
      <c r="B28" s="57"/>
      <c r="C28" s="60">
        <v>12.542333333333332</v>
      </c>
      <c r="D28" s="61">
        <v>6.706</v>
      </c>
      <c r="E28" s="61">
        <v>5.994416666666667</v>
      </c>
      <c r="F28" s="61">
        <v>7.663</v>
      </c>
      <c r="G28" s="60">
        <v>-0.09249999999999996</v>
      </c>
    </row>
    <row r="37" spans="1:8" s="54" customFormat="1" ht="12.75">
      <c r="A37"/>
      <c r="B37"/>
      <c r="C37"/>
      <c r="D37"/>
      <c r="E37"/>
      <c r="F37"/>
      <c r="G37"/>
      <c r="H37"/>
    </row>
  </sheetData>
  <sheetProtection/>
  <mergeCells count="1">
    <mergeCell ref="C6:F6"/>
  </mergeCells>
  <printOptions/>
  <pageMargins left="0.5511811023622047" right="0.5511811023622047" top="0.5905511811023623" bottom="0.5905511811023623" header="0.2755905511811024" footer="0.2755905511811024"/>
  <pageSetup fitToHeight="1" fitToWidth="1" horizontalDpi="600" verticalDpi="600" orientation="landscape" paperSize="9" r:id="rId1"/>
  <headerFooter alignWithMargins="0">
    <oddFooter>&amp;L&amp;"Book Antiqua,Normal"&amp;D&amp;12  &amp;6ARA 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Bergström, Rikard</dc:creator>
  <cp:keywords/>
  <dc:description/>
  <cp:lastModifiedBy>Bergström, Rikard</cp:lastModifiedBy>
  <cp:lastPrinted>2005-04-01T12:40:06Z</cp:lastPrinted>
  <dcterms:created xsi:type="dcterms:W3CDTF">1996-10-14T23:33:28Z</dcterms:created>
  <dcterms:modified xsi:type="dcterms:W3CDTF">2019-02-27T09:32:44Z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