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60" windowWidth="11910" windowHeight="8175" tabRatio="961" activeTab="0"/>
  </bookViews>
  <sheets>
    <sheet name="Tabell 1a" sheetId="1" r:id="rId1"/>
    <sheet name="Tabell 1b" sheetId="2" r:id="rId2"/>
    <sheet name="Tabell 1c" sheetId="3" r:id="rId3"/>
    <sheet name="Tabell 2" sheetId="4" r:id="rId4"/>
    <sheet name="Tabell 3" sheetId="5" r:id="rId5"/>
    <sheet name="Tabell 4a" sheetId="6" r:id="rId6"/>
    <sheet name="Tabell 4b" sheetId="7" r:id="rId7"/>
    <sheet name="Tabell 4c" sheetId="8" r:id="rId8"/>
    <sheet name="Tabell 5" sheetId="9" r:id="rId9"/>
    <sheet name="Tabell 6" sheetId="10" r:id="rId10"/>
    <sheet name="Tabell 7" sheetId="11" r:id="rId11"/>
    <sheet name="Tabell 8" sheetId="12" r:id="rId12"/>
    <sheet name="Tabell 9a" sheetId="13" r:id="rId13"/>
    <sheet name="Tabell 9b" sheetId="14" r:id="rId14"/>
    <sheet name="Tabell 10" sheetId="15" r:id="rId15"/>
    <sheet name="Tabell 11" sheetId="16" r:id="rId16"/>
    <sheet name="Tabell 12" sheetId="17" r:id="rId17"/>
    <sheet name="Tabell 13" sheetId="18" r:id="rId18"/>
    <sheet name="Tabell 14" sheetId="19" r:id="rId19"/>
    <sheet name="Tabell 15" sheetId="20" r:id="rId20"/>
    <sheet name="Tabell 16" sheetId="21" r:id="rId21"/>
    <sheet name="Tabell 17" sheetId="22" r:id="rId22"/>
    <sheet name="Tabell 18a" sheetId="23" r:id="rId23"/>
    <sheet name="Tabell 18b" sheetId="24" r:id="rId24"/>
    <sheet name="Tabell 18c" sheetId="25" r:id="rId25"/>
    <sheet name="Tabell 19" sheetId="26" r:id="rId26"/>
    <sheet name="Tabell 20" sheetId="27" r:id="rId27"/>
    <sheet name="Tabell 21" sheetId="28" r:id="rId28"/>
    <sheet name="Tabell 22" sheetId="29" r:id="rId29"/>
    <sheet name="Tabell 23" sheetId="30" r:id="rId30"/>
    <sheet name="Tabell 24" sheetId="31" r:id="rId31"/>
    <sheet name="Tabell 25" sheetId="32" r:id="rId32"/>
    <sheet name="Tabell 26a" sheetId="33" r:id="rId33"/>
    <sheet name="Tabell 26b" sheetId="34" r:id="rId34"/>
    <sheet name="Tabell 27" sheetId="35" r:id="rId35"/>
    <sheet name="Tabell 28a" sheetId="36" r:id="rId36"/>
    <sheet name="Tabell 28b" sheetId="37" r:id="rId37"/>
    <sheet name="Tabell 29" sheetId="38" r:id="rId38"/>
    <sheet name="Tabell 30" sheetId="39" r:id="rId39"/>
  </sheets>
  <definedNames>
    <definedName name="_xlnm.Print_Titles" localSheetId="4">'Tabell 3'!$A:$A</definedName>
    <definedName name="_xlnm.Print_Titles" localSheetId="5">'Tabell 4a'!$A:$A</definedName>
    <definedName name="_xlnm.Print_Titles" localSheetId="6">'Tabell 4b'!$A:$A</definedName>
    <definedName name="_xlnm.Print_Titles" localSheetId="7">'Tabell 4c'!$A:$A</definedName>
    <definedName name="_xlnm.Print_Titles" localSheetId="8">'Tabell 5'!$A:$A</definedName>
  </definedNames>
  <calcPr fullCalcOnLoad="1" refMode="R1C1"/>
</workbook>
</file>

<file path=xl/sharedStrings.xml><?xml version="1.0" encoding="utf-8"?>
<sst xmlns="http://schemas.openxmlformats.org/spreadsheetml/2006/main" count="1560" uniqueCount="366">
  <si>
    <t>Bolag</t>
  </si>
  <si>
    <t>Företag och fastighet</t>
  </si>
  <si>
    <t>Försäkringsgren</t>
  </si>
  <si>
    <t>Hem o villa</t>
  </si>
  <si>
    <t>Annan motor</t>
  </si>
  <si>
    <t>Trafik</t>
  </si>
  <si>
    <t>Sjuk och olycksfall</t>
  </si>
  <si>
    <t>Sjö, flyg och transport</t>
  </si>
  <si>
    <t>Trygghetsförsäkring</t>
  </si>
  <si>
    <t>Avgångsbidrag</t>
  </si>
  <si>
    <t>Djur</t>
  </si>
  <si>
    <t>Kredit</t>
  </si>
  <si>
    <t>Individuell sjuk- och olycksfallsförsäkring</t>
  </si>
  <si>
    <t>Företags- o fastighet</t>
  </si>
  <si>
    <t>Hem- och villaförsäkring</t>
  </si>
  <si>
    <t>Trafikförsäkring</t>
  </si>
  <si>
    <t>Motorfordonsförsäkring</t>
  </si>
  <si>
    <t>Transportförsäkring</t>
  </si>
  <si>
    <t>Sjöförsäkring</t>
  </si>
  <si>
    <t>Djurförsäkring</t>
  </si>
  <si>
    <t>Kreditförsäkring</t>
  </si>
  <si>
    <t>(Table 2.) (Balance Sheet. Swedish companies, non-life, nationwide.)</t>
  </si>
  <si>
    <t>(Table 3.) (Balance Sheet. Major local companies, non-life.)</t>
  </si>
  <si>
    <t>(Table 5.) (Income statement. Sw. companies, non-life, nationwide.)</t>
  </si>
  <si>
    <t>(Table 6.) (Income statement. Sw. companies, non-life, nationwide.)</t>
  </si>
  <si>
    <t>(Table 7.) (Foreign companies non-life operations in Sweden.)</t>
  </si>
  <si>
    <t>Table 8. (Accident and health. Swedish non-life companies. Direct insurance in Sweden.)</t>
  </si>
  <si>
    <t xml:space="preserve">Table 9 A. (Individual accident and health. Swedish life companies. Direct insurance in Sweden.) </t>
  </si>
  <si>
    <t xml:space="preserve">Table 9 B. (Group accident and health. Swedish life companies. Direct insurance in Sweden.) </t>
  </si>
  <si>
    <t xml:space="preserve">Table 10. (Discharge. Swedish companies. Direct insurance in Sweden.) </t>
  </si>
  <si>
    <t xml:space="preserve">Table 11. (Employers no fault. Swedish companies. Direct insurance in Sweden.) </t>
  </si>
  <si>
    <t xml:space="preserve">Table 12. (Business &amp; houseowner. Nationwide companies. Direct insurance in Sweden.) </t>
  </si>
  <si>
    <t xml:space="preserve">Table 13. (Business &amp; houseowner. Major local companies. Direct insurance in Sweden.) </t>
  </si>
  <si>
    <t xml:space="preserve">Table 14. (Householder &amp; homeowner. Nationwide companies. Direct insurance in Sweden.) </t>
  </si>
  <si>
    <t xml:space="preserve">Table 15. (Householder &amp; homeowner. Major local companies. Direct insurance in Sweden.) </t>
  </si>
  <si>
    <t xml:space="preserve">Table 17. (Other Motor vehicle. Swedish companies. Direct insurance in Sweden.) </t>
  </si>
  <si>
    <t xml:space="preserve">Table 18c. (Transport. Swedish companies. Direct insurance in Sweden.) </t>
  </si>
  <si>
    <t xml:space="preserve">Table 18b. (Aviation. Swedish companies. Direct insurance in Sweden.) </t>
  </si>
  <si>
    <t xml:space="preserve">Table 18a. (Marine. Swedish companies. Direct insurance in Sweden.) </t>
  </si>
  <si>
    <t xml:space="preserve">Table 19. (Credit. Swedish companies. Direct insurance in Sweden.) </t>
  </si>
  <si>
    <t xml:space="preserve">Table 20. (Animal. Swedish companies. Direct insurance in Sweden.) </t>
  </si>
  <si>
    <t xml:space="preserve">Table 21. (Assumed non-life reinsurance. Swedish companies.) </t>
  </si>
  <si>
    <t xml:space="preserve">Table 22. (Assumed non-life reinsurance. Major local companies.) </t>
  </si>
  <si>
    <t xml:space="preserve">Table 23. (Direct insurance of foreign riska. Swedish companies.) </t>
  </si>
  <si>
    <t xml:space="preserve">Table 24. (Direct insurance in Sweden in total. Swedish non-life companies.) </t>
  </si>
  <si>
    <t>Återförsäkrares andel av försäkr.-tekn avsättn  (Reinsurers' share of technical provisions)</t>
  </si>
  <si>
    <t>Placerings- tillgångar (Investment assets)</t>
  </si>
  <si>
    <t>Fordringar o-andra tillgångar (Other assets and debtors)</t>
  </si>
  <si>
    <t>Bolag (Company)</t>
  </si>
  <si>
    <t>Interims-fordringar (Prepayments and accrued income)</t>
  </si>
  <si>
    <t>Summa   tillgångar (Total assets)</t>
  </si>
  <si>
    <t>Eget kapital o obesk. res. (Shareholders' equity and untaxed reserves)</t>
  </si>
  <si>
    <t>Försäkrings-tekniska avsättningar (Technical provisions)</t>
  </si>
  <si>
    <t>Övriga skulder o avs (Provisions for  other risks and expenses, creditors)</t>
  </si>
  <si>
    <t>Övriga tillgångar (Other assets and debtors)</t>
  </si>
  <si>
    <r>
      <t xml:space="preserve">Teknisk redovisning av livförsäkringsrörelse </t>
    </r>
    <r>
      <rPr>
        <i/>
        <sz val="8"/>
        <rFont val="Book Antiqua"/>
        <family val="1"/>
      </rPr>
      <t>(Technical account for insurance operations)</t>
    </r>
  </si>
  <si>
    <r>
      <t xml:space="preserve">Icke-teknisk redovisning </t>
    </r>
    <r>
      <rPr>
        <i/>
        <sz val="8"/>
        <rFont val="Book Antiqua"/>
        <family val="1"/>
      </rPr>
      <t>(Non-technical account)</t>
    </r>
  </si>
  <si>
    <t>Premie-inkomst f.e.r. (Net premium income)</t>
  </si>
  <si>
    <t>Kapital-avkastning int. (Investment income)</t>
  </si>
  <si>
    <t>Orealiserade vinster/förluster på plac.tillg. (Unrealised gains/profits on investm.)</t>
  </si>
  <si>
    <t>Försäkringser-sättning (Claims incurred)</t>
  </si>
  <si>
    <t>Förändring i förs.tekn avs. o återbäring (Change in technical provisions &amp; bonus)</t>
  </si>
  <si>
    <t>Driftskostnad (Operating expenses)</t>
  </si>
  <si>
    <t>Övriga tekniska kostn/int. (Other income or expenses)</t>
  </si>
  <si>
    <t>Kapitalavk.-kostnader (Investment expenses)</t>
  </si>
  <si>
    <t>Livförs-rörelens tekn.res. (Technical result)</t>
  </si>
  <si>
    <t>Kapitalavk.netto o övriga intäkter och kostnader  (Net capital return &amp; other income/expenses)</t>
  </si>
  <si>
    <t>Boksluts-dispositioner och skatt (Appropriations &amp; taxes)</t>
  </si>
  <si>
    <t>Årets resultat (Net income for the year)</t>
  </si>
  <si>
    <t>Premie inkomst f.e.r. (Net premium income)</t>
  </si>
  <si>
    <t>Kap.avkastn
inkl oreal.
vinster o förl (Investment income)</t>
  </si>
  <si>
    <t>Försäkr-
ingser-
sättning (Claims incurred)</t>
  </si>
  <si>
    <t>Förändr i liv
försäkr avs
o återbäring (Change in techn. prov. &amp; bonus)</t>
  </si>
  <si>
    <t>Drifts-
kostnad (Operating expenses)</t>
  </si>
  <si>
    <t>Kapital-
avkastn.
kostn. (Investment expenses)</t>
  </si>
  <si>
    <t>Livförs
tekniska
resultat (Technical result)</t>
  </si>
  <si>
    <t>Återförsäkrares andel av försäkr.-tekn avsättn (Reinsurers' share of technical provisions)</t>
  </si>
  <si>
    <t>Eget kapital  (Shareholders' equity)</t>
  </si>
  <si>
    <t>Obeskattade reserver (Untaxed reserves)</t>
  </si>
  <si>
    <t>Försäkrings-tekniska avsättningar före avg.återf. (Technical provisions)</t>
  </si>
  <si>
    <t>Övriga avsättningar och skulder (Other risks and expenses, creditors)</t>
  </si>
  <si>
    <t>Balans- omslutning (Total equity and liabilities)</t>
  </si>
  <si>
    <t>Premie-intäkt brutto (Gross earned premiums)</t>
  </si>
  <si>
    <t>Premieintäkt f.e.r. (Earned premiums for own account)</t>
  </si>
  <si>
    <t>Kapitalavk. överförd fr. finansrörelsen (Allocated investment return)</t>
  </si>
  <si>
    <t>Försäkringser-sättning f.e.r. (Claims inc. own   account)</t>
  </si>
  <si>
    <t>Driftskostnader f.e.r. (Operating expenses)</t>
  </si>
  <si>
    <t>Övriga tekn. intäkter/ kostn. återbäring (Other techn. income/costs)</t>
  </si>
  <si>
    <t>Skadeförs. tekniska resultat (Technical profit/loss)</t>
  </si>
  <si>
    <t>Kapitalavkastn. intäkter (Investment income)</t>
  </si>
  <si>
    <t>Kapitalavkastn. kostnader  (Investment expenses)</t>
  </si>
  <si>
    <t>Orealiserade vinster / försluster (Unrealised investm. loss/gain)</t>
  </si>
  <si>
    <t>Övriga intäkter / kostnader (Other income or expenses)</t>
  </si>
  <si>
    <t>Resultat före boksl. disp./skatt (Result before appr. and taxes)</t>
  </si>
  <si>
    <t>Boksluts-dispositioner / skatt (Appropriations and taxes)</t>
  </si>
  <si>
    <r>
      <t xml:space="preserve">Teknisk redovisning av skadeförsäkringsrörelse </t>
    </r>
    <r>
      <rPr>
        <i/>
        <sz val="8"/>
        <rFont val="Book Antiqua"/>
        <family val="1"/>
      </rPr>
      <t>(Technical account for insurance operations)</t>
    </r>
  </si>
  <si>
    <t>(Individual accident and health)</t>
  </si>
  <si>
    <t>(Business &amp; houseowner)</t>
  </si>
  <si>
    <t>(Householder &amp; homeowner)</t>
  </si>
  <si>
    <t>(Motor third party)</t>
  </si>
  <si>
    <t>(Other Motor vehicle)</t>
  </si>
  <si>
    <t>(Transport)</t>
  </si>
  <si>
    <t>(Marine)</t>
  </si>
  <si>
    <t>(Animal)</t>
  </si>
  <si>
    <t>(Credit)</t>
  </si>
  <si>
    <t>(Total)</t>
  </si>
  <si>
    <t>Inbetalda premier (Gross premium income)</t>
  </si>
  <si>
    <t>Försäkr.ersättn. (Claims paid)</t>
  </si>
  <si>
    <t>Driftsutgift (Operating expenses)</t>
  </si>
  <si>
    <t>Premier ./. förs.ers. ./. driftskostn. (Premiums ./. claims ./. cost)</t>
  </si>
  <si>
    <t>Premie-intäkt f.e.r. (Earned premiums for own account)</t>
  </si>
  <si>
    <t>Kapital-avkastning (Allocated investment income)</t>
  </si>
  <si>
    <t>Försäkrings-ersättn. f.e.r. (Claims incurred for own account)</t>
  </si>
  <si>
    <t>Återbäring (Rebates)</t>
  </si>
  <si>
    <t>Driftskostnad f.e.r. (Operating expenses)</t>
  </si>
  <si>
    <t>Övriga tekniska kostn/intäkt (Other techn-ical costs /income)</t>
  </si>
  <si>
    <t>Skadeförs. tekniska  resultat (Technical profit/loss)</t>
  </si>
  <si>
    <t>Placerings-tillgångar för förs.tagare (Invesment assets on  policyholders' account)</t>
  </si>
  <si>
    <t>Försäkrings-tekniska avsättningar för förs.tagare (Technical provisions)</t>
  </si>
  <si>
    <t>Summa skulder och eget kapital   (Total shareholders' equity and liabilities)</t>
  </si>
  <si>
    <t>(Table 1.) (Balance Sheet. Swedish companies, nationwide.)</t>
  </si>
  <si>
    <t>Orealiserade vinster/förluster på plac.tillg. för vilka förs.tagaren bär placeringsrisk</t>
  </si>
  <si>
    <t xml:space="preserve">(Table 28b.  Group life and occupational group life. Swedish companies, unit linked. Direct insurance in Sweden.) </t>
  </si>
  <si>
    <t>(Table 1a.) (Balance Sheet. Swedish companies, nationwide.)</t>
  </si>
  <si>
    <t>(Table 1b.) (Balance Sheet. Swedish companies, nationwide.)</t>
  </si>
  <si>
    <t>(Table 4a. Income statement. Swedish Lifeinsurance Companies.)</t>
  </si>
  <si>
    <t>(Table 4b. Income statement. Swedish Pension Funds.)</t>
  </si>
  <si>
    <t>(Table 4c. Income statement. Authorities.)</t>
  </si>
  <si>
    <t xml:space="preserve">Table 25. (Direct insurance in Sweden as % of earned net premiums. Swedish non-life companies.) </t>
  </si>
  <si>
    <t>(Table 26a. Individual life assurance. Swedish life companies, traditional life. Direct insurance in Sweden.)</t>
  </si>
  <si>
    <t>(Table 26b. Individual life assurance. Swedish companies, unit linked. Direct insurance in Sweden.)</t>
  </si>
  <si>
    <t>(Table 27. Group- and occupational pension. Swedish companies. Direct insurance in Sweden.)</t>
  </si>
  <si>
    <t xml:space="preserve">(Table 28a.  Group life and occupational group life. Swedish companies, trad. life. Direct insurance in Sweden.) </t>
  </si>
  <si>
    <t xml:space="preserve">(Table 29.  Direct insurance of foreign risks. Swedish companies. Direct insurance in Sweden.) </t>
  </si>
  <si>
    <t>(Table 30.  Assumed life reinsurance. Swedish companies.)</t>
  </si>
  <si>
    <t xml:space="preserve">Table 16. (Motor third party. Swedish companies. Direct insurance in Sweden.) </t>
  </si>
  <si>
    <t>Relativa tal 2003</t>
  </si>
  <si>
    <t>Relativa tal 2002</t>
  </si>
  <si>
    <t>Tabell 11.    Trygghetsförsäkring vid arbetsskada 2003. Svenska bolag. Direkt försäkring i Sverige. (belopp i kSEK)</t>
  </si>
  <si>
    <t>Samtliga bolag 2003</t>
  </si>
  <si>
    <t>Samtliga bolag 2002</t>
  </si>
  <si>
    <t>AFA Trygg</t>
  </si>
  <si>
    <t>LRF Skade</t>
  </si>
  <si>
    <t>LF Sak</t>
  </si>
  <si>
    <t>Tabell 12.    Företags- och fastighetsförsäkring 2003. Svenska riksbolag. Direkt försäkring i Sverige. (belopp i kSEK)</t>
  </si>
  <si>
    <t>If Skade</t>
  </si>
  <si>
    <t>Trygg-Hansa</t>
  </si>
  <si>
    <t>Landstingen</t>
  </si>
  <si>
    <t>Moderna</t>
  </si>
  <si>
    <t>Vattenfall</t>
  </si>
  <si>
    <t>Sirius Inter</t>
  </si>
  <si>
    <t>Sydkraft</t>
  </si>
  <si>
    <t>Folksam Sak</t>
  </si>
  <si>
    <t>SvKonsument</t>
  </si>
  <si>
    <t>Skanska</t>
  </si>
  <si>
    <t>Sparia</t>
  </si>
  <si>
    <t>Sandvik</t>
  </si>
  <si>
    <t>Anticimex</t>
  </si>
  <si>
    <t>SveLand</t>
  </si>
  <si>
    <t>SCA</t>
  </si>
  <si>
    <t>Göta-Lejon</t>
  </si>
  <si>
    <t>SJ Försäk.</t>
  </si>
  <si>
    <t>NCC</t>
  </si>
  <si>
    <t>Lansen</t>
  </si>
  <si>
    <t>Visenta</t>
  </si>
  <si>
    <t>SE Captive</t>
  </si>
  <si>
    <t>SOFAB</t>
  </si>
  <si>
    <t>Brandkont.</t>
  </si>
  <si>
    <t>Tennant</t>
  </si>
  <si>
    <t>Vabis</t>
  </si>
  <si>
    <t>StErik</t>
  </si>
  <si>
    <t>Sv. Kommun</t>
  </si>
  <si>
    <t>Industria</t>
  </si>
  <si>
    <t>TeliaSonera</t>
  </si>
  <si>
    <t>MordernaSak</t>
  </si>
  <si>
    <t>Electrolux</t>
  </si>
  <si>
    <t>ASSI</t>
  </si>
  <si>
    <t>Re Cere</t>
  </si>
  <si>
    <t>Posten</t>
  </si>
  <si>
    <t>Viator</t>
  </si>
  <si>
    <t>GAR-BO</t>
  </si>
  <si>
    <t>BostadsGar</t>
  </si>
  <si>
    <t>SödraSkogs</t>
  </si>
  <si>
    <t>LF Miljö</t>
  </si>
  <si>
    <t>Sweskogs</t>
  </si>
  <si>
    <t>SKF</t>
  </si>
  <si>
    <t>HSB</t>
  </si>
  <si>
    <t>SABO</t>
  </si>
  <si>
    <t>SalusAn Sak</t>
  </si>
  <si>
    <t>Prosec</t>
  </si>
  <si>
    <t>BrandfVerket</t>
  </si>
  <si>
    <t>Riksbygg</t>
  </si>
  <si>
    <t>Tabell 13.    Företags- och fastighetsförsäkring 2003. Större lokala bolag. Direkt försäkring i Sverige. (belopp i kSEK)</t>
  </si>
  <si>
    <t>LF Stockholm</t>
  </si>
  <si>
    <t>LF Skåne</t>
  </si>
  <si>
    <t>LF Göteborg</t>
  </si>
  <si>
    <t>LF Jönköping</t>
  </si>
  <si>
    <t>LF Älvsborg</t>
  </si>
  <si>
    <t>LF Bergslag</t>
  </si>
  <si>
    <t>LF ÖstgötaB</t>
  </si>
  <si>
    <t>LF Dalarna</t>
  </si>
  <si>
    <t>LF Skaraborg</t>
  </si>
  <si>
    <t>LF Uppsala</t>
  </si>
  <si>
    <t>LF Kalmar</t>
  </si>
  <si>
    <t>LF Värmland</t>
  </si>
  <si>
    <t>LF Söderman</t>
  </si>
  <si>
    <t>LF Västerbo</t>
  </si>
  <si>
    <t>LF Halland</t>
  </si>
  <si>
    <t>LF Västerno</t>
  </si>
  <si>
    <t>LF Kronoberg</t>
  </si>
  <si>
    <t>LF Jämtland</t>
  </si>
  <si>
    <t>LF Gävleborg</t>
  </si>
  <si>
    <t>LF Norrbott</t>
  </si>
  <si>
    <t>LF Gotland</t>
  </si>
  <si>
    <t>LF Blekinge</t>
  </si>
  <si>
    <t>LF Göinge</t>
  </si>
  <si>
    <t>LF Kristians</t>
  </si>
  <si>
    <t>Ölandsfö</t>
  </si>
  <si>
    <t>Lidköping</t>
  </si>
  <si>
    <t>Habo</t>
  </si>
  <si>
    <t>SkyddBollnäs</t>
  </si>
  <si>
    <t>Varabygd</t>
  </si>
  <si>
    <t>Alfta</t>
  </si>
  <si>
    <t>Åkerbo</t>
  </si>
  <si>
    <t>Piteorten</t>
  </si>
  <si>
    <t>Nordmark</t>
  </si>
  <si>
    <t>BohuslStr</t>
  </si>
  <si>
    <t>Tabell 14.    Hem- och villaförsäkring 2003. Svenska riksbolag. Direkt försäkring i Sverige. (belopp i kSEK)</t>
  </si>
  <si>
    <t>Solid</t>
  </si>
  <si>
    <t>Europeiska</t>
  </si>
  <si>
    <t>SafeInt</t>
  </si>
  <si>
    <t>Erika</t>
  </si>
  <si>
    <t>Aktsam</t>
  </si>
  <si>
    <t>Accept</t>
  </si>
  <si>
    <t>Tabell 15.    Hem- och villaförsäkring 2003. Större lokala bolag. Direkt försäkring i Sverige. (belopp i kSEK)</t>
  </si>
  <si>
    <t>Tabell 16.    Trafikförsäkring 2003. Svenska bolag. Direkt försäkring i Sverige. (belopp i kSEK)</t>
  </si>
  <si>
    <t>Tabell 17.    Annan motorfordonsförsäkring 2003. Svenska bolag. Direkt försäkring i Sverige. (belopp i kSEK)</t>
  </si>
  <si>
    <t>Falck</t>
  </si>
  <si>
    <t>Volvia</t>
  </si>
  <si>
    <t>Tabell 18a.    Sjöfartförsäkring 2003. Svenska bolag. Direkt försäkring i Sverige. (belopp i kSEK)</t>
  </si>
  <si>
    <t>SvÅngAss</t>
  </si>
  <si>
    <t>Tabell 18b.    Luftfartförsäkring 2003. Svenska bolag. Direkt försäkring i Sverige. (belopp i kSEK)</t>
  </si>
  <si>
    <t>Tabell 18c.    Transportförsäkring 2003. Svenska bolag. Direkt försäkring i Sverige. (belopp i kSEK)</t>
  </si>
  <si>
    <t>Tabell 19.    Kredit- och borgensförsäkring 2003. Svenska riksbolag. Direkt försäkring i Sverige. (belopp i kSEK)</t>
  </si>
  <si>
    <t>FPG</t>
  </si>
  <si>
    <t>Hermes</t>
  </si>
  <si>
    <t>AMFK</t>
  </si>
  <si>
    <t>WASAGaranti</t>
  </si>
  <si>
    <t>Tabell 20.    Husdjursförsäkring 2003. Svenska riksbolag. Direkt försäkring i Sverige. (belopp i kSEK)</t>
  </si>
  <si>
    <t>AGRIA</t>
  </si>
  <si>
    <t>Tabell 21.    Mottagen skadeåterförsäkring 2003. Svenska bolag (belopp i kSEK).</t>
  </si>
  <si>
    <t>Större lokala bolag</t>
  </si>
  <si>
    <t>Dial</t>
  </si>
  <si>
    <t>KF</t>
  </si>
  <si>
    <t>Stora Enso</t>
  </si>
  <si>
    <t>VolvoGro</t>
  </si>
  <si>
    <t>Suecia</t>
  </si>
  <si>
    <t>SHB Skade</t>
  </si>
  <si>
    <t>SvenskaBrand</t>
  </si>
  <si>
    <t>WASA Inter</t>
  </si>
  <si>
    <t>Sthlm Re</t>
  </si>
  <si>
    <t>Boliden</t>
  </si>
  <si>
    <t>RiverStone</t>
  </si>
  <si>
    <t>SEB Suecia</t>
  </si>
  <si>
    <t>WASA Sak AB</t>
  </si>
  <si>
    <t>BPA</t>
  </si>
  <si>
    <t>Esselte</t>
  </si>
  <si>
    <t>Tabell 22.    Mottagen skadeåterförsäkring 2003. Större lokala försäkringsbolag.</t>
  </si>
  <si>
    <t>Tabell 23.    Direktförsäkring av utländska risker 2003. Svenska riksbolag. (belopp i kSEK)</t>
  </si>
  <si>
    <t>If Rese</t>
  </si>
  <si>
    <t>Tabell 8.    Sjuk- och olycksfallsförsäkring 2003. Svenska skadeförsäkringsbolag. Direkt försäkring i Sverige. (belopp i kSEK)</t>
  </si>
  <si>
    <t>AFA Sjuk</t>
  </si>
  <si>
    <t>SIF Medlem</t>
  </si>
  <si>
    <t>Järnvägsmän</t>
  </si>
  <si>
    <t>Tabell 1a.    Balansräkning 2003. Svenska livförsäkringsbolag (belopp i kSEK)</t>
  </si>
  <si>
    <t>Alecta</t>
  </si>
  <si>
    <t>Skandia Liv</t>
  </si>
  <si>
    <t>AMF Pension</t>
  </si>
  <si>
    <t>SEB TL Gla</t>
  </si>
  <si>
    <t>LF  Liv</t>
  </si>
  <si>
    <t>SPP Liv</t>
  </si>
  <si>
    <t>Folksam Liv</t>
  </si>
  <si>
    <t>Skandia</t>
  </si>
  <si>
    <t>Handelsbanken Liv</t>
  </si>
  <si>
    <t>KPA Pension</t>
  </si>
  <si>
    <t>Nordea Liv I</t>
  </si>
  <si>
    <t>SEB TL Nya</t>
  </si>
  <si>
    <t>AFA Liv</t>
  </si>
  <si>
    <t>FL Liv AB</t>
  </si>
  <si>
    <t>SalusAn Liv</t>
  </si>
  <si>
    <t>KPA Livförs</t>
  </si>
  <si>
    <t>Revios</t>
  </si>
  <si>
    <t>FL För Grupp</t>
  </si>
  <si>
    <t>Bliwa</t>
  </si>
  <si>
    <t>KAF Kollekt.</t>
  </si>
  <si>
    <t>LRF Liv</t>
  </si>
  <si>
    <t>Allm Änke- &amp; Pupillk</t>
  </si>
  <si>
    <t>SalusAn Gr</t>
  </si>
  <si>
    <t>Nordea L &amp; P</t>
  </si>
  <si>
    <t>Folksam LO</t>
  </si>
  <si>
    <t>SEB TL Fond</t>
  </si>
  <si>
    <t>Robur Förs</t>
  </si>
  <si>
    <t>FolksamFond</t>
  </si>
  <si>
    <t>Danica Fond</t>
  </si>
  <si>
    <t>SPP Liv Fond</t>
  </si>
  <si>
    <t>Holmia Liv</t>
  </si>
  <si>
    <t>LF  Fondliv</t>
  </si>
  <si>
    <t>SvBr Liv</t>
  </si>
  <si>
    <t>Moderna Liv</t>
  </si>
  <si>
    <t>SAFE Liv</t>
  </si>
  <si>
    <t>Banco Fond</t>
  </si>
  <si>
    <t>KPA Fond</t>
  </si>
  <si>
    <t>KP Fondförsäkring</t>
  </si>
  <si>
    <t>Tabell 1b.    Balansräkning 2003. Pensionskassa (belopp i kSEK)</t>
  </si>
  <si>
    <t>PK Volvo</t>
  </si>
  <si>
    <t>PK SPK</t>
  </si>
  <si>
    <t>PK SHB</t>
  </si>
  <si>
    <t>PK PSF</t>
  </si>
  <si>
    <t>PK PSA</t>
  </si>
  <si>
    <t>PK PP Pens.</t>
  </si>
  <si>
    <t>PK Kyrkan</t>
  </si>
  <si>
    <t>PK KPK</t>
  </si>
  <si>
    <t>PK KP</t>
  </si>
  <si>
    <t>PK FSO</t>
  </si>
  <si>
    <t>PK FPK</t>
  </si>
  <si>
    <t>PK APK</t>
  </si>
  <si>
    <t>PK ABB</t>
  </si>
  <si>
    <t>Tabell 1c.    Balansräkning 2003. Myndigheter (belopp i kSEK)</t>
  </si>
  <si>
    <t>PPM</t>
  </si>
  <si>
    <t>Tabell 2.    Balansräkning 2003. Svenska riksbolag för skadeförsäkring. (belopp i kkr)</t>
  </si>
  <si>
    <t>SACO</t>
  </si>
  <si>
    <t>Tabell 3.    Balansräkning 2003. Större lokala försäkringsbolag. (belopp i kkr)</t>
  </si>
  <si>
    <t>Tabell 4a.    Resultaträkning 2003. Svenska livförsäkringsbolag. (belopp i kSEK)</t>
  </si>
  <si>
    <t>Tabell 4b.    Resultaträkning 2003. Pensionskassa. (belopp i kSEK)</t>
  </si>
  <si>
    <t>Tabell 4c.    Resultaträkning 2003. Myndigheter. (belopp i kSEK)</t>
  </si>
  <si>
    <t>Tabell 5.    Resultaträkning 2003. Svenska riksbolag för skadeförsäkring. (belopp i kkr)</t>
  </si>
  <si>
    <t>Tabell 6.    Resultaträkning 2003. Större lokala försäkringsbolag. (belopp i kkr)</t>
  </si>
  <si>
    <t>Tabell 9A.    Individuell sjuk- och olycksfallsförsäkring samt premiebefrielseförsäkring 2003. Svenska livförsäkringsbolag. Direkt försäkring i Sverige. (kSEK)</t>
  </si>
  <si>
    <t>Tabell 9B.    Gruppsjuk- och gruppolycksfallsförsäkring samt premiebefrielseförsäkring 2003. Svenska livförsäkringsbolag. Direkt försäkring i Sverige. (belopp i kSEK)</t>
  </si>
  <si>
    <t>Tabell 10.    Avgångsbidragsförsäkring 2003. Svenska bolag. Direkt försäkring i Sverige. (belopp i kSEK)</t>
  </si>
  <si>
    <t>Tabell 26a.    Individuell livförsäkring 2003. Svenska livförsäkringsbolag. Direkt försäkring i Sverige. (belopp i kSEK)</t>
  </si>
  <si>
    <t>Tabell 27.    Gruppensions- och tjänstepensionsförsäkring 2003. Svenska livförsäkringsbolag. Direkt försäkring i Sverige. (belopp i kSEK)</t>
  </si>
  <si>
    <t>Tabell 28a.    Gruppliv- och tjänstegrupplivförsäkring 2003. Svenska livförsäkringsbolag (trad. liv). Direkt försäkring i Sverige. (belopp i kSEK)</t>
  </si>
  <si>
    <t>Tabell 29.    Direkt försäkring av utländska risker 2003. Svenska livförsäkringsbolag. Direkt försäkring i Sverige. (belopp i kSEK)</t>
  </si>
  <si>
    <t>Tabell 30.    Mottagen livåterförsäkring 2003. Svenska bolag. (belopp i kSEK)</t>
  </si>
  <si>
    <t>Tabell 26b.    Individuell livförsäkring 2003. Svenska livbolag (fondförsäkring). Direkt försäkring i Sverige. (belopp i kSEK)</t>
  </si>
  <si>
    <t>Tabell 28b.    Gruppliv- och tjänstegrupplivförsäkring 2003. Svenska livförsäkringsbolag (fondförsäkring). Direkt försäkring i Sverige. (belopp i kSEK)</t>
  </si>
  <si>
    <t>Tabell 24.    Direktförsäkring i Sverige totalt 2003. Svenska skadeförsäkringsbolag. (belopp i kSEK)</t>
  </si>
  <si>
    <t>(Företag och fastighet 2002)</t>
  </si>
  <si>
    <t>(Kredit 2002)</t>
  </si>
  <si>
    <t>(Hem o villa 2002)</t>
  </si>
  <si>
    <t>(Annan motor 2002)</t>
  </si>
  <si>
    <t>(Trafik 2002)</t>
  </si>
  <si>
    <t>(Sjuk och olycksfall 2002)</t>
  </si>
  <si>
    <t>(Sjö, flyg och transport 2002)</t>
  </si>
  <si>
    <t>(Trygghetsförsäkring 2002)</t>
  </si>
  <si>
    <t>(Avgångsbidrag 2002)</t>
  </si>
  <si>
    <t>(Djur 2002)</t>
  </si>
  <si>
    <t>Samtliga grenar 2003</t>
  </si>
  <si>
    <t>Samtliga grenar 2002</t>
  </si>
  <si>
    <t>Tabell 25.    Direktförsäkring i Sverige totalt 2003. Svenska skadeförsäkringsbolag. (i % av nettopremieintäkten)</t>
  </si>
  <si>
    <t>Tabell 7.    Utländska bolags direkta skadeförsäkringsrörelse i Sverige 2003. (belopp i kSEK)</t>
  </si>
  <si>
    <t>Totalt 2003</t>
  </si>
  <si>
    <t>Zurich</t>
  </si>
  <si>
    <t>AIG Europe</t>
  </si>
  <si>
    <t>ACE Ins.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</si>
</sst>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%&quot;"/>
  </numFmts>
  <fonts count="8">
    <font>
      <sz val="10"/>
      <name val="Arial"/>
      <family val="0"/>
    </font>
    <font>
      <sz val="8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10"/>
      <name val="Book Antiqua"/>
      <family val="1"/>
    </font>
    <font>
      <i/>
      <sz val="10"/>
      <name val="Arial"/>
      <family val="0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 quotePrefix="1">
      <alignment wrapText="1"/>
    </xf>
    <xf numFmtId="16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/>
  <dimension ref="A1:M5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32" t="s">
        <v>274</v>
      </c>
      <c r="B1" s="23"/>
      <c r="C1" s="23"/>
      <c r="D1" s="23"/>
      <c r="E1" s="23"/>
      <c r="F1" s="23"/>
      <c r="G1" s="23"/>
      <c r="H1" s="6"/>
      <c r="I1" s="8"/>
      <c r="J1" s="8"/>
      <c r="K1" s="8"/>
      <c r="L1" s="8"/>
      <c r="M1" s="8"/>
    </row>
    <row r="2" spans="1:12" s="19" customFormat="1" ht="17.25" customHeight="1" thickBot="1">
      <c r="A2" s="24" t="s">
        <v>123</v>
      </c>
      <c r="B2" s="25"/>
      <c r="C2" s="25"/>
      <c r="D2" s="25"/>
      <c r="E2" s="25"/>
      <c r="F2" s="25"/>
      <c r="G2" s="26"/>
      <c r="H2" s="26"/>
      <c r="I2" s="26"/>
      <c r="J2" s="26"/>
      <c r="K2" s="18"/>
      <c r="L2" s="18"/>
    </row>
    <row r="3" spans="1:12" ht="83.25" customHeight="1" thickTop="1">
      <c r="A3" s="5" t="s">
        <v>48</v>
      </c>
      <c r="B3" s="4" t="s">
        <v>46</v>
      </c>
      <c r="C3" s="4" t="s">
        <v>117</v>
      </c>
      <c r="D3" s="4" t="s">
        <v>45</v>
      </c>
      <c r="E3" s="4" t="s">
        <v>47</v>
      </c>
      <c r="F3" s="4" t="s">
        <v>49</v>
      </c>
      <c r="G3" s="4" t="s">
        <v>50</v>
      </c>
      <c r="H3" s="4" t="s">
        <v>51</v>
      </c>
      <c r="I3" s="4" t="s">
        <v>52</v>
      </c>
      <c r="J3" s="4" t="s">
        <v>118</v>
      </c>
      <c r="K3" s="4" t="s">
        <v>53</v>
      </c>
      <c r="L3" s="4" t="s">
        <v>119</v>
      </c>
    </row>
    <row r="4" spans="1:12" s="3" customFormat="1" ht="12" customHeight="1">
      <c r="A4" s="3" t="s">
        <v>275</v>
      </c>
      <c r="B4" s="9">
        <v>313207859</v>
      </c>
      <c r="C4" s="9">
        <v>0</v>
      </c>
      <c r="D4" s="9">
        <v>0</v>
      </c>
      <c r="E4" s="9">
        <v>4710412</v>
      </c>
      <c r="F4" s="9">
        <v>4251073</v>
      </c>
      <c r="G4" s="9">
        <v>322169344</v>
      </c>
      <c r="H4" s="9">
        <v>75557844</v>
      </c>
      <c r="I4" s="9">
        <v>239576631</v>
      </c>
      <c r="J4" s="9">
        <v>0</v>
      </c>
      <c r="K4" s="9">
        <v>7034869</v>
      </c>
      <c r="L4" s="9">
        <v>322169344</v>
      </c>
    </row>
    <row r="5" spans="1:12" s="3" customFormat="1" ht="12" customHeight="1">
      <c r="A5" s="3" t="s">
        <v>276</v>
      </c>
      <c r="B5" s="9">
        <v>233846094</v>
      </c>
      <c r="C5" s="9">
        <v>0</v>
      </c>
      <c r="D5" s="9">
        <v>0</v>
      </c>
      <c r="E5" s="9">
        <v>3624893</v>
      </c>
      <c r="F5" s="9">
        <v>5572889</v>
      </c>
      <c r="G5" s="9">
        <v>243043876</v>
      </c>
      <c r="H5" s="9">
        <v>72515660</v>
      </c>
      <c r="I5" s="9">
        <v>164226233</v>
      </c>
      <c r="J5" s="9">
        <v>268337</v>
      </c>
      <c r="K5" s="9">
        <v>6033646</v>
      </c>
      <c r="L5" s="9">
        <v>243043876</v>
      </c>
    </row>
    <row r="6" spans="1:12" s="3" customFormat="1" ht="12" customHeight="1">
      <c r="A6" s="3" t="s">
        <v>277</v>
      </c>
      <c r="B6" s="9">
        <v>210668346</v>
      </c>
      <c r="C6" s="9">
        <v>4145609</v>
      </c>
      <c r="D6" s="9">
        <v>934</v>
      </c>
      <c r="E6" s="9">
        <v>1689999</v>
      </c>
      <c r="F6" s="9">
        <v>2580951</v>
      </c>
      <c r="G6" s="9">
        <v>219085839</v>
      </c>
      <c r="H6" s="9">
        <v>105044766</v>
      </c>
      <c r="I6" s="9">
        <v>91581272</v>
      </c>
      <c r="J6" s="9">
        <v>4172611</v>
      </c>
      <c r="K6" s="9">
        <v>18287190</v>
      </c>
      <c r="L6" s="9">
        <v>219085839</v>
      </c>
    </row>
    <row r="7" spans="1:12" s="3" customFormat="1" ht="12" customHeight="1">
      <c r="A7" s="3" t="s">
        <v>278</v>
      </c>
      <c r="B7" s="9">
        <v>161460866</v>
      </c>
      <c r="C7" s="9">
        <v>0</v>
      </c>
      <c r="D7" s="9">
        <v>0</v>
      </c>
      <c r="E7" s="9">
        <v>8883956</v>
      </c>
      <c r="F7" s="9">
        <v>1848348</v>
      </c>
      <c r="G7" s="9">
        <v>172193170</v>
      </c>
      <c r="H7" s="9">
        <v>52147880</v>
      </c>
      <c r="I7" s="9">
        <v>95636324</v>
      </c>
      <c r="J7" s="9">
        <v>0</v>
      </c>
      <c r="K7" s="9">
        <v>24408966</v>
      </c>
      <c r="L7" s="9">
        <v>172193170</v>
      </c>
    </row>
    <row r="8" spans="1:12" s="3" customFormat="1" ht="12" customHeight="1">
      <c r="A8" s="3" t="s">
        <v>279</v>
      </c>
      <c r="B8" s="9">
        <v>88389449</v>
      </c>
      <c r="C8" s="9">
        <v>0</v>
      </c>
      <c r="D8" s="9">
        <v>608512</v>
      </c>
      <c r="E8" s="9">
        <v>3442868</v>
      </c>
      <c r="F8" s="9">
        <v>2005924</v>
      </c>
      <c r="G8" s="9">
        <v>94446753</v>
      </c>
      <c r="H8" s="9">
        <v>15922744</v>
      </c>
      <c r="I8" s="9">
        <v>75763179</v>
      </c>
      <c r="J8" s="9">
        <v>0</v>
      </c>
      <c r="K8" s="9">
        <v>2760830</v>
      </c>
      <c r="L8" s="9">
        <v>94446753</v>
      </c>
    </row>
    <row r="9" spans="1:12" s="3" customFormat="1" ht="12" customHeight="1">
      <c r="A9" s="3" t="s">
        <v>280</v>
      </c>
      <c r="B9" s="9">
        <v>73065852</v>
      </c>
      <c r="C9" s="9">
        <v>0</v>
      </c>
      <c r="D9" s="9">
        <v>190894</v>
      </c>
      <c r="E9" s="9">
        <v>7392420</v>
      </c>
      <c r="F9" s="9">
        <v>1256711</v>
      </c>
      <c r="G9" s="9">
        <v>81905877</v>
      </c>
      <c r="H9" s="9">
        <v>2927401</v>
      </c>
      <c r="I9" s="9">
        <v>72476444</v>
      </c>
      <c r="J9" s="9">
        <v>0</v>
      </c>
      <c r="K9" s="9">
        <v>6502032</v>
      </c>
      <c r="L9" s="9">
        <v>81905877</v>
      </c>
    </row>
    <row r="10" spans="1:12" s="3" customFormat="1" ht="12" customHeight="1">
      <c r="A10" s="3" t="s">
        <v>281</v>
      </c>
      <c r="B10" s="9">
        <v>50624298</v>
      </c>
      <c r="C10" s="9">
        <v>1327</v>
      </c>
      <c r="D10" s="9">
        <v>23971</v>
      </c>
      <c r="E10" s="9">
        <v>1315194</v>
      </c>
      <c r="F10" s="9">
        <v>894823</v>
      </c>
      <c r="G10" s="9">
        <v>52859613</v>
      </c>
      <c r="H10" s="9">
        <v>8557621</v>
      </c>
      <c r="I10" s="9">
        <v>42455374</v>
      </c>
      <c r="J10" s="9">
        <v>1327</v>
      </c>
      <c r="K10" s="9">
        <v>1845291</v>
      </c>
      <c r="L10" s="9">
        <v>52859613</v>
      </c>
    </row>
    <row r="11" spans="1:12" s="3" customFormat="1" ht="12" customHeight="1">
      <c r="A11" s="3" t="s">
        <v>282</v>
      </c>
      <c r="B11" s="9">
        <v>28239289</v>
      </c>
      <c r="C11" s="9">
        <v>46187559</v>
      </c>
      <c r="D11" s="9">
        <v>876869</v>
      </c>
      <c r="E11" s="9">
        <v>4274784</v>
      </c>
      <c r="F11" s="9">
        <v>1271975</v>
      </c>
      <c r="G11" s="9">
        <v>80850476</v>
      </c>
      <c r="H11" s="9">
        <v>7941629</v>
      </c>
      <c r="I11" s="9">
        <v>1523060</v>
      </c>
      <c r="J11" s="9">
        <v>46151916</v>
      </c>
      <c r="K11" s="9">
        <v>25233871</v>
      </c>
      <c r="L11" s="9">
        <v>80850476</v>
      </c>
    </row>
    <row r="12" spans="1:12" s="3" customFormat="1" ht="12" customHeight="1">
      <c r="A12" s="3" t="s">
        <v>283</v>
      </c>
      <c r="B12" s="9">
        <v>20615738</v>
      </c>
      <c r="C12" s="9">
        <v>14230612</v>
      </c>
      <c r="D12" s="9">
        <v>45071</v>
      </c>
      <c r="E12" s="9">
        <v>3859762</v>
      </c>
      <c r="F12" s="9">
        <v>261088</v>
      </c>
      <c r="G12" s="9">
        <v>39012271</v>
      </c>
      <c r="H12" s="9">
        <v>1605817</v>
      </c>
      <c r="I12" s="9">
        <v>19962111</v>
      </c>
      <c r="J12" s="9">
        <v>14793284</v>
      </c>
      <c r="K12" s="9">
        <v>2651059</v>
      </c>
      <c r="L12" s="9">
        <v>39012271</v>
      </c>
    </row>
    <row r="13" spans="1:12" s="3" customFormat="1" ht="12" customHeight="1">
      <c r="A13" s="3" t="s">
        <v>284</v>
      </c>
      <c r="B13" s="9">
        <v>17406828</v>
      </c>
      <c r="C13" s="9">
        <v>0</v>
      </c>
      <c r="D13" s="9">
        <v>0</v>
      </c>
      <c r="E13" s="9">
        <v>930032</v>
      </c>
      <c r="F13" s="9">
        <v>347591</v>
      </c>
      <c r="G13" s="9">
        <v>18684451</v>
      </c>
      <c r="H13" s="9">
        <v>2206506</v>
      </c>
      <c r="I13" s="9">
        <v>16016842</v>
      </c>
      <c r="J13" s="9">
        <v>0</v>
      </c>
      <c r="K13" s="9">
        <v>461103</v>
      </c>
      <c r="L13" s="9">
        <v>18684451</v>
      </c>
    </row>
    <row r="14" spans="1:12" s="3" customFormat="1" ht="12" customHeight="1">
      <c r="A14" s="3" t="s">
        <v>285</v>
      </c>
      <c r="B14" s="9">
        <v>12747066</v>
      </c>
      <c r="C14" s="9">
        <v>0</v>
      </c>
      <c r="D14" s="9">
        <v>974</v>
      </c>
      <c r="E14" s="9">
        <v>2568116</v>
      </c>
      <c r="F14" s="9">
        <v>325151</v>
      </c>
      <c r="G14" s="9">
        <v>15641307</v>
      </c>
      <c r="H14" s="9">
        <v>1012623</v>
      </c>
      <c r="I14" s="9">
        <v>14500045</v>
      </c>
      <c r="J14" s="9">
        <v>0</v>
      </c>
      <c r="K14" s="9">
        <v>128639</v>
      </c>
      <c r="L14" s="9">
        <v>15641307</v>
      </c>
    </row>
    <row r="15" spans="1:12" s="3" customFormat="1" ht="12" customHeight="1">
      <c r="A15" s="3" t="s">
        <v>286</v>
      </c>
      <c r="B15" s="9">
        <v>10125254</v>
      </c>
      <c r="C15" s="9">
        <v>0</v>
      </c>
      <c r="D15" s="9">
        <v>286890</v>
      </c>
      <c r="E15" s="9">
        <v>1150744</v>
      </c>
      <c r="F15" s="9">
        <v>122454</v>
      </c>
      <c r="G15" s="9">
        <v>11685342</v>
      </c>
      <c r="H15" s="9">
        <v>753831</v>
      </c>
      <c r="I15" s="9">
        <v>9565713</v>
      </c>
      <c r="J15" s="9">
        <v>0</v>
      </c>
      <c r="K15" s="9">
        <v>1365798</v>
      </c>
      <c r="L15" s="9">
        <v>11685342</v>
      </c>
    </row>
    <row r="16" spans="1:12" s="3" customFormat="1" ht="12" customHeight="1">
      <c r="A16" s="3" t="s">
        <v>287</v>
      </c>
      <c r="B16" s="9">
        <v>7603132</v>
      </c>
      <c r="C16" s="9">
        <v>0</v>
      </c>
      <c r="D16" s="9">
        <v>0</v>
      </c>
      <c r="E16" s="9">
        <v>377645</v>
      </c>
      <c r="F16" s="9">
        <v>110327</v>
      </c>
      <c r="G16" s="9">
        <v>8091104</v>
      </c>
      <c r="H16" s="9">
        <v>4472787</v>
      </c>
      <c r="I16" s="9">
        <v>2914321</v>
      </c>
      <c r="J16" s="9">
        <v>0</v>
      </c>
      <c r="K16" s="9">
        <v>703996</v>
      </c>
      <c r="L16" s="9">
        <v>8091104</v>
      </c>
    </row>
    <row r="17" spans="1:12" s="3" customFormat="1" ht="12" customHeight="1">
      <c r="A17" s="3" t="s">
        <v>288</v>
      </c>
      <c r="B17" s="9">
        <v>6086175</v>
      </c>
      <c r="C17" s="9">
        <v>15444</v>
      </c>
      <c r="D17" s="9">
        <v>8004</v>
      </c>
      <c r="E17" s="9">
        <v>88779</v>
      </c>
      <c r="F17" s="9">
        <v>106310</v>
      </c>
      <c r="G17" s="9">
        <v>6304712</v>
      </c>
      <c r="H17" s="9">
        <v>1154285</v>
      </c>
      <c r="I17" s="9">
        <v>5093417</v>
      </c>
      <c r="J17" s="9">
        <v>15444</v>
      </c>
      <c r="K17" s="9">
        <v>41566</v>
      </c>
      <c r="L17" s="9">
        <v>6304712</v>
      </c>
    </row>
    <row r="18" spans="1:12" s="3" customFormat="1" ht="12" customHeight="1">
      <c r="A18" s="3" t="s">
        <v>289</v>
      </c>
      <c r="B18" s="9">
        <v>5342082</v>
      </c>
      <c r="C18" s="9">
        <v>0</v>
      </c>
      <c r="D18" s="9">
        <v>156697</v>
      </c>
      <c r="E18" s="9">
        <v>121987</v>
      </c>
      <c r="F18" s="9">
        <v>139733</v>
      </c>
      <c r="G18" s="9">
        <v>5760499</v>
      </c>
      <c r="H18" s="9">
        <v>516775</v>
      </c>
      <c r="I18" s="9">
        <v>5175808</v>
      </c>
      <c r="J18" s="9">
        <v>0</v>
      </c>
      <c r="K18" s="9">
        <v>67916</v>
      </c>
      <c r="L18" s="9">
        <v>5760499</v>
      </c>
    </row>
    <row r="19" spans="1:12" s="3" customFormat="1" ht="12" customHeight="1">
      <c r="A19" s="3" t="s">
        <v>290</v>
      </c>
      <c r="B19" s="9">
        <v>2755755</v>
      </c>
      <c r="C19" s="9">
        <v>0</v>
      </c>
      <c r="D19" s="9">
        <v>0</v>
      </c>
      <c r="E19" s="9">
        <v>180342</v>
      </c>
      <c r="F19" s="9">
        <v>52742</v>
      </c>
      <c r="G19" s="9">
        <v>2988839</v>
      </c>
      <c r="H19" s="9">
        <v>677621</v>
      </c>
      <c r="I19" s="9">
        <v>2249256</v>
      </c>
      <c r="J19" s="9">
        <v>0</v>
      </c>
      <c r="K19" s="9">
        <v>61962</v>
      </c>
      <c r="L19" s="9">
        <v>2988839</v>
      </c>
    </row>
    <row r="20" spans="1:12" s="3" customFormat="1" ht="12" customHeight="1">
      <c r="A20" s="3" t="s">
        <v>291</v>
      </c>
      <c r="B20" s="9">
        <v>1893599</v>
      </c>
      <c r="C20" s="9">
        <v>0</v>
      </c>
      <c r="D20" s="9">
        <v>211147</v>
      </c>
      <c r="E20" s="9">
        <v>194678</v>
      </c>
      <c r="F20" s="9">
        <v>2599</v>
      </c>
      <c r="G20" s="9">
        <v>2302023</v>
      </c>
      <c r="H20" s="9">
        <v>198498</v>
      </c>
      <c r="I20" s="9">
        <v>1875415</v>
      </c>
      <c r="J20" s="9">
        <v>0</v>
      </c>
      <c r="K20" s="9">
        <v>228110</v>
      </c>
      <c r="L20" s="9">
        <v>2302023</v>
      </c>
    </row>
    <row r="21" spans="1:12" s="3" customFormat="1" ht="12" customHeight="1">
      <c r="A21" s="3" t="s">
        <v>292</v>
      </c>
      <c r="B21" s="9">
        <v>1518816</v>
      </c>
      <c r="C21" s="9">
        <v>0</v>
      </c>
      <c r="D21" s="9">
        <v>778605</v>
      </c>
      <c r="E21" s="9">
        <v>120747</v>
      </c>
      <c r="F21" s="9">
        <v>45815</v>
      </c>
      <c r="G21" s="9">
        <v>2463983</v>
      </c>
      <c r="H21" s="9">
        <v>244217</v>
      </c>
      <c r="I21" s="9">
        <v>1302853</v>
      </c>
      <c r="J21" s="9">
        <v>0</v>
      </c>
      <c r="K21" s="9">
        <v>916913</v>
      </c>
      <c r="L21" s="9">
        <v>2463983</v>
      </c>
    </row>
    <row r="22" spans="1:12" s="3" customFormat="1" ht="12" customHeight="1">
      <c r="A22" s="3" t="s">
        <v>293</v>
      </c>
      <c r="B22" s="9">
        <v>1145569</v>
      </c>
      <c r="C22" s="9">
        <v>0</v>
      </c>
      <c r="D22" s="9">
        <v>0</v>
      </c>
      <c r="E22" s="9">
        <v>134322</v>
      </c>
      <c r="F22" s="9">
        <v>15067</v>
      </c>
      <c r="G22" s="9">
        <v>1294958</v>
      </c>
      <c r="H22" s="9">
        <v>538943</v>
      </c>
      <c r="I22" s="9">
        <v>566857</v>
      </c>
      <c r="J22" s="9">
        <v>0</v>
      </c>
      <c r="K22" s="9">
        <v>189158</v>
      </c>
      <c r="L22" s="9">
        <v>1294958</v>
      </c>
    </row>
    <row r="23" spans="1:12" s="3" customFormat="1" ht="12" customHeight="1">
      <c r="A23" s="3" t="s">
        <v>294</v>
      </c>
      <c r="B23" s="9">
        <v>890945</v>
      </c>
      <c r="C23" s="9">
        <v>0</v>
      </c>
      <c r="D23" s="9">
        <v>0</v>
      </c>
      <c r="E23" s="9">
        <v>24647</v>
      </c>
      <c r="F23" s="9">
        <v>17792</v>
      </c>
      <c r="G23" s="9">
        <v>933384</v>
      </c>
      <c r="H23" s="9">
        <v>274914</v>
      </c>
      <c r="I23" s="9">
        <v>333031</v>
      </c>
      <c r="J23" s="9">
        <v>0</v>
      </c>
      <c r="K23" s="9">
        <v>325439</v>
      </c>
      <c r="L23" s="9">
        <v>933384</v>
      </c>
    </row>
    <row r="24" spans="1:12" s="3" customFormat="1" ht="12" customHeight="1">
      <c r="A24" s="3" t="s">
        <v>295</v>
      </c>
      <c r="B24" s="9">
        <v>536691</v>
      </c>
      <c r="C24" s="9">
        <v>0</v>
      </c>
      <c r="D24" s="9">
        <v>0</v>
      </c>
      <c r="E24" s="9">
        <v>130129</v>
      </c>
      <c r="F24" s="9">
        <v>5327</v>
      </c>
      <c r="G24" s="9">
        <v>672147</v>
      </c>
      <c r="H24" s="9">
        <v>91967</v>
      </c>
      <c r="I24" s="9">
        <v>170185</v>
      </c>
      <c r="J24" s="9">
        <v>262842</v>
      </c>
      <c r="K24" s="9">
        <v>147153</v>
      </c>
      <c r="L24" s="9">
        <v>672147</v>
      </c>
    </row>
    <row r="25" spans="1:12" s="3" customFormat="1" ht="12" customHeight="1">
      <c r="A25" s="3" t="s">
        <v>296</v>
      </c>
      <c r="B25" s="9">
        <v>270728</v>
      </c>
      <c r="C25" s="9">
        <v>0</v>
      </c>
      <c r="D25" s="9">
        <v>341</v>
      </c>
      <c r="E25" s="9">
        <v>9375</v>
      </c>
      <c r="F25" s="9">
        <v>2953</v>
      </c>
      <c r="G25" s="9">
        <v>283397</v>
      </c>
      <c r="H25" s="9">
        <v>187879</v>
      </c>
      <c r="I25" s="9">
        <v>91827</v>
      </c>
      <c r="J25" s="9">
        <v>0</v>
      </c>
      <c r="K25" s="9">
        <v>3691</v>
      </c>
      <c r="L25" s="9">
        <v>283397</v>
      </c>
    </row>
    <row r="26" spans="1:12" s="3" customFormat="1" ht="12" customHeight="1">
      <c r="A26" s="3" t="s">
        <v>297</v>
      </c>
      <c r="B26" s="9">
        <v>261869</v>
      </c>
      <c r="C26" s="9">
        <v>0</v>
      </c>
      <c r="D26" s="9">
        <v>81387</v>
      </c>
      <c r="E26" s="9">
        <v>47452</v>
      </c>
      <c r="F26" s="9">
        <v>2815</v>
      </c>
      <c r="G26" s="9">
        <v>393523</v>
      </c>
      <c r="H26" s="9">
        <v>65575</v>
      </c>
      <c r="I26" s="9">
        <v>310214</v>
      </c>
      <c r="J26" s="9">
        <v>0</v>
      </c>
      <c r="K26" s="9">
        <v>17734</v>
      </c>
      <c r="L26" s="9">
        <v>393523</v>
      </c>
    </row>
    <row r="27" spans="1:12" s="3" customFormat="1" ht="12" customHeight="1">
      <c r="A27" s="3" t="s">
        <v>298</v>
      </c>
      <c r="B27" s="9">
        <v>245478</v>
      </c>
      <c r="C27" s="9">
        <v>283021</v>
      </c>
      <c r="D27" s="9">
        <v>109</v>
      </c>
      <c r="E27" s="9">
        <v>38630</v>
      </c>
      <c r="F27" s="9">
        <v>20662</v>
      </c>
      <c r="G27" s="9">
        <v>587900</v>
      </c>
      <c r="H27" s="9">
        <v>248252</v>
      </c>
      <c r="I27" s="9">
        <v>33783</v>
      </c>
      <c r="J27" s="9">
        <v>290769</v>
      </c>
      <c r="K27" s="9">
        <v>15096</v>
      </c>
      <c r="L27" s="9">
        <v>587900</v>
      </c>
    </row>
    <row r="28" spans="1:12" s="3" customFormat="1" ht="12" customHeight="1">
      <c r="A28" s="3" t="s">
        <v>299</v>
      </c>
      <c r="B28" s="9">
        <v>231750</v>
      </c>
      <c r="C28" s="9">
        <v>5207037</v>
      </c>
      <c r="D28" s="9">
        <v>0</v>
      </c>
      <c r="E28" s="9">
        <v>5652</v>
      </c>
      <c r="F28" s="9">
        <v>16722</v>
      </c>
      <c r="G28" s="9">
        <v>5461161</v>
      </c>
      <c r="H28" s="9">
        <v>222887</v>
      </c>
      <c r="I28" s="9">
        <v>45</v>
      </c>
      <c r="J28" s="9">
        <v>5207037</v>
      </c>
      <c r="K28" s="9">
        <v>31192</v>
      </c>
      <c r="L28" s="9">
        <v>5461161</v>
      </c>
    </row>
    <row r="29" spans="1:12" s="3" customFormat="1" ht="12" customHeight="1">
      <c r="A29" s="3" t="s">
        <v>300</v>
      </c>
      <c r="B29" s="9">
        <v>178811</v>
      </c>
      <c r="C29" s="9">
        <v>49310838</v>
      </c>
      <c r="D29" s="9">
        <v>70673</v>
      </c>
      <c r="E29" s="9">
        <v>376947</v>
      </c>
      <c r="F29" s="9">
        <v>1700288</v>
      </c>
      <c r="G29" s="9">
        <v>51637557</v>
      </c>
      <c r="H29" s="9">
        <v>1529181</v>
      </c>
      <c r="I29" s="9">
        <v>206013</v>
      </c>
      <c r="J29" s="9">
        <v>49426889</v>
      </c>
      <c r="K29" s="9">
        <v>475474</v>
      </c>
      <c r="L29" s="9">
        <v>51637557</v>
      </c>
    </row>
    <row r="30" spans="1:12" s="3" customFormat="1" ht="12" customHeight="1">
      <c r="A30" s="3" t="s">
        <v>301</v>
      </c>
      <c r="B30" s="9">
        <v>160747</v>
      </c>
      <c r="C30" s="9">
        <v>37021937</v>
      </c>
      <c r="D30" s="9">
        <v>499</v>
      </c>
      <c r="E30" s="9">
        <v>1989148</v>
      </c>
      <c r="F30" s="9">
        <v>53822</v>
      </c>
      <c r="G30" s="9">
        <v>39226153</v>
      </c>
      <c r="H30" s="9">
        <v>1646884</v>
      </c>
      <c r="I30" s="9">
        <v>419655</v>
      </c>
      <c r="J30" s="9">
        <v>37020274</v>
      </c>
      <c r="K30" s="9">
        <v>139340</v>
      </c>
      <c r="L30" s="9">
        <v>39226153</v>
      </c>
    </row>
    <row r="31" spans="1:12" s="3" customFormat="1" ht="12" customHeight="1">
      <c r="A31" s="3" t="s">
        <v>302</v>
      </c>
      <c r="B31" s="9">
        <v>117887</v>
      </c>
      <c r="C31" s="9">
        <v>4699290</v>
      </c>
      <c r="D31" s="9">
        <v>12481</v>
      </c>
      <c r="E31" s="9">
        <v>44975</v>
      </c>
      <c r="F31" s="9">
        <v>250477</v>
      </c>
      <c r="G31" s="9">
        <v>5125110</v>
      </c>
      <c r="H31" s="9">
        <v>388030</v>
      </c>
      <c r="I31" s="9">
        <v>29211</v>
      </c>
      <c r="J31" s="9">
        <v>4699290</v>
      </c>
      <c r="K31" s="9">
        <v>8579</v>
      </c>
      <c r="L31" s="9">
        <v>5125110</v>
      </c>
    </row>
    <row r="32" spans="1:12" s="3" customFormat="1" ht="12" customHeight="1">
      <c r="A32" s="3" t="s">
        <v>303</v>
      </c>
      <c r="B32" s="9">
        <v>110425</v>
      </c>
      <c r="C32" s="9">
        <v>2022131</v>
      </c>
      <c r="D32" s="9">
        <v>12607</v>
      </c>
      <c r="E32" s="9">
        <v>23268</v>
      </c>
      <c r="F32" s="9">
        <v>56499</v>
      </c>
      <c r="G32" s="9">
        <v>2224930</v>
      </c>
      <c r="H32" s="9">
        <v>137930</v>
      </c>
      <c r="I32" s="9">
        <v>15758</v>
      </c>
      <c r="J32" s="9">
        <v>2037742</v>
      </c>
      <c r="K32" s="9">
        <v>33500</v>
      </c>
      <c r="L32" s="9">
        <v>2224930</v>
      </c>
    </row>
    <row r="33" spans="1:12" s="3" customFormat="1" ht="12" customHeight="1">
      <c r="A33" s="3" t="s">
        <v>304</v>
      </c>
      <c r="B33" s="9">
        <v>103453</v>
      </c>
      <c r="C33" s="9">
        <v>11843412</v>
      </c>
      <c r="D33" s="9">
        <v>0</v>
      </c>
      <c r="E33" s="9">
        <v>89824</v>
      </c>
      <c r="F33" s="9">
        <v>218923</v>
      </c>
      <c r="G33" s="9">
        <v>12255612</v>
      </c>
      <c r="H33" s="9">
        <v>70591</v>
      </c>
      <c r="I33" s="9">
        <v>0</v>
      </c>
      <c r="J33" s="9">
        <v>11901621</v>
      </c>
      <c r="K33" s="9">
        <v>283400</v>
      </c>
      <c r="L33" s="9">
        <v>12255612</v>
      </c>
    </row>
    <row r="34" spans="1:12" s="3" customFormat="1" ht="12" customHeight="1">
      <c r="A34" s="3" t="s">
        <v>305</v>
      </c>
      <c r="B34" s="9">
        <v>99290</v>
      </c>
      <c r="C34" s="9">
        <v>0</v>
      </c>
      <c r="D34" s="9">
        <v>0</v>
      </c>
      <c r="E34" s="9">
        <v>26122</v>
      </c>
      <c r="F34" s="9">
        <v>2488</v>
      </c>
      <c r="G34" s="9">
        <v>127900</v>
      </c>
      <c r="H34" s="9">
        <v>85994</v>
      </c>
      <c r="I34" s="9">
        <v>29778</v>
      </c>
      <c r="J34" s="9">
        <v>0</v>
      </c>
      <c r="K34" s="9">
        <v>12128</v>
      </c>
      <c r="L34" s="9">
        <v>127900</v>
      </c>
    </row>
    <row r="35" spans="1:12" s="3" customFormat="1" ht="12" customHeight="1">
      <c r="A35" s="3" t="s">
        <v>306</v>
      </c>
      <c r="B35" s="9">
        <v>98046</v>
      </c>
      <c r="C35" s="9">
        <v>18163550</v>
      </c>
      <c r="D35" s="9">
        <v>15091</v>
      </c>
      <c r="E35" s="9">
        <v>96660</v>
      </c>
      <c r="F35" s="9">
        <v>983223</v>
      </c>
      <c r="G35" s="9">
        <v>19356570</v>
      </c>
      <c r="H35" s="9">
        <v>707972</v>
      </c>
      <c r="I35" s="9">
        <v>123000</v>
      </c>
      <c r="J35" s="9">
        <v>18166773</v>
      </c>
      <c r="K35" s="9">
        <v>358825</v>
      </c>
      <c r="L35" s="9">
        <v>19356570</v>
      </c>
    </row>
    <row r="36" spans="1:12" s="3" customFormat="1" ht="12" customHeight="1">
      <c r="A36" s="3" t="s">
        <v>307</v>
      </c>
      <c r="B36" s="9">
        <v>67858</v>
      </c>
      <c r="C36" s="9">
        <v>0</v>
      </c>
      <c r="D36" s="9">
        <v>11900</v>
      </c>
      <c r="E36" s="9">
        <v>5870</v>
      </c>
      <c r="F36" s="9">
        <v>0</v>
      </c>
      <c r="G36" s="9">
        <v>85628</v>
      </c>
      <c r="H36" s="9">
        <v>28133</v>
      </c>
      <c r="I36" s="9">
        <v>56280</v>
      </c>
      <c r="J36" s="9">
        <v>0</v>
      </c>
      <c r="K36" s="9">
        <v>1215</v>
      </c>
      <c r="L36" s="9">
        <v>85628</v>
      </c>
    </row>
    <row r="37" spans="1:12" s="3" customFormat="1" ht="12" customHeight="1">
      <c r="A37" s="3" t="s">
        <v>308</v>
      </c>
      <c r="B37" s="9">
        <v>23915</v>
      </c>
      <c r="C37" s="9">
        <v>115027</v>
      </c>
      <c r="D37" s="9">
        <v>30816</v>
      </c>
      <c r="E37" s="9">
        <v>48308</v>
      </c>
      <c r="F37" s="9">
        <v>2319</v>
      </c>
      <c r="G37" s="9">
        <v>220385</v>
      </c>
      <c r="H37" s="9">
        <v>40914</v>
      </c>
      <c r="I37" s="9">
        <v>35380</v>
      </c>
      <c r="J37" s="9">
        <v>119033</v>
      </c>
      <c r="K37" s="9">
        <v>25058</v>
      </c>
      <c r="L37" s="9">
        <v>220385</v>
      </c>
    </row>
    <row r="38" spans="1:12" s="3" customFormat="1" ht="12" customHeight="1">
      <c r="A38" s="3" t="s">
        <v>309</v>
      </c>
      <c r="B38" s="9">
        <v>10000</v>
      </c>
      <c r="C38" s="9">
        <v>0</v>
      </c>
      <c r="D38" s="9">
        <v>0</v>
      </c>
      <c r="E38" s="9">
        <v>159</v>
      </c>
      <c r="F38" s="9">
        <v>56</v>
      </c>
      <c r="G38" s="9">
        <v>10215</v>
      </c>
      <c r="H38" s="9">
        <v>10000</v>
      </c>
      <c r="I38" s="9">
        <v>2</v>
      </c>
      <c r="J38" s="9">
        <v>0</v>
      </c>
      <c r="K38" s="9">
        <v>213</v>
      </c>
      <c r="L38" s="9">
        <v>10215</v>
      </c>
    </row>
    <row r="39" spans="1:12" s="3" customFormat="1" ht="12" customHeight="1">
      <c r="A39" s="3" t="s">
        <v>310</v>
      </c>
      <c r="B39" s="9">
        <v>262</v>
      </c>
      <c r="C39" s="9">
        <v>67016</v>
      </c>
      <c r="D39" s="9">
        <v>0</v>
      </c>
      <c r="E39" s="9">
        <v>12446</v>
      </c>
      <c r="F39" s="9">
        <v>0</v>
      </c>
      <c r="G39" s="9">
        <v>79724</v>
      </c>
      <c r="H39" s="9">
        <v>10519</v>
      </c>
      <c r="I39" s="9">
        <v>0</v>
      </c>
      <c r="J39" s="9">
        <v>67016</v>
      </c>
      <c r="K39" s="9">
        <v>2189</v>
      </c>
      <c r="L39" s="9">
        <v>79724</v>
      </c>
    </row>
    <row r="40" spans="1:12" s="3" customFormat="1" ht="12" customHeight="1">
      <c r="A40" s="3" t="s">
        <v>311</v>
      </c>
      <c r="B40" s="9">
        <v>41</v>
      </c>
      <c r="C40" s="9">
        <v>1222205</v>
      </c>
      <c r="D40" s="9">
        <v>0</v>
      </c>
      <c r="E40" s="9">
        <v>41667</v>
      </c>
      <c r="F40" s="9">
        <v>0</v>
      </c>
      <c r="G40" s="9">
        <v>1263913</v>
      </c>
      <c r="H40" s="9">
        <v>33748</v>
      </c>
      <c r="I40" s="9">
        <v>0</v>
      </c>
      <c r="J40" s="9">
        <v>1222205</v>
      </c>
      <c r="K40" s="9">
        <v>7960</v>
      </c>
      <c r="L40" s="9">
        <v>1263913</v>
      </c>
    </row>
    <row r="41" spans="1:12" s="3" customFormat="1" ht="12" customHeight="1">
      <c r="A41" s="3" t="s">
        <v>312</v>
      </c>
      <c r="B41" s="9">
        <v>0</v>
      </c>
      <c r="C41" s="9">
        <v>321309</v>
      </c>
      <c r="D41" s="9">
        <v>0</v>
      </c>
      <c r="E41" s="9">
        <v>27074</v>
      </c>
      <c r="F41" s="9">
        <v>80</v>
      </c>
      <c r="G41" s="9">
        <v>348463</v>
      </c>
      <c r="H41" s="9">
        <v>18658</v>
      </c>
      <c r="I41" s="9">
        <v>0</v>
      </c>
      <c r="J41" s="9">
        <v>327930</v>
      </c>
      <c r="K41" s="9">
        <v>1875</v>
      </c>
      <c r="L41" s="9">
        <v>348463</v>
      </c>
    </row>
    <row r="42" spans="1:12" s="3" customFormat="1" ht="12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3" t="s">
        <v>139</v>
      </c>
      <c r="B43" s="9">
        <f aca="true" t="shared" si="0" ref="B43:L43">SUM(B4:B42)</f>
        <v>1250150263</v>
      </c>
      <c r="C43" s="9">
        <f t="shared" si="0"/>
        <v>194857324</v>
      </c>
      <c r="D43" s="9">
        <f t="shared" si="0"/>
        <v>3424472</v>
      </c>
      <c r="E43" s="9">
        <f t="shared" si="0"/>
        <v>48100033</v>
      </c>
      <c r="F43" s="9">
        <f t="shared" si="0"/>
        <v>24546017</v>
      </c>
      <c r="G43" s="9">
        <f t="shared" si="0"/>
        <v>1521078109</v>
      </c>
      <c r="H43" s="9">
        <f t="shared" si="0"/>
        <v>359797476</v>
      </c>
      <c r="I43" s="9">
        <f t="shared" si="0"/>
        <v>864315317</v>
      </c>
      <c r="J43" s="9">
        <f t="shared" si="0"/>
        <v>196152340</v>
      </c>
      <c r="K43" s="9">
        <f t="shared" si="0"/>
        <v>100812976</v>
      </c>
      <c r="L43" s="9">
        <f t="shared" si="0"/>
        <v>1521078109</v>
      </c>
    </row>
    <row r="44" spans="1:12" ht="12.75">
      <c r="A44" s="1" t="s">
        <v>140</v>
      </c>
      <c r="B44" s="10">
        <v>1150477066</v>
      </c>
      <c r="C44" s="10">
        <v>149643052</v>
      </c>
      <c r="D44" s="10">
        <v>3139174</v>
      </c>
      <c r="E44" s="10">
        <v>42927148</v>
      </c>
      <c r="F44" s="10">
        <v>25059069</v>
      </c>
      <c r="G44" s="10">
        <v>1371245509</v>
      </c>
      <c r="H44" s="10">
        <v>323012145</v>
      </c>
      <c r="I44" s="10">
        <v>812066931</v>
      </c>
      <c r="J44" s="10">
        <v>150777738</v>
      </c>
      <c r="K44" s="10">
        <v>85388695</v>
      </c>
      <c r="L44" s="10">
        <v>1371245509</v>
      </c>
    </row>
    <row r="46" spans="1:12" ht="12.75">
      <c r="A46" s="1" t="s">
        <v>136</v>
      </c>
      <c r="B46" s="7">
        <f aca="true" t="shared" si="1" ref="B46:G47">B43/($G43/100)</f>
        <v>82.18843303332295</v>
      </c>
      <c r="C46" s="7">
        <f>C43/($G43/100)</f>
        <v>12.810474547431673</v>
      </c>
      <c r="D46" s="7">
        <f t="shared" si="1"/>
        <v>0.22513452660569452</v>
      </c>
      <c r="E46" s="7">
        <f t="shared" si="1"/>
        <v>3.1622329396103352</v>
      </c>
      <c r="F46" s="7">
        <f t="shared" si="1"/>
        <v>1.6137249530293516</v>
      </c>
      <c r="G46" s="7">
        <f t="shared" si="1"/>
        <v>100</v>
      </c>
      <c r="H46" s="7">
        <f aca="true" t="shared" si="2" ref="H46:L47">H43/($L43/100)</f>
        <v>23.654109139506392</v>
      </c>
      <c r="I46" s="7">
        <f t="shared" si="2"/>
        <v>56.822546579690474</v>
      </c>
      <c r="J46" s="7">
        <f t="shared" si="2"/>
        <v>12.895612581588997</v>
      </c>
      <c r="K46" s="7">
        <f t="shared" si="2"/>
        <v>6.62773169921414</v>
      </c>
      <c r="L46" s="7">
        <f t="shared" si="2"/>
        <v>100</v>
      </c>
    </row>
    <row r="47" spans="1:12" ht="12.75">
      <c r="A47" s="1" t="s">
        <v>137</v>
      </c>
      <c r="B47" s="7">
        <f t="shared" si="1"/>
        <v>83.90015197490065</v>
      </c>
      <c r="C47" s="7">
        <f>C44/($G44/100)</f>
        <v>10.912929232426752</v>
      </c>
      <c r="D47" s="7">
        <f t="shared" si="1"/>
        <v>0.22892866225605993</v>
      </c>
      <c r="E47" s="7">
        <f t="shared" si="1"/>
        <v>3.1305224132551746</v>
      </c>
      <c r="F47" s="7">
        <f t="shared" si="1"/>
        <v>1.827467717161362</v>
      </c>
      <c r="G47" s="7">
        <f t="shared" si="1"/>
        <v>100</v>
      </c>
      <c r="H47" s="7">
        <f t="shared" si="2"/>
        <v>23.556113247405357</v>
      </c>
      <c r="I47" s="7">
        <f t="shared" si="2"/>
        <v>59.221118732575555</v>
      </c>
      <c r="J47" s="7">
        <f t="shared" si="2"/>
        <v>10.995677798788693</v>
      </c>
      <c r="K47" s="7">
        <f t="shared" si="2"/>
        <v>6.227090221230398</v>
      </c>
      <c r="L47" s="7">
        <f t="shared" si="2"/>
        <v>100</v>
      </c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10"/>
    </row>
    <row r="54" ht="12.75">
      <c r="C54" s="7"/>
    </row>
    <row r="55" ht="12.75">
      <c r="C55" s="7"/>
    </row>
  </sheetData>
  <mergeCells count="2">
    <mergeCell ref="A1:G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4"/>
  <dimension ref="A1:O44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336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24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95</v>
      </c>
      <c r="C3" s="8"/>
      <c r="D3" s="8"/>
      <c r="E3" s="8"/>
      <c r="F3" s="6"/>
      <c r="G3" s="8"/>
      <c r="H3" s="8"/>
      <c r="I3" s="11" t="s">
        <v>56</v>
      </c>
      <c r="K3" s="8"/>
      <c r="L3" s="8"/>
      <c r="M3" s="8"/>
      <c r="N3" s="8"/>
      <c r="O3" s="8"/>
    </row>
    <row r="4" spans="1:15" ht="81" customHeight="1" thickTop="1">
      <c r="A4" s="5" t="s">
        <v>48</v>
      </c>
      <c r="B4" s="4" t="s">
        <v>82</v>
      </c>
      <c r="C4" s="4" t="s">
        <v>83</v>
      </c>
      <c r="D4" s="4" t="s">
        <v>84</v>
      </c>
      <c r="E4" s="4" t="s">
        <v>85</v>
      </c>
      <c r="F4" s="4" t="s">
        <v>86</v>
      </c>
      <c r="G4" s="4" t="s">
        <v>87</v>
      </c>
      <c r="H4" s="4" t="s">
        <v>88</v>
      </c>
      <c r="I4" s="4" t="s">
        <v>89</v>
      </c>
      <c r="J4" s="4" t="s">
        <v>90</v>
      </c>
      <c r="K4" s="4" t="s">
        <v>91</v>
      </c>
      <c r="L4" s="4" t="s">
        <v>92</v>
      </c>
      <c r="M4" s="4" t="s">
        <v>93</v>
      </c>
      <c r="N4" s="4" t="s">
        <v>94</v>
      </c>
      <c r="O4" s="4" t="s">
        <v>68</v>
      </c>
    </row>
    <row r="5" spans="1:15" s="3" customFormat="1" ht="12" customHeight="1">
      <c r="A5" s="3" t="s">
        <v>193</v>
      </c>
      <c r="B5" s="9">
        <v>1497074</v>
      </c>
      <c r="C5" s="9">
        <v>1362692</v>
      </c>
      <c r="D5" s="9">
        <v>86212</v>
      </c>
      <c r="E5" s="9">
        <v>-1107036</v>
      </c>
      <c r="F5" s="9">
        <v>-297179</v>
      </c>
      <c r="G5" s="9">
        <v>0</v>
      </c>
      <c r="H5" s="9">
        <v>44689</v>
      </c>
      <c r="I5" s="9">
        <v>78950</v>
      </c>
      <c r="J5" s="9">
        <v>-4140</v>
      </c>
      <c r="K5" s="9">
        <v>85340</v>
      </c>
      <c r="L5" s="9">
        <v>-6816</v>
      </c>
      <c r="M5" s="9">
        <v>111811</v>
      </c>
      <c r="N5" s="9">
        <v>-33635</v>
      </c>
      <c r="O5" s="9">
        <v>78176</v>
      </c>
    </row>
    <row r="6" spans="1:15" s="3" customFormat="1" ht="12" customHeight="1">
      <c r="A6" s="3" t="s">
        <v>194</v>
      </c>
      <c r="B6" s="9">
        <v>1086577</v>
      </c>
      <c r="C6" s="9">
        <v>957371</v>
      </c>
      <c r="D6" s="9">
        <v>41840</v>
      </c>
      <c r="E6" s="9">
        <v>-761208</v>
      </c>
      <c r="F6" s="9">
        <v>-176974</v>
      </c>
      <c r="G6" s="9">
        <v>0</v>
      </c>
      <c r="H6" s="9">
        <v>61029</v>
      </c>
      <c r="I6" s="9">
        <v>54838</v>
      </c>
      <c r="J6" s="9">
        <v>-168678</v>
      </c>
      <c r="K6" s="9">
        <v>304099</v>
      </c>
      <c r="L6" s="9">
        <v>1060</v>
      </c>
      <c r="M6" s="9">
        <v>210508</v>
      </c>
      <c r="N6" s="9">
        <v>-58758</v>
      </c>
      <c r="O6" s="9">
        <v>151750</v>
      </c>
    </row>
    <row r="7" spans="1:15" s="3" customFormat="1" ht="12" customHeight="1">
      <c r="A7" s="3" t="s">
        <v>195</v>
      </c>
      <c r="B7" s="9">
        <v>760436</v>
      </c>
      <c r="C7" s="9">
        <v>717027</v>
      </c>
      <c r="D7" s="9">
        <v>18275</v>
      </c>
      <c r="E7" s="9">
        <v>-517674</v>
      </c>
      <c r="F7" s="9">
        <v>-161355</v>
      </c>
      <c r="G7" s="9">
        <v>0</v>
      </c>
      <c r="H7" s="9">
        <v>56273</v>
      </c>
      <c r="I7" s="9">
        <v>74015</v>
      </c>
      <c r="J7" s="9">
        <v>-83169</v>
      </c>
      <c r="K7" s="9">
        <v>135076</v>
      </c>
      <c r="L7" s="9">
        <v>-15455</v>
      </c>
      <c r="M7" s="9">
        <v>148465</v>
      </c>
      <c r="N7" s="9">
        <v>-117400</v>
      </c>
      <c r="O7" s="9">
        <v>31065</v>
      </c>
    </row>
    <row r="8" spans="1:15" s="3" customFormat="1" ht="12" customHeight="1">
      <c r="A8" s="3" t="s">
        <v>199</v>
      </c>
      <c r="B8" s="9">
        <v>719664</v>
      </c>
      <c r="C8" s="9">
        <v>610173</v>
      </c>
      <c r="D8" s="9">
        <v>19547</v>
      </c>
      <c r="E8" s="9">
        <v>-508130</v>
      </c>
      <c r="F8" s="9">
        <v>-126775</v>
      </c>
      <c r="G8" s="9">
        <v>-40554</v>
      </c>
      <c r="H8" s="9">
        <v>-45739</v>
      </c>
      <c r="I8" s="9">
        <v>99342</v>
      </c>
      <c r="J8" s="9">
        <v>-62594</v>
      </c>
      <c r="K8" s="9">
        <v>164886</v>
      </c>
      <c r="L8" s="9">
        <v>-17195</v>
      </c>
      <c r="M8" s="9">
        <v>119153</v>
      </c>
      <c r="N8" s="9">
        <v>-34399</v>
      </c>
      <c r="O8" s="9">
        <v>84754</v>
      </c>
    </row>
    <row r="9" spans="1:15" s="3" customFormat="1" ht="12" customHeight="1">
      <c r="A9" s="3" t="s">
        <v>200</v>
      </c>
      <c r="B9" s="9">
        <v>701434</v>
      </c>
      <c r="C9" s="9">
        <v>557436</v>
      </c>
      <c r="D9" s="9">
        <v>22800</v>
      </c>
      <c r="E9" s="9">
        <v>-480629</v>
      </c>
      <c r="F9" s="9">
        <v>-125345</v>
      </c>
      <c r="G9" s="9">
        <v>-30307</v>
      </c>
      <c r="H9" s="9">
        <v>-56045</v>
      </c>
      <c r="I9" s="9">
        <v>302977</v>
      </c>
      <c r="J9" s="9">
        <v>-223439</v>
      </c>
      <c r="K9" s="9">
        <v>184740</v>
      </c>
      <c r="L9" s="9">
        <v>-9045</v>
      </c>
      <c r="M9" s="9">
        <v>176388</v>
      </c>
      <c r="N9" s="9">
        <v>-49481</v>
      </c>
      <c r="O9" s="9">
        <v>126907</v>
      </c>
    </row>
    <row r="10" spans="1:15" s="3" customFormat="1" ht="12" customHeight="1">
      <c r="A10" s="3" t="s">
        <v>197</v>
      </c>
      <c r="B10" s="9">
        <v>688353</v>
      </c>
      <c r="C10" s="9">
        <v>561496</v>
      </c>
      <c r="D10" s="9">
        <v>19930</v>
      </c>
      <c r="E10" s="9">
        <v>-440357</v>
      </c>
      <c r="F10" s="9">
        <v>-111881</v>
      </c>
      <c r="G10" s="9">
        <v>0</v>
      </c>
      <c r="H10" s="9">
        <v>29188</v>
      </c>
      <c r="I10" s="9">
        <v>57929</v>
      </c>
      <c r="J10" s="9">
        <v>-114268</v>
      </c>
      <c r="K10" s="9">
        <v>155496</v>
      </c>
      <c r="L10" s="9">
        <v>-6578</v>
      </c>
      <c r="M10" s="9">
        <v>101837</v>
      </c>
      <c r="N10" s="9">
        <v>-28512</v>
      </c>
      <c r="O10" s="9">
        <v>73325</v>
      </c>
    </row>
    <row r="11" spans="1:15" s="3" customFormat="1" ht="12" customHeight="1">
      <c r="A11" s="3" t="s">
        <v>198</v>
      </c>
      <c r="B11" s="9">
        <v>543636</v>
      </c>
      <c r="C11" s="9">
        <v>513002</v>
      </c>
      <c r="D11" s="9">
        <v>15993</v>
      </c>
      <c r="E11" s="9">
        <v>-439364</v>
      </c>
      <c r="F11" s="9">
        <v>-95636</v>
      </c>
      <c r="G11" s="9">
        <v>0</v>
      </c>
      <c r="H11" s="9">
        <v>-6005</v>
      </c>
      <c r="I11" s="9">
        <v>42237</v>
      </c>
      <c r="J11" s="9">
        <v>-2446</v>
      </c>
      <c r="K11" s="9">
        <v>54399</v>
      </c>
      <c r="L11" s="9">
        <v>-6713</v>
      </c>
      <c r="M11" s="9">
        <v>65479</v>
      </c>
      <c r="N11" s="9">
        <v>-28857</v>
      </c>
      <c r="O11" s="9">
        <v>36622</v>
      </c>
    </row>
    <row r="12" spans="1:15" s="3" customFormat="1" ht="12" customHeight="1">
      <c r="A12" s="3" t="s">
        <v>196</v>
      </c>
      <c r="B12" s="9">
        <v>541395</v>
      </c>
      <c r="C12" s="9">
        <v>508107</v>
      </c>
      <c r="D12" s="9">
        <v>15625</v>
      </c>
      <c r="E12" s="9">
        <v>-425677</v>
      </c>
      <c r="F12" s="9">
        <v>-77955</v>
      </c>
      <c r="G12" s="9">
        <v>0</v>
      </c>
      <c r="H12" s="9">
        <v>20100</v>
      </c>
      <c r="I12" s="9">
        <v>39497</v>
      </c>
      <c r="J12" s="9">
        <v>-9236</v>
      </c>
      <c r="K12" s="9">
        <v>107650</v>
      </c>
      <c r="L12" s="9">
        <v>-8690</v>
      </c>
      <c r="M12" s="9">
        <v>133696</v>
      </c>
      <c r="N12" s="9">
        <v>-31123</v>
      </c>
      <c r="O12" s="9">
        <v>102573</v>
      </c>
    </row>
    <row r="13" spans="1:15" s="3" customFormat="1" ht="12" customHeight="1">
      <c r="A13" s="3" t="s">
        <v>202</v>
      </c>
      <c r="B13" s="9">
        <v>422165</v>
      </c>
      <c r="C13" s="9">
        <v>385970</v>
      </c>
      <c r="D13" s="9">
        <v>24221</v>
      </c>
      <c r="E13" s="9">
        <v>-332356</v>
      </c>
      <c r="F13" s="9">
        <v>-76704</v>
      </c>
      <c r="G13" s="9">
        <v>0</v>
      </c>
      <c r="H13" s="9">
        <v>1131</v>
      </c>
      <c r="I13" s="9">
        <v>41581</v>
      </c>
      <c r="J13" s="9">
        <v>-53081</v>
      </c>
      <c r="K13" s="9">
        <v>104260</v>
      </c>
      <c r="L13" s="9">
        <v>-5089</v>
      </c>
      <c r="M13" s="9">
        <v>64581</v>
      </c>
      <c r="N13" s="9">
        <v>-64161</v>
      </c>
      <c r="O13" s="9">
        <v>420</v>
      </c>
    </row>
    <row r="14" spans="1:15" s="3" customFormat="1" ht="12" customHeight="1">
      <c r="A14" s="3" t="s">
        <v>203</v>
      </c>
      <c r="B14" s="9">
        <v>399341</v>
      </c>
      <c r="C14" s="9">
        <v>326758</v>
      </c>
      <c r="D14" s="9">
        <v>8624</v>
      </c>
      <c r="E14" s="9">
        <v>-270923</v>
      </c>
      <c r="F14" s="9">
        <v>-57541</v>
      </c>
      <c r="G14" s="9">
        <v>-19523</v>
      </c>
      <c r="H14" s="9">
        <v>-12605</v>
      </c>
      <c r="I14" s="9">
        <v>23107</v>
      </c>
      <c r="J14" s="9">
        <v>-18302</v>
      </c>
      <c r="K14" s="9">
        <v>99212</v>
      </c>
      <c r="L14" s="9">
        <v>-3976</v>
      </c>
      <c r="M14" s="9">
        <v>78812</v>
      </c>
      <c r="N14" s="9">
        <v>-22319</v>
      </c>
      <c r="O14" s="9">
        <v>56493</v>
      </c>
    </row>
    <row r="15" spans="1:15" s="3" customFormat="1" ht="12" customHeight="1">
      <c r="A15" s="3" t="s">
        <v>201</v>
      </c>
      <c r="B15" s="9">
        <v>377460</v>
      </c>
      <c r="C15" s="9">
        <v>334102</v>
      </c>
      <c r="D15" s="9">
        <v>8838</v>
      </c>
      <c r="E15" s="9">
        <v>-273695</v>
      </c>
      <c r="F15" s="9">
        <v>-69091</v>
      </c>
      <c r="G15" s="9">
        <v>0</v>
      </c>
      <c r="H15" s="9">
        <v>154</v>
      </c>
      <c r="I15" s="9">
        <v>26666</v>
      </c>
      <c r="J15" s="9">
        <v>-54657</v>
      </c>
      <c r="K15" s="9">
        <v>114994</v>
      </c>
      <c r="L15" s="9">
        <v>-8290</v>
      </c>
      <c r="M15" s="9">
        <v>70029</v>
      </c>
      <c r="N15" s="9">
        <v>-20089</v>
      </c>
      <c r="O15" s="9">
        <v>49940</v>
      </c>
    </row>
    <row r="16" spans="1:15" s="3" customFormat="1" ht="12" customHeight="1">
      <c r="A16" s="3" t="s">
        <v>207</v>
      </c>
      <c r="B16" s="9">
        <v>367831</v>
      </c>
      <c r="C16" s="9">
        <v>336526</v>
      </c>
      <c r="D16" s="9">
        <v>13073</v>
      </c>
      <c r="E16" s="9">
        <v>-258652</v>
      </c>
      <c r="F16" s="9">
        <v>-57447</v>
      </c>
      <c r="G16" s="9">
        <v>0</v>
      </c>
      <c r="H16" s="9">
        <v>33500</v>
      </c>
      <c r="I16" s="9">
        <v>42117</v>
      </c>
      <c r="J16" s="9">
        <v>-2590</v>
      </c>
      <c r="K16" s="9">
        <v>67876</v>
      </c>
      <c r="L16" s="9">
        <v>-10175</v>
      </c>
      <c r="M16" s="9">
        <v>117655</v>
      </c>
      <c r="N16" s="9">
        <v>-72739</v>
      </c>
      <c r="O16" s="9">
        <v>44916</v>
      </c>
    </row>
    <row r="17" spans="1:15" s="3" customFormat="1" ht="12" customHeight="1">
      <c r="A17" s="3" t="s">
        <v>205</v>
      </c>
      <c r="B17" s="9">
        <v>360017</v>
      </c>
      <c r="C17" s="9">
        <v>319187</v>
      </c>
      <c r="D17" s="9">
        <v>16878</v>
      </c>
      <c r="E17" s="9">
        <v>-239313</v>
      </c>
      <c r="F17" s="9">
        <v>-62060</v>
      </c>
      <c r="G17" s="9">
        <v>0</v>
      </c>
      <c r="H17" s="9">
        <v>34692</v>
      </c>
      <c r="I17" s="9">
        <v>31928</v>
      </c>
      <c r="J17" s="9">
        <v>-38913</v>
      </c>
      <c r="K17" s="9">
        <v>81698</v>
      </c>
      <c r="L17" s="9">
        <v>-1472</v>
      </c>
      <c r="M17" s="9">
        <v>91055</v>
      </c>
      <c r="N17" s="9">
        <v>-60548</v>
      </c>
      <c r="O17" s="9">
        <v>30507</v>
      </c>
    </row>
    <row r="18" spans="1:15" s="3" customFormat="1" ht="12" customHeight="1">
      <c r="A18" s="3" t="s">
        <v>206</v>
      </c>
      <c r="B18" s="9">
        <v>351503</v>
      </c>
      <c r="C18" s="9">
        <v>323778</v>
      </c>
      <c r="D18" s="9">
        <v>9826</v>
      </c>
      <c r="E18" s="9">
        <v>-234329</v>
      </c>
      <c r="F18" s="9">
        <v>-68234</v>
      </c>
      <c r="G18" s="9">
        <v>-24749</v>
      </c>
      <c r="H18" s="9">
        <v>6292</v>
      </c>
      <c r="I18" s="9">
        <v>62255</v>
      </c>
      <c r="J18" s="9">
        <v>-38693</v>
      </c>
      <c r="K18" s="9">
        <v>106310</v>
      </c>
      <c r="L18" s="9">
        <v>-8150</v>
      </c>
      <c r="M18" s="9">
        <v>118188</v>
      </c>
      <c r="N18" s="9">
        <v>-49416</v>
      </c>
      <c r="O18" s="9">
        <v>68772</v>
      </c>
    </row>
    <row r="19" spans="1:15" s="3" customFormat="1" ht="12" customHeight="1">
      <c r="A19" s="3" t="s">
        <v>204</v>
      </c>
      <c r="B19" s="9">
        <v>342508</v>
      </c>
      <c r="C19" s="9">
        <v>308269</v>
      </c>
      <c r="D19" s="9">
        <v>10507</v>
      </c>
      <c r="E19" s="9">
        <v>-233888</v>
      </c>
      <c r="F19" s="9">
        <v>-57739</v>
      </c>
      <c r="G19" s="9">
        <v>0</v>
      </c>
      <c r="H19" s="9">
        <v>27149</v>
      </c>
      <c r="I19" s="9">
        <v>22695</v>
      </c>
      <c r="J19" s="9">
        <v>-586</v>
      </c>
      <c r="K19" s="9">
        <v>19401</v>
      </c>
      <c r="L19" s="9">
        <v>-3101</v>
      </c>
      <c r="M19" s="9">
        <v>55051</v>
      </c>
      <c r="N19" s="9">
        <v>-41848</v>
      </c>
      <c r="O19" s="9">
        <v>13203</v>
      </c>
    </row>
    <row r="20" spans="1:15" s="3" customFormat="1" ht="12" customHeight="1">
      <c r="A20" s="3" t="s">
        <v>208</v>
      </c>
      <c r="B20" s="9">
        <v>322577</v>
      </c>
      <c r="C20" s="9">
        <v>258425</v>
      </c>
      <c r="D20" s="9">
        <v>15086</v>
      </c>
      <c r="E20" s="9">
        <v>-211294</v>
      </c>
      <c r="F20" s="9">
        <v>-59701</v>
      </c>
      <c r="G20" s="9">
        <v>0</v>
      </c>
      <c r="H20" s="9">
        <v>2516</v>
      </c>
      <c r="I20" s="9">
        <v>24846</v>
      </c>
      <c r="J20" s="9">
        <v>-61563</v>
      </c>
      <c r="K20" s="9">
        <v>82147</v>
      </c>
      <c r="L20" s="9">
        <v>-15559</v>
      </c>
      <c r="M20" s="9">
        <v>17301</v>
      </c>
      <c r="N20" s="9">
        <v>-3132</v>
      </c>
      <c r="O20" s="9">
        <v>14169</v>
      </c>
    </row>
    <row r="21" spans="1:15" s="3" customFormat="1" ht="12" customHeight="1">
      <c r="A21" s="3" t="s">
        <v>211</v>
      </c>
      <c r="B21" s="9">
        <v>263161</v>
      </c>
      <c r="C21" s="9">
        <v>246995</v>
      </c>
      <c r="D21" s="9">
        <v>7680</v>
      </c>
      <c r="E21" s="9">
        <v>-185356</v>
      </c>
      <c r="F21" s="9">
        <v>-52960</v>
      </c>
      <c r="G21" s="9">
        <v>0</v>
      </c>
      <c r="H21" s="9">
        <v>16359</v>
      </c>
      <c r="I21" s="9">
        <v>5383</v>
      </c>
      <c r="J21" s="9">
        <v>-76998</v>
      </c>
      <c r="K21" s="9">
        <v>102109</v>
      </c>
      <c r="L21" s="9">
        <v>-6257</v>
      </c>
      <c r="M21" s="9">
        <v>32916</v>
      </c>
      <c r="N21" s="9">
        <v>-43045</v>
      </c>
      <c r="O21" s="9">
        <v>-10129</v>
      </c>
    </row>
    <row r="22" spans="1:15" s="3" customFormat="1" ht="12" customHeight="1">
      <c r="A22" s="3" t="s">
        <v>209</v>
      </c>
      <c r="B22" s="9">
        <v>248552</v>
      </c>
      <c r="C22" s="9">
        <v>227981</v>
      </c>
      <c r="D22" s="9">
        <v>6056</v>
      </c>
      <c r="E22" s="9">
        <v>-178437</v>
      </c>
      <c r="F22" s="9">
        <v>-42294</v>
      </c>
      <c r="G22" s="9">
        <v>0</v>
      </c>
      <c r="H22" s="9">
        <v>13306</v>
      </c>
      <c r="I22" s="9">
        <v>12317</v>
      </c>
      <c r="J22" s="9">
        <v>-6416</v>
      </c>
      <c r="K22" s="9">
        <v>32838</v>
      </c>
      <c r="L22" s="9">
        <v>-2216</v>
      </c>
      <c r="M22" s="9">
        <v>43773</v>
      </c>
      <c r="N22" s="9">
        <v>-12313</v>
      </c>
      <c r="O22" s="9">
        <v>31460</v>
      </c>
    </row>
    <row r="23" spans="1:15" s="3" customFormat="1" ht="12" customHeight="1">
      <c r="A23" s="3" t="s">
        <v>210</v>
      </c>
      <c r="B23" s="9">
        <v>242251</v>
      </c>
      <c r="C23" s="9">
        <v>217860</v>
      </c>
      <c r="D23" s="9">
        <v>10997</v>
      </c>
      <c r="E23" s="9">
        <v>-148410</v>
      </c>
      <c r="F23" s="9">
        <v>-58161</v>
      </c>
      <c r="G23" s="9">
        <v>0</v>
      </c>
      <c r="H23" s="9">
        <v>22286</v>
      </c>
      <c r="I23" s="9">
        <v>18934</v>
      </c>
      <c r="J23" s="9">
        <v>-800</v>
      </c>
      <c r="K23" s="9">
        <v>29473</v>
      </c>
      <c r="L23" s="9">
        <v>-1486</v>
      </c>
      <c r="M23" s="9">
        <v>57410</v>
      </c>
      <c r="N23" s="9">
        <v>-36903</v>
      </c>
      <c r="O23" s="9">
        <v>20507</v>
      </c>
    </row>
    <row r="24" spans="1:15" s="3" customFormat="1" ht="12" customHeight="1">
      <c r="A24" s="3" t="s">
        <v>212</v>
      </c>
      <c r="B24" s="9">
        <v>192584</v>
      </c>
      <c r="C24" s="9">
        <v>109515</v>
      </c>
      <c r="D24" s="9">
        <v>5044</v>
      </c>
      <c r="E24" s="9">
        <v>-79669</v>
      </c>
      <c r="F24" s="9">
        <v>-13930</v>
      </c>
      <c r="G24" s="9">
        <v>0</v>
      </c>
      <c r="H24" s="9">
        <v>20960</v>
      </c>
      <c r="I24" s="9">
        <v>8211</v>
      </c>
      <c r="J24" s="9">
        <v>-6796</v>
      </c>
      <c r="K24" s="9">
        <v>11454</v>
      </c>
      <c r="L24" s="9">
        <v>-5266</v>
      </c>
      <c r="M24" s="9">
        <v>23519</v>
      </c>
      <c r="N24" s="9">
        <v>-3023</v>
      </c>
      <c r="O24" s="9">
        <v>20496</v>
      </c>
    </row>
    <row r="25" spans="1:15" s="3" customFormat="1" ht="12" customHeight="1">
      <c r="A25" s="3" t="s">
        <v>214</v>
      </c>
      <c r="B25" s="9">
        <v>165888</v>
      </c>
      <c r="C25" s="9">
        <v>153558</v>
      </c>
      <c r="D25" s="9">
        <v>7121</v>
      </c>
      <c r="E25" s="9">
        <v>-117743</v>
      </c>
      <c r="F25" s="9">
        <v>-34665</v>
      </c>
      <c r="G25" s="9">
        <v>0</v>
      </c>
      <c r="H25" s="9">
        <v>8271</v>
      </c>
      <c r="I25" s="9">
        <v>15559</v>
      </c>
      <c r="J25" s="9">
        <v>-1270</v>
      </c>
      <c r="K25" s="9">
        <v>31134</v>
      </c>
      <c r="L25" s="9">
        <v>-7025</v>
      </c>
      <c r="M25" s="9">
        <v>39548</v>
      </c>
      <c r="N25" s="9">
        <v>-20341</v>
      </c>
      <c r="O25" s="9">
        <v>19207</v>
      </c>
    </row>
    <row r="26" spans="1:15" s="3" customFormat="1" ht="12" customHeight="1">
      <c r="A26" s="3" t="s">
        <v>216</v>
      </c>
      <c r="B26" s="9">
        <v>150377</v>
      </c>
      <c r="C26" s="9">
        <v>120653</v>
      </c>
      <c r="D26" s="9">
        <v>3729</v>
      </c>
      <c r="E26" s="9">
        <v>-102505</v>
      </c>
      <c r="F26" s="9">
        <v>-21642</v>
      </c>
      <c r="G26" s="9">
        <v>0</v>
      </c>
      <c r="H26" s="9">
        <v>235</v>
      </c>
      <c r="I26" s="9">
        <v>10196</v>
      </c>
      <c r="J26" s="9">
        <v>-6264</v>
      </c>
      <c r="K26" s="9">
        <v>32942</v>
      </c>
      <c r="L26" s="9">
        <v>-2301</v>
      </c>
      <c r="M26" s="9">
        <v>31079</v>
      </c>
      <c r="N26" s="9">
        <v>-9738</v>
      </c>
      <c r="O26" s="9">
        <v>21341</v>
      </c>
    </row>
    <row r="27" spans="1:15" s="3" customFormat="1" ht="12" customHeight="1">
      <c r="A27" s="3" t="s">
        <v>215</v>
      </c>
      <c r="B27" s="9">
        <v>137131</v>
      </c>
      <c r="C27" s="9">
        <v>114654</v>
      </c>
      <c r="D27" s="9">
        <v>4446</v>
      </c>
      <c r="E27" s="9">
        <v>-91353</v>
      </c>
      <c r="F27" s="9">
        <v>-25488</v>
      </c>
      <c r="G27" s="9">
        <v>0</v>
      </c>
      <c r="H27" s="9">
        <v>2259</v>
      </c>
      <c r="I27" s="9">
        <v>16960</v>
      </c>
      <c r="J27" s="9">
        <v>-2603</v>
      </c>
      <c r="K27" s="9">
        <v>30527</v>
      </c>
      <c r="L27" s="9">
        <v>-3593</v>
      </c>
      <c r="M27" s="9">
        <v>39104</v>
      </c>
      <c r="N27" s="9">
        <v>-20864</v>
      </c>
      <c r="O27" s="9">
        <v>18240</v>
      </c>
    </row>
    <row r="28" spans="1:15" s="3" customFormat="1" ht="12" customHeight="1">
      <c r="A28" s="3" t="s">
        <v>213</v>
      </c>
      <c r="B28" s="9">
        <v>105264</v>
      </c>
      <c r="C28" s="9">
        <v>98100</v>
      </c>
      <c r="D28" s="9">
        <v>3892</v>
      </c>
      <c r="E28" s="9">
        <v>-70163</v>
      </c>
      <c r="F28" s="9">
        <v>-24651</v>
      </c>
      <c r="G28" s="9">
        <v>0</v>
      </c>
      <c r="H28" s="9">
        <v>7178</v>
      </c>
      <c r="I28" s="9">
        <v>22511</v>
      </c>
      <c r="J28" s="9">
        <v>-4384</v>
      </c>
      <c r="K28" s="9">
        <v>20148</v>
      </c>
      <c r="L28" s="9">
        <v>2538</v>
      </c>
      <c r="M28" s="9">
        <v>44099</v>
      </c>
      <c r="N28" s="9">
        <v>-32898</v>
      </c>
      <c r="O28" s="9">
        <v>11201</v>
      </c>
    </row>
    <row r="29" spans="1:15" s="3" customFormat="1" ht="12" customHeight="1">
      <c r="A29" s="3" t="s">
        <v>217</v>
      </c>
      <c r="B29" s="9">
        <v>41545</v>
      </c>
      <c r="C29" s="9">
        <v>37186</v>
      </c>
      <c r="D29" s="9">
        <v>532</v>
      </c>
      <c r="E29" s="9">
        <v>-30714</v>
      </c>
      <c r="F29" s="9">
        <v>-9589</v>
      </c>
      <c r="G29" s="9">
        <v>0</v>
      </c>
      <c r="H29" s="9">
        <v>-2585</v>
      </c>
      <c r="I29" s="9">
        <v>1463</v>
      </c>
      <c r="J29" s="9">
        <v>-367</v>
      </c>
      <c r="K29" s="9">
        <v>4819</v>
      </c>
      <c r="L29" s="9">
        <v>0</v>
      </c>
      <c r="M29" s="9">
        <v>2798</v>
      </c>
      <c r="N29" s="9">
        <v>-18</v>
      </c>
      <c r="O29" s="9">
        <v>2780</v>
      </c>
    </row>
    <row r="30" spans="1:15" s="3" customFormat="1" ht="12" customHeight="1">
      <c r="A30" s="3" t="s">
        <v>218</v>
      </c>
      <c r="B30" s="9">
        <v>37720</v>
      </c>
      <c r="C30" s="9">
        <v>34009</v>
      </c>
      <c r="D30" s="9">
        <v>545</v>
      </c>
      <c r="E30" s="9">
        <v>-22217</v>
      </c>
      <c r="F30" s="9">
        <v>-11473</v>
      </c>
      <c r="G30" s="9">
        <v>-2299</v>
      </c>
      <c r="H30" s="9">
        <v>-1435</v>
      </c>
      <c r="I30" s="9">
        <v>27216</v>
      </c>
      <c r="J30" s="9">
        <v>-8255</v>
      </c>
      <c r="K30" s="9">
        <v>4359</v>
      </c>
      <c r="L30" s="9">
        <v>4</v>
      </c>
      <c r="M30" s="9">
        <v>21344</v>
      </c>
      <c r="N30" s="9">
        <v>-9362</v>
      </c>
      <c r="O30" s="9">
        <v>11982</v>
      </c>
    </row>
    <row r="31" spans="1:15" s="3" customFormat="1" ht="12" customHeight="1">
      <c r="A31" s="3" t="s">
        <v>219</v>
      </c>
      <c r="B31" s="9">
        <v>23046</v>
      </c>
      <c r="C31" s="9">
        <v>20768</v>
      </c>
      <c r="D31" s="9">
        <v>377</v>
      </c>
      <c r="E31" s="9">
        <v>-17211</v>
      </c>
      <c r="F31" s="9">
        <v>-3331</v>
      </c>
      <c r="G31" s="9">
        <v>0</v>
      </c>
      <c r="H31" s="9">
        <v>603</v>
      </c>
      <c r="I31" s="9">
        <v>4018</v>
      </c>
      <c r="J31" s="9">
        <v>-38</v>
      </c>
      <c r="K31" s="9">
        <v>941</v>
      </c>
      <c r="L31" s="9">
        <v>0</v>
      </c>
      <c r="M31" s="9">
        <v>5147</v>
      </c>
      <c r="N31" s="9">
        <v>-4276</v>
      </c>
      <c r="O31" s="9">
        <v>871</v>
      </c>
    </row>
    <row r="32" spans="1:15" s="3" customFormat="1" ht="12" customHeight="1">
      <c r="A32" s="3" t="s">
        <v>224</v>
      </c>
      <c r="B32" s="9">
        <v>20390</v>
      </c>
      <c r="C32" s="9">
        <v>18788</v>
      </c>
      <c r="D32" s="9">
        <v>410</v>
      </c>
      <c r="E32" s="9">
        <v>-17349</v>
      </c>
      <c r="F32" s="9">
        <v>-4756</v>
      </c>
      <c r="G32" s="9">
        <v>672</v>
      </c>
      <c r="H32" s="9">
        <v>-2235</v>
      </c>
      <c r="I32" s="9">
        <v>11592</v>
      </c>
      <c r="J32" s="9">
        <v>-3404</v>
      </c>
      <c r="K32" s="9">
        <v>0</v>
      </c>
      <c r="L32" s="9">
        <v>0</v>
      </c>
      <c r="M32" s="9">
        <v>5543</v>
      </c>
      <c r="N32" s="9">
        <v>-33</v>
      </c>
      <c r="O32" s="9">
        <v>5510</v>
      </c>
    </row>
    <row r="33" spans="1:15" s="3" customFormat="1" ht="12" customHeight="1">
      <c r="A33" s="3" t="s">
        <v>222</v>
      </c>
      <c r="B33" s="9">
        <v>17479</v>
      </c>
      <c r="C33" s="9">
        <v>16111</v>
      </c>
      <c r="D33" s="9">
        <v>205</v>
      </c>
      <c r="E33" s="9">
        <v>-10331</v>
      </c>
      <c r="F33" s="9">
        <v>-2567</v>
      </c>
      <c r="G33" s="9">
        <v>0</v>
      </c>
      <c r="H33" s="9">
        <v>3418</v>
      </c>
      <c r="I33" s="9">
        <v>1613</v>
      </c>
      <c r="J33" s="9">
        <v>-91</v>
      </c>
      <c r="K33" s="9">
        <v>4623</v>
      </c>
      <c r="L33" s="9">
        <v>0</v>
      </c>
      <c r="M33" s="9">
        <v>9358</v>
      </c>
      <c r="N33" s="9">
        <v>-942</v>
      </c>
      <c r="O33" s="9">
        <v>8416</v>
      </c>
    </row>
    <row r="34" spans="1:15" s="3" customFormat="1" ht="12" customHeight="1">
      <c r="A34" s="3" t="s">
        <v>220</v>
      </c>
      <c r="B34" s="9">
        <v>16026</v>
      </c>
      <c r="C34" s="9">
        <v>14534</v>
      </c>
      <c r="D34" s="9">
        <v>180</v>
      </c>
      <c r="E34" s="9">
        <v>-11952</v>
      </c>
      <c r="F34" s="9">
        <v>-2438</v>
      </c>
      <c r="G34" s="9">
        <v>0</v>
      </c>
      <c r="H34" s="9">
        <v>324</v>
      </c>
      <c r="I34" s="9">
        <v>1554</v>
      </c>
      <c r="J34" s="9">
        <v>-55</v>
      </c>
      <c r="K34" s="9">
        <v>5594</v>
      </c>
      <c r="L34" s="9">
        <v>0</v>
      </c>
      <c r="M34" s="9">
        <v>7237</v>
      </c>
      <c r="N34" s="9">
        <v>-1183</v>
      </c>
      <c r="O34" s="9">
        <v>6054</v>
      </c>
    </row>
    <row r="35" spans="1:15" s="3" customFormat="1" ht="12" customHeight="1">
      <c r="A35" s="3" t="s">
        <v>221</v>
      </c>
      <c r="B35" s="9">
        <v>12156</v>
      </c>
      <c r="C35" s="9">
        <v>10951</v>
      </c>
      <c r="D35" s="9">
        <v>190</v>
      </c>
      <c r="E35" s="9">
        <v>-7845</v>
      </c>
      <c r="F35" s="9">
        <v>-2536</v>
      </c>
      <c r="G35" s="9">
        <v>0</v>
      </c>
      <c r="H35" s="9">
        <v>760</v>
      </c>
      <c r="I35" s="9">
        <v>3757</v>
      </c>
      <c r="J35" s="9">
        <v>0</v>
      </c>
      <c r="K35" s="9">
        <v>2435</v>
      </c>
      <c r="L35" s="9">
        <v>121</v>
      </c>
      <c r="M35" s="9">
        <v>6883</v>
      </c>
      <c r="N35" s="9">
        <v>-5124</v>
      </c>
      <c r="O35" s="9">
        <v>1759</v>
      </c>
    </row>
    <row r="36" spans="1:15" s="3" customFormat="1" ht="12" customHeight="1">
      <c r="A36" s="3" t="s">
        <v>226</v>
      </c>
      <c r="B36" s="9">
        <v>9296</v>
      </c>
      <c r="C36" s="9">
        <v>1663</v>
      </c>
      <c r="D36" s="9">
        <v>59</v>
      </c>
      <c r="E36" s="9">
        <v>-1177</v>
      </c>
      <c r="F36" s="9">
        <v>764</v>
      </c>
      <c r="G36" s="9">
        <v>0</v>
      </c>
      <c r="H36" s="9">
        <v>1309</v>
      </c>
      <c r="I36" s="9">
        <v>1103</v>
      </c>
      <c r="J36" s="9">
        <v>-196</v>
      </c>
      <c r="K36" s="9">
        <v>3821</v>
      </c>
      <c r="L36" s="9">
        <v>0</v>
      </c>
      <c r="M36" s="9">
        <v>5978</v>
      </c>
      <c r="N36" s="9">
        <v>-4133</v>
      </c>
      <c r="O36" s="9">
        <v>1845</v>
      </c>
    </row>
    <row r="37" spans="1:15" s="3" customFormat="1" ht="12" customHeight="1">
      <c r="A37" s="3" t="s">
        <v>225</v>
      </c>
      <c r="B37" s="9">
        <v>7971</v>
      </c>
      <c r="C37" s="9">
        <v>7513</v>
      </c>
      <c r="D37" s="9">
        <v>151</v>
      </c>
      <c r="E37" s="9">
        <v>-3529</v>
      </c>
      <c r="F37" s="9">
        <v>-1956</v>
      </c>
      <c r="G37" s="9">
        <v>-850</v>
      </c>
      <c r="H37" s="9">
        <v>1329</v>
      </c>
      <c r="I37" s="9">
        <v>1700</v>
      </c>
      <c r="J37" s="9">
        <v>710</v>
      </c>
      <c r="K37" s="9">
        <v>0</v>
      </c>
      <c r="L37" s="9">
        <v>56</v>
      </c>
      <c r="M37" s="9">
        <v>3644</v>
      </c>
      <c r="N37" s="9">
        <v>-1956</v>
      </c>
      <c r="O37" s="9">
        <v>1688</v>
      </c>
    </row>
    <row r="38" spans="1:15" s="3" customFormat="1" ht="12" customHeight="1">
      <c r="A38" s="3" t="s">
        <v>223</v>
      </c>
      <c r="B38" s="9">
        <v>7611</v>
      </c>
      <c r="C38" s="9">
        <v>6556</v>
      </c>
      <c r="D38" s="9">
        <v>171</v>
      </c>
      <c r="E38" s="9">
        <v>-973</v>
      </c>
      <c r="F38" s="9">
        <v>-1188</v>
      </c>
      <c r="G38" s="9">
        <v>-2737</v>
      </c>
      <c r="H38" s="9">
        <v>1829</v>
      </c>
      <c r="I38" s="9">
        <v>7356</v>
      </c>
      <c r="J38" s="9">
        <v>-1842</v>
      </c>
      <c r="K38" s="9">
        <v>14683</v>
      </c>
      <c r="L38" s="9">
        <v>0</v>
      </c>
      <c r="M38" s="9">
        <v>21855</v>
      </c>
      <c r="N38" s="9">
        <v>-7024</v>
      </c>
      <c r="O38" s="9">
        <v>14831</v>
      </c>
    </row>
    <row r="39" spans="1:5" s="3" customFormat="1" ht="12.75">
      <c r="A39" s="2"/>
      <c r="B39" s="9"/>
      <c r="C39" s="9"/>
      <c r="D39" s="9"/>
      <c r="E39" s="9"/>
    </row>
    <row r="40" spans="1:15" ht="12.75">
      <c r="A40" s="3" t="s">
        <v>139</v>
      </c>
      <c r="B40" s="9">
        <f aca="true" t="shared" si="0" ref="B40:O40">SUM(B5:B39)</f>
        <v>11180419</v>
      </c>
      <c r="C40" s="9">
        <f t="shared" si="0"/>
        <v>9837714</v>
      </c>
      <c r="D40" s="9">
        <f t="shared" si="0"/>
        <v>399060</v>
      </c>
      <c r="E40" s="9">
        <f t="shared" si="0"/>
        <v>-7831459</v>
      </c>
      <c r="F40" s="9">
        <f t="shared" si="0"/>
        <v>-1994478</v>
      </c>
      <c r="G40" s="9">
        <f t="shared" si="0"/>
        <v>-120347</v>
      </c>
      <c r="H40" s="9">
        <f t="shared" si="0"/>
        <v>290490</v>
      </c>
      <c r="I40" s="9">
        <f t="shared" si="0"/>
        <v>1196423</v>
      </c>
      <c r="J40" s="9">
        <f t="shared" si="0"/>
        <v>-1055424</v>
      </c>
      <c r="K40" s="9">
        <f t="shared" si="0"/>
        <v>2199484</v>
      </c>
      <c r="L40" s="9">
        <f t="shared" si="0"/>
        <v>-150669</v>
      </c>
      <c r="M40" s="9">
        <f t="shared" si="0"/>
        <v>2081244</v>
      </c>
      <c r="N40" s="9">
        <f t="shared" si="0"/>
        <v>-929593</v>
      </c>
      <c r="O40" s="9">
        <f t="shared" si="0"/>
        <v>1151651</v>
      </c>
    </row>
    <row r="41" spans="1:15" ht="12.75">
      <c r="A41" s="1" t="s">
        <v>140</v>
      </c>
      <c r="B41" s="10">
        <v>9563917</v>
      </c>
      <c r="C41" s="10">
        <v>8317850</v>
      </c>
      <c r="D41" s="10">
        <v>339990</v>
      </c>
      <c r="E41" s="10">
        <v>-7339688</v>
      </c>
      <c r="F41" s="10">
        <v>-1860957</v>
      </c>
      <c r="G41" s="10">
        <v>-189031</v>
      </c>
      <c r="H41" s="10">
        <v>-731836</v>
      </c>
      <c r="I41" s="10">
        <v>1001527</v>
      </c>
      <c r="J41" s="10">
        <v>-830787</v>
      </c>
      <c r="K41" s="10">
        <v>-3389548</v>
      </c>
      <c r="L41" s="10">
        <v>-229952</v>
      </c>
      <c r="M41" s="10">
        <v>-4520586</v>
      </c>
      <c r="N41" s="10">
        <v>1760525</v>
      </c>
      <c r="O41" s="10">
        <v>-2760061</v>
      </c>
    </row>
    <row r="43" spans="1:15" ht="12.75">
      <c r="A43" s="1" t="s">
        <v>136</v>
      </c>
      <c r="B43" s="7">
        <f aca="true" t="shared" si="1" ref="B43:O43">B40/($C40/100)</f>
        <v>113.64854680670733</v>
      </c>
      <c r="C43" s="7">
        <f t="shared" si="1"/>
        <v>100</v>
      </c>
      <c r="D43" s="7">
        <f t="shared" si="1"/>
        <v>4.056430182865654</v>
      </c>
      <c r="E43" s="7">
        <f t="shared" si="1"/>
        <v>-79.60649191468669</v>
      </c>
      <c r="F43" s="7">
        <f t="shared" si="1"/>
        <v>-20.27379531464322</v>
      </c>
      <c r="G43" s="7">
        <f t="shared" si="1"/>
        <v>-1.2233228166624888</v>
      </c>
      <c r="H43" s="7">
        <f t="shared" si="1"/>
        <v>2.9528201368732616</v>
      </c>
      <c r="I43" s="7">
        <f t="shared" si="1"/>
        <v>12.161595671514744</v>
      </c>
      <c r="J43" s="7">
        <f t="shared" si="1"/>
        <v>-10.728346036487745</v>
      </c>
      <c r="K43" s="7">
        <f t="shared" si="1"/>
        <v>22.35767374412389</v>
      </c>
      <c r="L43" s="7">
        <f t="shared" si="1"/>
        <v>-1.5315448284022082</v>
      </c>
      <c r="M43" s="7">
        <f t="shared" si="1"/>
        <v>21.15576850475629</v>
      </c>
      <c r="N43" s="7">
        <f t="shared" si="1"/>
        <v>-9.449278562072449</v>
      </c>
      <c r="O43" s="7">
        <f t="shared" si="1"/>
        <v>11.70648994268384</v>
      </c>
    </row>
    <row r="44" spans="1:15" ht="12.75">
      <c r="A44" s="1" t="s">
        <v>137</v>
      </c>
      <c r="B44" s="7">
        <f aca="true" t="shared" si="2" ref="B44:O44">B41/($C41/100)</f>
        <v>114.98063802545128</v>
      </c>
      <c r="C44" s="7">
        <f t="shared" si="2"/>
        <v>100</v>
      </c>
      <c r="D44" s="7">
        <f t="shared" si="2"/>
        <v>4.087474527672415</v>
      </c>
      <c r="E44" s="7">
        <f t="shared" si="2"/>
        <v>-88.24020630331155</v>
      </c>
      <c r="F44" s="7">
        <f t="shared" si="2"/>
        <v>-22.373053132720596</v>
      </c>
      <c r="G44" s="7">
        <f t="shared" si="2"/>
        <v>-2.272594480544852</v>
      </c>
      <c r="H44" s="7">
        <f t="shared" si="2"/>
        <v>-8.798379388904586</v>
      </c>
      <c r="I44" s="7">
        <f t="shared" si="2"/>
        <v>12.040695612447928</v>
      </c>
      <c r="J44" s="7">
        <f t="shared" si="2"/>
        <v>-9.988001707171925</v>
      </c>
      <c r="K44" s="7">
        <f t="shared" si="2"/>
        <v>-40.75029003889226</v>
      </c>
      <c r="L44" s="7">
        <f t="shared" si="2"/>
        <v>-2.7645605535084186</v>
      </c>
      <c r="M44" s="7">
        <f t="shared" si="2"/>
        <v>-54.34801060370168</v>
      </c>
      <c r="N44" s="7">
        <f t="shared" si="2"/>
        <v>21.16562573261119</v>
      </c>
      <c r="O44" s="7">
        <f t="shared" si="2"/>
        <v>-33.182384871090484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35"/>
  <dimension ref="A1:AG14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33" width="13.7109375" style="1" customWidth="1"/>
    <col min="34" max="16384" width="9.140625" style="1" customWidth="1"/>
  </cols>
  <sheetData>
    <row r="1" spans="1:33" ht="27" customHeight="1">
      <c r="A1" s="32" t="s">
        <v>361</v>
      </c>
      <c r="B1" s="23"/>
      <c r="C1" s="23"/>
      <c r="D1" s="23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11" s="19" customFormat="1" ht="17.25" customHeight="1">
      <c r="A2" s="27" t="s">
        <v>25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33" s="3" customFormat="1" ht="14.25" customHeight="1">
      <c r="B3" s="21" t="s">
        <v>12</v>
      </c>
      <c r="C3" s="16"/>
      <c r="D3" s="16"/>
      <c r="E3" s="21" t="s">
        <v>13</v>
      </c>
      <c r="F3" s="16"/>
      <c r="G3" s="16"/>
      <c r="H3" s="21" t="s">
        <v>14</v>
      </c>
      <c r="I3" s="16"/>
      <c r="J3" s="16"/>
      <c r="K3" s="21" t="s">
        <v>15</v>
      </c>
      <c r="L3" s="16"/>
      <c r="M3" s="16"/>
      <c r="N3" s="21" t="s">
        <v>16</v>
      </c>
      <c r="O3" s="16"/>
      <c r="P3" s="16"/>
      <c r="Q3" s="21" t="s">
        <v>17</v>
      </c>
      <c r="R3" s="16"/>
      <c r="S3" s="16"/>
      <c r="T3" s="21" t="s">
        <v>18</v>
      </c>
      <c r="U3" s="16"/>
      <c r="V3" s="16"/>
      <c r="W3" s="21" t="s">
        <v>19</v>
      </c>
      <c r="X3" s="16"/>
      <c r="Y3" s="16"/>
      <c r="Z3" s="21" t="s">
        <v>20</v>
      </c>
      <c r="AA3" s="16"/>
      <c r="AB3" s="16"/>
      <c r="AC3" s="21" t="s">
        <v>362</v>
      </c>
      <c r="AD3" s="16"/>
      <c r="AE3" s="16"/>
      <c r="AF3" s="16"/>
      <c r="AG3" s="16"/>
    </row>
    <row r="4" spans="1:33" ht="14.25" customHeight="1" thickBot="1">
      <c r="A4" s="3"/>
      <c r="B4" s="21" t="s">
        <v>96</v>
      </c>
      <c r="C4" s="16"/>
      <c r="D4" s="16"/>
      <c r="E4" s="22" t="s">
        <v>97</v>
      </c>
      <c r="F4" s="16"/>
      <c r="G4" s="16"/>
      <c r="H4" s="22" t="s">
        <v>98</v>
      </c>
      <c r="I4" s="16"/>
      <c r="J4" s="16"/>
      <c r="K4" s="22" t="s">
        <v>99</v>
      </c>
      <c r="L4" s="16"/>
      <c r="M4" s="16"/>
      <c r="N4" s="22" t="s">
        <v>100</v>
      </c>
      <c r="O4" s="16"/>
      <c r="P4" s="16"/>
      <c r="Q4" s="21" t="s">
        <v>101</v>
      </c>
      <c r="R4" s="16"/>
      <c r="S4" s="16"/>
      <c r="T4" s="22" t="s">
        <v>102</v>
      </c>
      <c r="U4" s="16"/>
      <c r="V4" s="16"/>
      <c r="W4" s="22" t="s">
        <v>103</v>
      </c>
      <c r="X4" s="16"/>
      <c r="Y4" s="16"/>
      <c r="Z4" s="22" t="s">
        <v>104</v>
      </c>
      <c r="AA4" s="16"/>
      <c r="AB4" s="16"/>
      <c r="AC4" s="22" t="s">
        <v>105</v>
      </c>
      <c r="AD4" s="16"/>
      <c r="AE4" s="16"/>
      <c r="AF4" s="16"/>
      <c r="AG4" s="16"/>
    </row>
    <row r="5" spans="1:33" ht="67.5" customHeight="1" thickTop="1">
      <c r="A5" s="5" t="s">
        <v>0</v>
      </c>
      <c r="B5" s="4" t="s">
        <v>106</v>
      </c>
      <c r="C5" s="4" t="s">
        <v>107</v>
      </c>
      <c r="D5" s="4" t="s">
        <v>108</v>
      </c>
      <c r="E5" s="4" t="s">
        <v>106</v>
      </c>
      <c r="F5" s="4" t="s">
        <v>107</v>
      </c>
      <c r="G5" s="4" t="s">
        <v>108</v>
      </c>
      <c r="H5" s="4" t="s">
        <v>106</v>
      </c>
      <c r="I5" s="4" t="s">
        <v>107</v>
      </c>
      <c r="J5" s="4" t="s">
        <v>108</v>
      </c>
      <c r="K5" s="4" t="s">
        <v>106</v>
      </c>
      <c r="L5" s="4" t="s">
        <v>107</v>
      </c>
      <c r="M5" s="4" t="s">
        <v>108</v>
      </c>
      <c r="N5" s="4" t="s">
        <v>106</v>
      </c>
      <c r="O5" s="4" t="s">
        <v>107</v>
      </c>
      <c r="P5" s="4" t="s">
        <v>108</v>
      </c>
      <c r="Q5" s="4" t="s">
        <v>106</v>
      </c>
      <c r="R5" s="4" t="s">
        <v>107</v>
      </c>
      <c r="S5" s="4" t="s">
        <v>108</v>
      </c>
      <c r="T5" s="4" t="s">
        <v>106</v>
      </c>
      <c r="U5" s="4" t="s">
        <v>107</v>
      </c>
      <c r="V5" s="4" t="s">
        <v>108</v>
      </c>
      <c r="W5" s="4" t="s">
        <v>106</v>
      </c>
      <c r="X5" s="4" t="s">
        <v>107</v>
      </c>
      <c r="Y5" s="4" t="s">
        <v>108</v>
      </c>
      <c r="Z5" s="4" t="s">
        <v>106</v>
      </c>
      <c r="AA5" s="4" t="s">
        <v>107</v>
      </c>
      <c r="AB5" s="4" t="s">
        <v>108</v>
      </c>
      <c r="AC5" s="4" t="s">
        <v>106</v>
      </c>
      <c r="AD5" s="4" t="s">
        <v>107</v>
      </c>
      <c r="AE5" s="4" t="s">
        <v>108</v>
      </c>
      <c r="AF5" s="4" t="s">
        <v>109</v>
      </c>
      <c r="AG5" s="17"/>
    </row>
    <row r="6" spans="1:33" s="3" customFormat="1" ht="12" customHeight="1">
      <c r="A6" s="3" t="s">
        <v>363</v>
      </c>
      <c r="B6" s="9">
        <v>3542</v>
      </c>
      <c r="C6" s="9">
        <v>-2041</v>
      </c>
      <c r="D6" s="9">
        <v>0</v>
      </c>
      <c r="E6" s="9">
        <v>1362089</v>
      </c>
      <c r="F6" s="9">
        <v>-241540</v>
      </c>
      <c r="G6" s="9">
        <v>0</v>
      </c>
      <c r="H6" s="9">
        <v>273</v>
      </c>
      <c r="I6" s="9">
        <v>-684</v>
      </c>
      <c r="J6" s="9">
        <v>0</v>
      </c>
      <c r="K6" s="9">
        <v>2722</v>
      </c>
      <c r="L6" s="9">
        <v>-977</v>
      </c>
      <c r="M6" s="9">
        <v>0</v>
      </c>
      <c r="N6" s="9">
        <v>5660</v>
      </c>
      <c r="O6" s="9">
        <v>-2808</v>
      </c>
      <c r="P6" s="9">
        <v>0</v>
      </c>
      <c r="Q6" s="9">
        <v>123839</v>
      </c>
      <c r="R6" s="9">
        <v>-16749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1498125</v>
      </c>
      <c r="AD6" s="9">
        <v>-264799</v>
      </c>
      <c r="AE6" s="9">
        <v>0</v>
      </c>
      <c r="AF6" s="9">
        <v>1233326</v>
      </c>
      <c r="AG6" s="9"/>
    </row>
    <row r="7" spans="1:33" s="3" customFormat="1" ht="12" customHeight="1">
      <c r="A7" s="3" t="s">
        <v>364</v>
      </c>
      <c r="B7" s="9">
        <v>330853</v>
      </c>
      <c r="C7" s="9">
        <v>-9797</v>
      </c>
      <c r="D7" s="9">
        <v>0</v>
      </c>
      <c r="E7" s="9">
        <v>224339</v>
      </c>
      <c r="F7" s="9">
        <v>-144189</v>
      </c>
      <c r="G7" s="9">
        <v>0</v>
      </c>
      <c r="H7" s="9">
        <v>0</v>
      </c>
      <c r="I7" s="9">
        <v>0</v>
      </c>
      <c r="J7" s="9">
        <v>0</v>
      </c>
      <c r="K7" s="9">
        <v>3665</v>
      </c>
      <c r="L7" s="9">
        <v>-1728</v>
      </c>
      <c r="M7" s="9">
        <v>0</v>
      </c>
      <c r="N7" s="9">
        <v>892</v>
      </c>
      <c r="O7" s="9">
        <v>-297</v>
      </c>
      <c r="P7" s="9">
        <v>0</v>
      </c>
      <c r="Q7" s="9">
        <v>66295</v>
      </c>
      <c r="R7" s="9">
        <v>-42300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301</v>
      </c>
      <c r="AA7" s="9">
        <v>0</v>
      </c>
      <c r="AB7" s="9">
        <v>0</v>
      </c>
      <c r="AC7" s="9">
        <v>626345</v>
      </c>
      <c r="AD7" s="9">
        <v>-198311</v>
      </c>
      <c r="AE7" s="9">
        <v>0</v>
      </c>
      <c r="AF7" s="9">
        <v>428034</v>
      </c>
      <c r="AG7" s="9"/>
    </row>
    <row r="8" spans="1:33" s="3" customFormat="1" ht="12" customHeight="1">
      <c r="A8" s="3" t="s">
        <v>365</v>
      </c>
      <c r="B8" s="9">
        <v>106881</v>
      </c>
      <c r="C8" s="9">
        <v>-25227</v>
      </c>
      <c r="D8" s="9">
        <v>0</v>
      </c>
      <c r="E8" s="9">
        <v>48067</v>
      </c>
      <c r="F8" s="9">
        <v>-1590</v>
      </c>
      <c r="G8" s="9">
        <v>0</v>
      </c>
      <c r="H8" s="9">
        <v>0</v>
      </c>
      <c r="I8" s="9">
        <v>0</v>
      </c>
      <c r="J8" s="9">
        <v>0</v>
      </c>
      <c r="K8" s="9">
        <v>7953</v>
      </c>
      <c r="L8" s="9">
        <v>-3578</v>
      </c>
      <c r="M8" s="9">
        <v>0</v>
      </c>
      <c r="N8" s="9">
        <v>0</v>
      </c>
      <c r="O8" s="9">
        <v>0</v>
      </c>
      <c r="P8" s="9">
        <v>0</v>
      </c>
      <c r="Q8" s="9">
        <v>1</v>
      </c>
      <c r="R8" s="9">
        <v>199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162902</v>
      </c>
      <c r="AD8" s="9">
        <v>-30196</v>
      </c>
      <c r="AE8" s="9">
        <v>0</v>
      </c>
      <c r="AF8" s="9">
        <v>132706</v>
      </c>
      <c r="AG8" s="9"/>
    </row>
    <row r="9" spans="1:33" s="3" customFormat="1" ht="12.75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2.75">
      <c r="A10" s="3" t="s">
        <v>139</v>
      </c>
      <c r="B10" s="9">
        <f>SUM(B6:B9)</f>
        <v>441276</v>
      </c>
      <c r="C10" s="9">
        <f>SUM(C6:C9)</f>
        <v>-37065</v>
      </c>
      <c r="D10" s="9">
        <f>SUM(D6:D9)</f>
        <v>0</v>
      </c>
      <c r="E10" s="9">
        <f aca="true" t="shared" si="0" ref="E10:AE10">SUM(E6:E9)</f>
        <v>1634495</v>
      </c>
      <c r="F10" s="9">
        <f t="shared" si="0"/>
        <v>-387319</v>
      </c>
      <c r="G10" s="9">
        <f t="shared" si="0"/>
        <v>0</v>
      </c>
      <c r="H10" s="9">
        <f t="shared" si="0"/>
        <v>273</v>
      </c>
      <c r="I10" s="9">
        <f t="shared" si="0"/>
        <v>-684</v>
      </c>
      <c r="J10" s="9">
        <f t="shared" si="0"/>
        <v>0</v>
      </c>
      <c r="K10" s="9">
        <f t="shared" si="0"/>
        <v>14340</v>
      </c>
      <c r="L10" s="9">
        <f t="shared" si="0"/>
        <v>-6283</v>
      </c>
      <c r="M10" s="9">
        <f t="shared" si="0"/>
        <v>0</v>
      </c>
      <c r="N10" s="9">
        <f t="shared" si="0"/>
        <v>6552</v>
      </c>
      <c r="O10" s="9">
        <f t="shared" si="0"/>
        <v>-3105</v>
      </c>
      <c r="P10" s="9">
        <f t="shared" si="0"/>
        <v>0</v>
      </c>
      <c r="Q10" s="9">
        <f t="shared" si="0"/>
        <v>190135</v>
      </c>
      <c r="R10" s="9">
        <f t="shared" si="0"/>
        <v>-58850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301</v>
      </c>
      <c r="AA10" s="9">
        <f t="shared" si="0"/>
        <v>0</v>
      </c>
      <c r="AB10" s="9">
        <f t="shared" si="0"/>
        <v>0</v>
      </c>
      <c r="AC10" s="9">
        <f t="shared" si="0"/>
        <v>2287372</v>
      </c>
      <c r="AD10" s="9">
        <f t="shared" si="0"/>
        <v>-493306</v>
      </c>
      <c r="AE10" s="9">
        <f t="shared" si="0"/>
        <v>0</v>
      </c>
      <c r="AF10" s="9">
        <f>AC10+AD10+AE10</f>
        <v>1794066</v>
      </c>
      <c r="AG10" s="9"/>
    </row>
    <row r="11" spans="1:33" ht="12.75">
      <c r="A11" s="1" t="s">
        <v>140</v>
      </c>
      <c r="B11" s="10">
        <v>140368</v>
      </c>
      <c r="C11" s="10">
        <v>-40743</v>
      </c>
      <c r="D11" s="10">
        <v>0</v>
      </c>
      <c r="E11" s="10">
        <v>1541523</v>
      </c>
      <c r="F11" s="10">
        <v>-794696</v>
      </c>
      <c r="G11" s="10">
        <v>0</v>
      </c>
      <c r="H11" s="10">
        <v>4775</v>
      </c>
      <c r="I11" s="10">
        <v>-8509</v>
      </c>
      <c r="J11" s="10">
        <v>0</v>
      </c>
      <c r="K11" s="10">
        <v>20611</v>
      </c>
      <c r="L11" s="10">
        <v>-15525</v>
      </c>
      <c r="M11" s="10">
        <v>0</v>
      </c>
      <c r="N11" s="10">
        <v>18521</v>
      </c>
      <c r="O11" s="10">
        <v>-19524</v>
      </c>
      <c r="P11" s="10">
        <v>0</v>
      </c>
      <c r="Q11" s="10">
        <v>205051</v>
      </c>
      <c r="R11" s="10">
        <v>-114839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3919</v>
      </c>
      <c r="AA11" s="10">
        <v>-22</v>
      </c>
      <c r="AB11" s="10">
        <v>0</v>
      </c>
      <c r="AC11" s="10">
        <v>1934768</v>
      </c>
      <c r="AD11" s="10">
        <v>-993858</v>
      </c>
      <c r="AE11" s="10">
        <v>0</v>
      </c>
      <c r="AF11" s="9">
        <f>AC11+AD11+AE11</f>
        <v>940910</v>
      </c>
      <c r="AG11" s="10"/>
    </row>
    <row r="12" ht="12.75">
      <c r="AF12" s="9"/>
    </row>
    <row r="13" spans="1:33" ht="12.75">
      <c r="A13" s="1" t="s">
        <v>136</v>
      </c>
      <c r="B13" s="7">
        <f>B10/(B10/100)</f>
        <v>100</v>
      </c>
      <c r="C13" s="7">
        <f>C10/(B10/100)</f>
        <v>-8.399505071655835</v>
      </c>
      <c r="D13" s="7">
        <f>D10/(B10/100)</f>
        <v>0</v>
      </c>
      <c r="E13" s="7">
        <f>E10/(E10/100)</f>
        <v>100</v>
      </c>
      <c r="F13" s="7">
        <f>F10/(E10/100)</f>
        <v>-23.696554593314755</v>
      </c>
      <c r="G13" s="7">
        <f>G10/(E10/100)</f>
        <v>0</v>
      </c>
      <c r="H13" s="7">
        <f>H10/(H10/100)</f>
        <v>100</v>
      </c>
      <c r="I13" s="7">
        <f>I10/(H10/100)</f>
        <v>-250.54945054945054</v>
      </c>
      <c r="J13" s="7">
        <f>J10/(H10/100)</f>
        <v>0</v>
      </c>
      <c r="K13" s="7">
        <f>K10/(K10/100)</f>
        <v>100</v>
      </c>
      <c r="L13" s="7">
        <f>L10/(K10/100)</f>
        <v>-43.81450488145049</v>
      </c>
      <c r="M13" s="7">
        <f>M10/(K10/100)</f>
        <v>0</v>
      </c>
      <c r="N13" s="7">
        <f>N10/(N10/100)</f>
        <v>100</v>
      </c>
      <c r="O13" s="7">
        <f>O10/(N10/100)</f>
        <v>-47.39010989010989</v>
      </c>
      <c r="P13" s="7">
        <f>P10/(N10/100)</f>
        <v>0</v>
      </c>
      <c r="Q13" s="7">
        <f>Q10/(Q10/100)</f>
        <v>100</v>
      </c>
      <c r="R13" s="7">
        <f>R10/(Q10/100)</f>
        <v>-30.951692218686723</v>
      </c>
      <c r="S13" s="7">
        <f>S10/(Q10/100)</f>
        <v>0</v>
      </c>
      <c r="T13" s="7" t="e">
        <f>T10/(T10/100)</f>
        <v>#DIV/0!</v>
      </c>
      <c r="U13" s="7" t="e">
        <f>U10/(T10/100)</f>
        <v>#DIV/0!</v>
      </c>
      <c r="V13" s="7" t="e">
        <f>V10/(T10/100)</f>
        <v>#DIV/0!</v>
      </c>
      <c r="W13" s="7" t="e">
        <f>W10/(W10/100)</f>
        <v>#DIV/0!</v>
      </c>
      <c r="X13" s="7" t="e">
        <f>X10/(W10/100)</f>
        <v>#DIV/0!</v>
      </c>
      <c r="Y13" s="7" t="e">
        <f>Y10/(W10/100)</f>
        <v>#DIV/0!</v>
      </c>
      <c r="Z13" s="7">
        <f>Z10/(Z10/100)</f>
        <v>100</v>
      </c>
      <c r="AA13" s="7">
        <f>AA10/(Z10/100)</f>
        <v>0</v>
      </c>
      <c r="AB13" s="7">
        <f>AB10/(Z10/100)</f>
        <v>0</v>
      </c>
      <c r="AC13" s="7">
        <f>AC10/(AC10/100)</f>
        <v>100</v>
      </c>
      <c r="AD13" s="7">
        <f>AD10/(AC10/100)</f>
        <v>-21.566496398486997</v>
      </c>
      <c r="AE13" s="7">
        <f>AE10/(AC10/100)</f>
        <v>0</v>
      </c>
      <c r="AF13" s="9">
        <f>AC13+AD13+AE13</f>
        <v>78.433503601513</v>
      </c>
      <c r="AG13" s="7"/>
    </row>
    <row r="14" spans="1:33" ht="12.75">
      <c r="A14" s="1" t="s">
        <v>137</v>
      </c>
      <c r="B14" s="7">
        <f>B11/(B11/100)</f>
        <v>100</v>
      </c>
      <c r="C14" s="7">
        <f>C11/(B11/100)</f>
        <v>-29.025846346745695</v>
      </c>
      <c r="D14" s="7">
        <f>D11/(B11/100)</f>
        <v>0</v>
      </c>
      <c r="E14" s="7">
        <f>E11/(E11/100)</f>
        <v>100</v>
      </c>
      <c r="F14" s="7">
        <f>F11/(E11/100)</f>
        <v>-51.5526527985635</v>
      </c>
      <c r="G14" s="7">
        <f>G11/(E11/100)</f>
        <v>0</v>
      </c>
      <c r="H14" s="7">
        <f>H11/(H11/100)</f>
        <v>100</v>
      </c>
      <c r="I14" s="7">
        <f>I11/(H11/100)</f>
        <v>-178.19895287958116</v>
      </c>
      <c r="J14" s="7">
        <f>J11/(H11/100)</f>
        <v>0</v>
      </c>
      <c r="K14" s="7">
        <f>K11/(K11/100)</f>
        <v>100</v>
      </c>
      <c r="L14" s="7">
        <f>L11/(K11/100)</f>
        <v>-75.32385619329484</v>
      </c>
      <c r="M14" s="7">
        <f>M11/(K11/100)</f>
        <v>0</v>
      </c>
      <c r="N14" s="7">
        <f>N11/(N11/100)</f>
        <v>100</v>
      </c>
      <c r="O14" s="7">
        <f>O11/(N11/100)</f>
        <v>-105.41547432644025</v>
      </c>
      <c r="P14" s="7">
        <f>P11/(N11/100)</f>
        <v>0</v>
      </c>
      <c r="Q14" s="7">
        <f>Q11/(Q11/100)</f>
        <v>99.99999999999999</v>
      </c>
      <c r="R14" s="7">
        <f>R11/(Q11/100)</f>
        <v>-56.0050914162818</v>
      </c>
      <c r="S14" s="7">
        <f>S11/(Q11/100)</f>
        <v>0</v>
      </c>
      <c r="T14" s="7" t="e">
        <f>T11/(T11/100)</f>
        <v>#DIV/0!</v>
      </c>
      <c r="U14" s="7" t="e">
        <f>U11/(T11/100)</f>
        <v>#DIV/0!</v>
      </c>
      <c r="V14" s="7" t="e">
        <f>V11/(T11/100)</f>
        <v>#DIV/0!</v>
      </c>
      <c r="W14" s="7" t="e">
        <f>W11/(W11/100)</f>
        <v>#DIV/0!</v>
      </c>
      <c r="X14" s="7" t="e">
        <f>X11/(W11/100)</f>
        <v>#DIV/0!</v>
      </c>
      <c r="Y14" s="7" t="e">
        <f>Y11/(W11/100)</f>
        <v>#DIV/0!</v>
      </c>
      <c r="Z14" s="7">
        <f>Z11/(Z11/100)</f>
        <v>100</v>
      </c>
      <c r="AA14" s="7">
        <f>AA11/(Z11/100)</f>
        <v>-0.5613676958407757</v>
      </c>
      <c r="AB14" s="7">
        <f>AB11/(Z11/100)</f>
        <v>0</v>
      </c>
      <c r="AC14" s="7">
        <f>AC11/(AC11/100)</f>
        <v>100</v>
      </c>
      <c r="AD14" s="7">
        <f>AD11/(AC11/100)</f>
        <v>-51.36832943277954</v>
      </c>
      <c r="AE14" s="7">
        <f>AE11/(AC11/100)</f>
        <v>0</v>
      </c>
      <c r="AF14" s="9">
        <f>AC14+AD14+AE14</f>
        <v>48.63167056722046</v>
      </c>
      <c r="AG14" s="7"/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4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3"/>
  <dimension ref="A1:K4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270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271</v>
      </c>
      <c r="B4" s="9">
        <v>9578138</v>
      </c>
      <c r="C4" s="9">
        <v>9578138</v>
      </c>
      <c r="D4" s="9">
        <v>2975551</v>
      </c>
      <c r="E4" s="9">
        <v>-16862841</v>
      </c>
      <c r="F4" s="9">
        <v>0</v>
      </c>
      <c r="G4" s="9">
        <v>-111131</v>
      </c>
      <c r="H4" s="9">
        <v>-85009</v>
      </c>
      <c r="I4" s="9">
        <v>-4505292</v>
      </c>
    </row>
    <row r="5" spans="1:9" s="3" customFormat="1" ht="12" customHeight="1">
      <c r="A5" s="3" t="s">
        <v>152</v>
      </c>
      <c r="B5" s="9">
        <v>1481836</v>
      </c>
      <c r="C5" s="9">
        <v>1477540</v>
      </c>
      <c r="D5" s="9">
        <v>277556</v>
      </c>
      <c r="E5" s="9">
        <v>-1428736</v>
      </c>
      <c r="F5" s="9">
        <v>-5256</v>
      </c>
      <c r="G5" s="9">
        <v>-201650</v>
      </c>
      <c r="H5" s="9">
        <v>0</v>
      </c>
      <c r="I5" s="9">
        <v>119454</v>
      </c>
    </row>
    <row r="6" spans="1:9" s="3" customFormat="1" ht="12" customHeight="1">
      <c r="A6" s="3" t="s">
        <v>146</v>
      </c>
      <c r="B6" s="9">
        <v>1140632</v>
      </c>
      <c r="C6" s="9">
        <v>1137315</v>
      </c>
      <c r="D6" s="9">
        <v>146954</v>
      </c>
      <c r="E6" s="9">
        <v>-1026945</v>
      </c>
      <c r="F6" s="9">
        <v>0</v>
      </c>
      <c r="G6" s="9">
        <v>-229755</v>
      </c>
      <c r="H6" s="9">
        <v>0</v>
      </c>
      <c r="I6" s="9">
        <v>27569</v>
      </c>
    </row>
    <row r="7" spans="1:9" s="3" customFormat="1" ht="12" customHeight="1">
      <c r="A7" s="3" t="s">
        <v>145</v>
      </c>
      <c r="B7" s="9">
        <v>317217</v>
      </c>
      <c r="C7" s="9">
        <v>311228</v>
      </c>
      <c r="D7" s="9">
        <v>57742</v>
      </c>
      <c r="E7" s="9">
        <v>-630017</v>
      </c>
      <c r="F7" s="9">
        <v>0</v>
      </c>
      <c r="G7" s="9">
        <v>-58698</v>
      </c>
      <c r="H7" s="9">
        <v>0</v>
      </c>
      <c r="I7" s="9">
        <v>-319745</v>
      </c>
    </row>
    <row r="8" spans="1:9" s="3" customFormat="1" ht="12" customHeight="1">
      <c r="A8" s="3" t="s">
        <v>143</v>
      </c>
      <c r="B8" s="9">
        <v>194620</v>
      </c>
      <c r="C8" s="9">
        <v>184050</v>
      </c>
      <c r="D8" s="9">
        <v>27962</v>
      </c>
      <c r="E8" s="9">
        <v>-214083</v>
      </c>
      <c r="F8" s="9">
        <v>0</v>
      </c>
      <c r="G8" s="9">
        <v>-53598</v>
      </c>
      <c r="H8" s="9">
        <v>2045</v>
      </c>
      <c r="I8" s="9">
        <v>-53624</v>
      </c>
    </row>
    <row r="9" spans="1:9" s="3" customFormat="1" ht="12" customHeight="1">
      <c r="A9" s="3" t="s">
        <v>142</v>
      </c>
      <c r="B9" s="9">
        <v>91411</v>
      </c>
      <c r="C9" s="9">
        <v>91029</v>
      </c>
      <c r="D9" s="9">
        <v>7204</v>
      </c>
      <c r="E9" s="9">
        <v>-63881</v>
      </c>
      <c r="F9" s="9">
        <v>-27500</v>
      </c>
      <c r="G9" s="9">
        <v>-20050</v>
      </c>
      <c r="H9" s="9">
        <v>38</v>
      </c>
      <c r="I9" s="9">
        <v>-13160</v>
      </c>
    </row>
    <row r="10" spans="1:9" s="3" customFormat="1" ht="12" customHeight="1">
      <c r="A10" s="3" t="s">
        <v>272</v>
      </c>
      <c r="B10" s="9">
        <v>84614</v>
      </c>
      <c r="C10" s="9">
        <v>84614</v>
      </c>
      <c r="D10" s="9">
        <v>250</v>
      </c>
      <c r="E10" s="9">
        <v>-83635</v>
      </c>
      <c r="F10" s="9">
        <v>0</v>
      </c>
      <c r="G10" s="9">
        <v>-4642</v>
      </c>
      <c r="H10" s="9">
        <v>0</v>
      </c>
      <c r="I10" s="9">
        <v>-3413</v>
      </c>
    </row>
    <row r="11" spans="1:9" s="3" customFormat="1" ht="12" customHeight="1">
      <c r="A11" s="3" t="s">
        <v>193</v>
      </c>
      <c r="B11" s="9">
        <v>34689</v>
      </c>
      <c r="C11" s="9">
        <v>34669</v>
      </c>
      <c r="D11" s="9">
        <v>9022</v>
      </c>
      <c r="E11" s="9">
        <v>-64400</v>
      </c>
      <c r="F11" s="9">
        <v>0</v>
      </c>
      <c r="G11" s="9">
        <v>-5567</v>
      </c>
      <c r="H11" s="9">
        <v>0</v>
      </c>
      <c r="I11" s="9">
        <v>-26276</v>
      </c>
    </row>
    <row r="12" spans="1:9" s="3" customFormat="1" ht="12" customHeight="1">
      <c r="A12" s="3" t="s">
        <v>228</v>
      </c>
      <c r="B12" s="9">
        <v>28238</v>
      </c>
      <c r="C12" s="9">
        <v>12760</v>
      </c>
      <c r="D12" s="9">
        <v>224</v>
      </c>
      <c r="E12" s="9">
        <v>-1482</v>
      </c>
      <c r="F12" s="9">
        <v>0</v>
      </c>
      <c r="G12" s="9">
        <v>-5837</v>
      </c>
      <c r="H12" s="9">
        <v>0</v>
      </c>
      <c r="I12" s="9">
        <v>5665</v>
      </c>
    </row>
    <row r="13" spans="1:9" s="3" customFormat="1" ht="12" customHeight="1">
      <c r="A13" s="3" t="s">
        <v>194</v>
      </c>
      <c r="B13" s="9">
        <v>24797</v>
      </c>
      <c r="C13" s="9">
        <v>22567</v>
      </c>
      <c r="D13" s="9">
        <v>4984</v>
      </c>
      <c r="E13" s="9">
        <v>-28303</v>
      </c>
      <c r="F13" s="9">
        <v>0</v>
      </c>
      <c r="G13" s="9">
        <v>-4218</v>
      </c>
      <c r="H13" s="9">
        <v>0</v>
      </c>
      <c r="I13" s="9">
        <v>-4970</v>
      </c>
    </row>
    <row r="14" spans="1:9" s="3" customFormat="1" ht="12" customHeight="1">
      <c r="A14" s="3" t="s">
        <v>197</v>
      </c>
      <c r="B14" s="9">
        <v>19200</v>
      </c>
      <c r="C14" s="9">
        <v>3653</v>
      </c>
      <c r="D14" s="9">
        <v>3819</v>
      </c>
      <c r="E14" s="9">
        <v>-9520</v>
      </c>
      <c r="F14" s="9">
        <v>0</v>
      </c>
      <c r="G14" s="9">
        <v>3</v>
      </c>
      <c r="H14" s="9">
        <v>0</v>
      </c>
      <c r="I14" s="9">
        <v>-2045</v>
      </c>
    </row>
    <row r="15" spans="1:9" s="3" customFormat="1" ht="12" customHeight="1">
      <c r="A15" s="3" t="s">
        <v>199</v>
      </c>
      <c r="B15" s="9">
        <v>19173</v>
      </c>
      <c r="C15" s="9">
        <v>18959</v>
      </c>
      <c r="D15" s="9">
        <v>3492</v>
      </c>
      <c r="E15" s="9">
        <v>-27498</v>
      </c>
      <c r="F15" s="9">
        <v>-1441</v>
      </c>
      <c r="G15" s="9">
        <v>-5550</v>
      </c>
      <c r="H15" s="9">
        <v>0</v>
      </c>
      <c r="I15" s="9">
        <v>-12038</v>
      </c>
    </row>
    <row r="16" spans="1:9" s="3" customFormat="1" ht="12" customHeight="1">
      <c r="A16" s="3" t="s">
        <v>195</v>
      </c>
      <c r="B16" s="9">
        <v>18381</v>
      </c>
      <c r="C16" s="9">
        <v>18260</v>
      </c>
      <c r="D16" s="9">
        <v>1355</v>
      </c>
      <c r="E16" s="9">
        <v>-14433</v>
      </c>
      <c r="F16" s="9">
        <v>0</v>
      </c>
      <c r="G16" s="9">
        <v>-7000</v>
      </c>
      <c r="H16" s="9">
        <v>0</v>
      </c>
      <c r="I16" s="9">
        <v>-1818</v>
      </c>
    </row>
    <row r="17" spans="1:9" s="3" customFormat="1" ht="12" customHeight="1">
      <c r="A17" s="3" t="s">
        <v>196</v>
      </c>
      <c r="B17" s="9">
        <v>16493</v>
      </c>
      <c r="C17" s="9">
        <v>16493</v>
      </c>
      <c r="D17" s="9">
        <v>497</v>
      </c>
      <c r="E17" s="9">
        <v>-23484</v>
      </c>
      <c r="F17" s="9">
        <v>0</v>
      </c>
      <c r="G17" s="9">
        <v>-1674</v>
      </c>
      <c r="H17" s="9">
        <v>0</v>
      </c>
      <c r="I17" s="9">
        <v>-8168</v>
      </c>
    </row>
    <row r="18" spans="1:9" s="3" customFormat="1" ht="12" customHeight="1">
      <c r="A18" s="3" t="s">
        <v>200</v>
      </c>
      <c r="B18" s="9">
        <v>15873</v>
      </c>
      <c r="C18" s="9">
        <v>2040</v>
      </c>
      <c r="D18" s="9">
        <v>1221</v>
      </c>
      <c r="E18" s="9">
        <v>-22941</v>
      </c>
      <c r="F18" s="9">
        <v>0</v>
      </c>
      <c r="G18" s="9">
        <v>-2844</v>
      </c>
      <c r="H18" s="9">
        <v>0</v>
      </c>
      <c r="I18" s="9">
        <v>-22524</v>
      </c>
    </row>
    <row r="19" spans="1:9" s="3" customFormat="1" ht="12" customHeight="1">
      <c r="A19" s="3" t="s">
        <v>201</v>
      </c>
      <c r="B19" s="9">
        <v>12536</v>
      </c>
      <c r="C19" s="9">
        <v>3616</v>
      </c>
      <c r="D19" s="9">
        <v>647</v>
      </c>
      <c r="E19" s="9">
        <v>-3936</v>
      </c>
      <c r="F19" s="9">
        <v>0</v>
      </c>
      <c r="G19" s="9">
        <v>232</v>
      </c>
      <c r="H19" s="9">
        <v>0</v>
      </c>
      <c r="I19" s="9">
        <v>559</v>
      </c>
    </row>
    <row r="20" spans="1:9" s="3" customFormat="1" ht="12" customHeight="1">
      <c r="A20" s="3" t="s">
        <v>166</v>
      </c>
      <c r="B20" s="9">
        <v>12101</v>
      </c>
      <c r="C20" s="9">
        <v>12101</v>
      </c>
      <c r="D20" s="9">
        <v>762</v>
      </c>
      <c r="E20" s="9">
        <v>-20167</v>
      </c>
      <c r="F20" s="9">
        <v>0</v>
      </c>
      <c r="G20" s="9">
        <v>-2385</v>
      </c>
      <c r="H20" s="9">
        <v>0</v>
      </c>
      <c r="I20" s="9">
        <v>-9689</v>
      </c>
    </row>
    <row r="21" spans="1:9" s="3" customFormat="1" ht="12" customHeight="1">
      <c r="A21" s="3" t="s">
        <v>198</v>
      </c>
      <c r="B21" s="9">
        <v>11062</v>
      </c>
      <c r="C21" s="9">
        <v>10814</v>
      </c>
      <c r="D21" s="9">
        <v>1783</v>
      </c>
      <c r="E21" s="9">
        <v>-7562</v>
      </c>
      <c r="F21" s="9">
        <v>0</v>
      </c>
      <c r="G21" s="9">
        <v>-1989</v>
      </c>
      <c r="H21" s="9">
        <v>0</v>
      </c>
      <c r="I21" s="9">
        <v>3046</v>
      </c>
    </row>
    <row r="22" spans="1:9" s="3" customFormat="1" ht="12" customHeight="1">
      <c r="A22" s="3" t="s">
        <v>233</v>
      </c>
      <c r="B22" s="9">
        <v>10137</v>
      </c>
      <c r="C22" s="9">
        <v>3944</v>
      </c>
      <c r="D22" s="9">
        <v>54</v>
      </c>
      <c r="E22" s="9">
        <v>-2078</v>
      </c>
      <c r="F22" s="9">
        <v>0</v>
      </c>
      <c r="G22" s="9">
        <v>-1498</v>
      </c>
      <c r="H22" s="9">
        <v>0</v>
      </c>
      <c r="I22" s="9">
        <v>422</v>
      </c>
    </row>
    <row r="23" spans="1:9" s="3" customFormat="1" ht="12" customHeight="1">
      <c r="A23" s="3" t="s">
        <v>207</v>
      </c>
      <c r="B23" s="9">
        <v>9898</v>
      </c>
      <c r="C23" s="9">
        <v>2020</v>
      </c>
      <c r="D23" s="9">
        <v>735</v>
      </c>
      <c r="E23" s="9">
        <v>-454</v>
      </c>
      <c r="F23" s="9">
        <v>0</v>
      </c>
      <c r="G23" s="9">
        <v>-574</v>
      </c>
      <c r="H23" s="9">
        <v>0</v>
      </c>
      <c r="I23" s="9">
        <v>1727</v>
      </c>
    </row>
    <row r="24" spans="1:9" s="3" customFormat="1" ht="12" customHeight="1">
      <c r="A24" s="3" t="s">
        <v>203</v>
      </c>
      <c r="B24" s="9">
        <v>9712</v>
      </c>
      <c r="C24" s="9">
        <v>8034</v>
      </c>
      <c r="D24" s="9">
        <v>1137</v>
      </c>
      <c r="E24" s="9">
        <v>-6597</v>
      </c>
      <c r="F24" s="9">
        <v>-756</v>
      </c>
      <c r="G24" s="9">
        <v>-1571</v>
      </c>
      <c r="H24" s="9">
        <v>0</v>
      </c>
      <c r="I24" s="9">
        <v>247</v>
      </c>
    </row>
    <row r="25" spans="1:9" s="3" customFormat="1" ht="12" customHeight="1">
      <c r="A25" s="3" t="s">
        <v>202</v>
      </c>
      <c r="B25" s="9">
        <v>8597</v>
      </c>
      <c r="C25" s="9">
        <v>1683</v>
      </c>
      <c r="D25" s="9">
        <v>1483</v>
      </c>
      <c r="E25" s="9">
        <v>-1981</v>
      </c>
      <c r="F25" s="9">
        <v>0</v>
      </c>
      <c r="G25" s="9">
        <v>-466</v>
      </c>
      <c r="H25" s="9">
        <v>0</v>
      </c>
      <c r="I25" s="9">
        <v>719</v>
      </c>
    </row>
    <row r="26" spans="1:9" s="3" customFormat="1" ht="12" customHeight="1">
      <c r="A26" s="3" t="s">
        <v>205</v>
      </c>
      <c r="B26" s="9">
        <v>7888</v>
      </c>
      <c r="C26" s="9">
        <v>1518</v>
      </c>
      <c r="D26" s="9">
        <v>684</v>
      </c>
      <c r="E26" s="9">
        <v>-3853</v>
      </c>
      <c r="F26" s="9">
        <v>0</v>
      </c>
      <c r="G26" s="9">
        <v>147</v>
      </c>
      <c r="H26" s="9">
        <v>0</v>
      </c>
      <c r="I26" s="9">
        <v>-1504</v>
      </c>
    </row>
    <row r="27" spans="1:9" s="3" customFormat="1" ht="12" customHeight="1">
      <c r="A27" s="3" t="s">
        <v>206</v>
      </c>
      <c r="B27" s="9">
        <v>7743</v>
      </c>
      <c r="C27" s="9">
        <v>2683</v>
      </c>
      <c r="D27" s="9">
        <v>507</v>
      </c>
      <c r="E27" s="9">
        <v>-2599</v>
      </c>
      <c r="F27" s="9">
        <v>-1183</v>
      </c>
      <c r="G27" s="9">
        <v>-530</v>
      </c>
      <c r="H27" s="9">
        <v>0</v>
      </c>
      <c r="I27" s="9">
        <v>-1122</v>
      </c>
    </row>
    <row r="28" spans="1:9" s="3" customFormat="1" ht="12" customHeight="1">
      <c r="A28" s="3" t="s">
        <v>204</v>
      </c>
      <c r="B28" s="9">
        <v>7092</v>
      </c>
      <c r="C28" s="9">
        <v>590</v>
      </c>
      <c r="D28" s="9">
        <v>314</v>
      </c>
      <c r="E28" s="9">
        <v>-1104</v>
      </c>
      <c r="F28" s="9">
        <v>0</v>
      </c>
      <c r="G28" s="9">
        <v>-107</v>
      </c>
      <c r="H28" s="9">
        <v>0</v>
      </c>
      <c r="I28" s="9">
        <v>-307</v>
      </c>
    </row>
    <row r="29" spans="1:9" s="3" customFormat="1" ht="12" customHeight="1">
      <c r="A29" s="3" t="s">
        <v>208</v>
      </c>
      <c r="B29" s="9">
        <v>6634</v>
      </c>
      <c r="C29" s="9">
        <v>1414</v>
      </c>
      <c r="D29" s="9">
        <v>273</v>
      </c>
      <c r="E29" s="9">
        <v>-4587</v>
      </c>
      <c r="F29" s="9">
        <v>0</v>
      </c>
      <c r="G29" s="9">
        <v>-353</v>
      </c>
      <c r="H29" s="9">
        <v>0</v>
      </c>
      <c r="I29" s="9">
        <v>-3253</v>
      </c>
    </row>
    <row r="30" spans="1:9" s="3" customFormat="1" ht="12" customHeight="1">
      <c r="A30" s="3" t="s">
        <v>211</v>
      </c>
      <c r="B30" s="9">
        <v>6609</v>
      </c>
      <c r="C30" s="9">
        <v>5379</v>
      </c>
      <c r="D30" s="9">
        <v>1279</v>
      </c>
      <c r="E30" s="9">
        <v>-8157</v>
      </c>
      <c r="F30" s="9">
        <v>0</v>
      </c>
      <c r="G30" s="9">
        <v>-1032</v>
      </c>
      <c r="H30" s="9">
        <v>0</v>
      </c>
      <c r="I30" s="9">
        <v>-2531</v>
      </c>
    </row>
    <row r="31" spans="1:9" s="3" customFormat="1" ht="12" customHeight="1">
      <c r="A31" s="3" t="s">
        <v>210</v>
      </c>
      <c r="B31" s="9">
        <v>5713</v>
      </c>
      <c r="C31" s="9">
        <v>986</v>
      </c>
      <c r="D31" s="9">
        <v>779</v>
      </c>
      <c r="E31" s="9">
        <v>-3027</v>
      </c>
      <c r="F31" s="9">
        <v>0</v>
      </c>
      <c r="G31" s="9">
        <v>-386</v>
      </c>
      <c r="H31" s="9">
        <v>0</v>
      </c>
      <c r="I31" s="9">
        <v>-1648</v>
      </c>
    </row>
    <row r="32" spans="1:9" s="3" customFormat="1" ht="12" customHeight="1">
      <c r="A32" s="3" t="s">
        <v>209</v>
      </c>
      <c r="B32" s="9">
        <v>5425</v>
      </c>
      <c r="C32" s="9">
        <v>4771</v>
      </c>
      <c r="D32" s="9">
        <v>995</v>
      </c>
      <c r="E32" s="9">
        <v>-4678</v>
      </c>
      <c r="F32" s="9">
        <v>0</v>
      </c>
      <c r="G32" s="9">
        <v>-1247</v>
      </c>
      <c r="H32" s="9">
        <v>0</v>
      </c>
      <c r="I32" s="9">
        <v>-159</v>
      </c>
    </row>
    <row r="33" spans="1:9" s="3" customFormat="1" ht="12" customHeight="1">
      <c r="A33" s="3" t="s">
        <v>230</v>
      </c>
      <c r="B33" s="9">
        <v>5383</v>
      </c>
      <c r="C33" s="9">
        <v>5383</v>
      </c>
      <c r="D33" s="9">
        <v>114</v>
      </c>
      <c r="E33" s="9">
        <v>-1901</v>
      </c>
      <c r="F33" s="9">
        <v>0</v>
      </c>
      <c r="G33" s="9">
        <v>-241</v>
      </c>
      <c r="H33" s="9">
        <v>0</v>
      </c>
      <c r="I33" s="9">
        <v>3355</v>
      </c>
    </row>
    <row r="34" spans="1:9" s="3" customFormat="1" ht="12" customHeight="1">
      <c r="A34" s="3" t="s">
        <v>214</v>
      </c>
      <c r="B34" s="9">
        <v>4316</v>
      </c>
      <c r="C34" s="9">
        <v>3604</v>
      </c>
      <c r="D34" s="9">
        <v>751</v>
      </c>
      <c r="E34" s="9">
        <v>-3223</v>
      </c>
      <c r="F34" s="9">
        <v>0</v>
      </c>
      <c r="G34" s="9">
        <v>-768</v>
      </c>
      <c r="H34" s="9">
        <v>0</v>
      </c>
      <c r="I34" s="9">
        <v>364</v>
      </c>
    </row>
    <row r="35" spans="1:9" s="3" customFormat="1" ht="12" customHeight="1">
      <c r="A35" s="3" t="s">
        <v>216</v>
      </c>
      <c r="B35" s="9">
        <v>3939</v>
      </c>
      <c r="C35" s="9">
        <v>772</v>
      </c>
      <c r="D35" s="9">
        <v>743</v>
      </c>
      <c r="E35" s="9">
        <v>-2500</v>
      </c>
      <c r="F35" s="9">
        <v>0</v>
      </c>
      <c r="G35" s="9">
        <v>501</v>
      </c>
      <c r="H35" s="9">
        <v>0</v>
      </c>
      <c r="I35" s="9">
        <v>-484</v>
      </c>
    </row>
    <row r="36" spans="1:9" s="3" customFormat="1" ht="12" customHeight="1">
      <c r="A36" s="3" t="s">
        <v>212</v>
      </c>
      <c r="B36" s="9">
        <v>3527</v>
      </c>
      <c r="C36" s="9">
        <v>381</v>
      </c>
      <c r="D36" s="9">
        <v>350</v>
      </c>
      <c r="E36" s="9">
        <v>-1527</v>
      </c>
      <c r="F36" s="9">
        <v>0</v>
      </c>
      <c r="G36" s="9">
        <v>-598</v>
      </c>
      <c r="H36" s="9">
        <v>0</v>
      </c>
      <c r="I36" s="9">
        <v>-1394</v>
      </c>
    </row>
    <row r="37" spans="1:9" s="3" customFormat="1" ht="12" customHeight="1">
      <c r="A37" s="3" t="s">
        <v>215</v>
      </c>
      <c r="B37" s="9">
        <v>3136</v>
      </c>
      <c r="C37" s="9">
        <v>262</v>
      </c>
      <c r="D37" s="9">
        <v>1772</v>
      </c>
      <c r="E37" s="9">
        <v>-2276</v>
      </c>
      <c r="F37" s="9">
        <v>0</v>
      </c>
      <c r="G37" s="9">
        <v>-22</v>
      </c>
      <c r="H37" s="9">
        <v>0</v>
      </c>
      <c r="I37" s="9">
        <v>-264</v>
      </c>
    </row>
    <row r="38" spans="1:9" s="3" customFormat="1" ht="12" customHeight="1">
      <c r="A38" s="3" t="s">
        <v>163</v>
      </c>
      <c r="B38" s="9">
        <v>2818</v>
      </c>
      <c r="C38" s="9">
        <v>1830</v>
      </c>
      <c r="D38" s="9">
        <v>104</v>
      </c>
      <c r="E38" s="9">
        <v>-1551</v>
      </c>
      <c r="F38" s="9">
        <v>0</v>
      </c>
      <c r="G38" s="9">
        <v>-206</v>
      </c>
      <c r="H38" s="9">
        <v>0</v>
      </c>
      <c r="I38" s="9">
        <v>177</v>
      </c>
    </row>
    <row r="39" spans="1:9" s="3" customFormat="1" ht="12" customHeight="1">
      <c r="A39" s="3" t="s">
        <v>213</v>
      </c>
      <c r="B39" s="9">
        <v>2730</v>
      </c>
      <c r="C39" s="9">
        <v>2660</v>
      </c>
      <c r="D39" s="9">
        <v>596</v>
      </c>
      <c r="E39" s="9">
        <v>-146</v>
      </c>
      <c r="F39" s="9">
        <v>0</v>
      </c>
      <c r="G39" s="9">
        <v>-725</v>
      </c>
      <c r="H39" s="9">
        <v>0</v>
      </c>
      <c r="I39" s="9">
        <v>2385</v>
      </c>
    </row>
    <row r="40" spans="1:9" s="3" customFormat="1" ht="12" customHeight="1">
      <c r="A40" s="3" t="s">
        <v>161</v>
      </c>
      <c r="B40" s="9">
        <v>1666</v>
      </c>
      <c r="C40" s="9">
        <v>1666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1666</v>
      </c>
    </row>
    <row r="41" spans="1:9" s="3" customFormat="1" ht="12" customHeight="1">
      <c r="A41" s="3" t="s">
        <v>148</v>
      </c>
      <c r="B41" s="9">
        <v>1238</v>
      </c>
      <c r="C41" s="9">
        <v>1207</v>
      </c>
      <c r="D41" s="9">
        <v>0</v>
      </c>
      <c r="E41" s="9">
        <v>-172</v>
      </c>
      <c r="F41" s="9">
        <v>0</v>
      </c>
      <c r="G41" s="9">
        <v>-112</v>
      </c>
      <c r="H41" s="9">
        <v>0</v>
      </c>
      <c r="I41" s="9">
        <v>923</v>
      </c>
    </row>
    <row r="42" spans="1:9" s="3" customFormat="1" ht="12" customHeight="1">
      <c r="A42" s="3" t="s">
        <v>273</v>
      </c>
      <c r="B42" s="9">
        <v>1121</v>
      </c>
      <c r="C42" s="9">
        <v>1121</v>
      </c>
      <c r="D42" s="9">
        <v>283</v>
      </c>
      <c r="E42" s="9">
        <v>-601</v>
      </c>
      <c r="F42" s="9">
        <v>0</v>
      </c>
      <c r="G42" s="9">
        <v>-1062</v>
      </c>
      <c r="H42" s="9">
        <v>0</v>
      </c>
      <c r="I42" s="9">
        <v>-259</v>
      </c>
    </row>
    <row r="43" spans="1:9" s="3" customFormat="1" ht="12" customHeight="1">
      <c r="A43" s="3" t="s">
        <v>173</v>
      </c>
      <c r="B43" s="9">
        <v>122</v>
      </c>
      <c r="C43" s="9">
        <v>122</v>
      </c>
      <c r="D43" s="9">
        <v>7</v>
      </c>
      <c r="E43" s="9">
        <v>352</v>
      </c>
      <c r="F43" s="9">
        <v>0</v>
      </c>
      <c r="G43" s="9">
        <v>-2984</v>
      </c>
      <c r="H43" s="9">
        <v>2544</v>
      </c>
      <c r="I43" s="9">
        <v>41</v>
      </c>
    </row>
    <row r="44" spans="1:9" s="3" customFormat="1" ht="12.75">
      <c r="A44" s="2"/>
      <c r="B44" s="9"/>
      <c r="C44" s="9"/>
      <c r="D44" s="9"/>
      <c r="E44" s="9"/>
      <c r="F44" s="9"/>
      <c r="G44" s="9"/>
      <c r="H44" s="9"/>
      <c r="I44" s="9"/>
    </row>
    <row r="45" spans="1:9" ht="12.75">
      <c r="A45" s="3" t="s">
        <v>139</v>
      </c>
      <c r="B45" s="9">
        <f aca="true" t="shared" si="0" ref="B45:I45">SUM(B4:B44)</f>
        <v>13216455</v>
      </c>
      <c r="C45" s="9">
        <f t="shared" si="0"/>
        <v>13071876</v>
      </c>
      <c r="D45" s="9">
        <f t="shared" si="0"/>
        <v>3533985</v>
      </c>
      <c r="E45" s="9">
        <f t="shared" si="0"/>
        <v>-20586524</v>
      </c>
      <c r="F45" s="9">
        <f t="shared" si="0"/>
        <v>-36136</v>
      </c>
      <c r="G45" s="9">
        <f t="shared" si="0"/>
        <v>-730187</v>
      </c>
      <c r="H45" s="9">
        <f t="shared" si="0"/>
        <v>-80382</v>
      </c>
      <c r="I45" s="9">
        <f t="shared" si="0"/>
        <v>-4827368</v>
      </c>
    </row>
    <row r="46" spans="1:9" ht="12.75">
      <c r="A46" s="1" t="s">
        <v>140</v>
      </c>
      <c r="B46" s="10">
        <v>8304890</v>
      </c>
      <c r="C46" s="10">
        <v>8180619</v>
      </c>
      <c r="D46" s="10">
        <v>4482960</v>
      </c>
      <c r="E46" s="10">
        <v>-6372858</v>
      </c>
      <c r="F46" s="10">
        <v>-29353</v>
      </c>
      <c r="G46" s="10">
        <v>-710501</v>
      </c>
      <c r="H46" s="10">
        <v>-107463</v>
      </c>
      <c r="I46" s="10">
        <v>5443404</v>
      </c>
    </row>
    <row r="48" spans="1:9" ht="12.75">
      <c r="A48" s="1" t="s">
        <v>136</v>
      </c>
      <c r="B48" s="7">
        <f aca="true" t="shared" si="1" ref="B48:I49">B45/($C45/100)</f>
        <v>101.10603099356206</v>
      </c>
      <c r="C48" s="7">
        <f t="shared" si="1"/>
        <v>100</v>
      </c>
      <c r="D48" s="7">
        <f t="shared" si="1"/>
        <v>27.03502542404778</v>
      </c>
      <c r="E48" s="7">
        <f t="shared" si="1"/>
        <v>-157.48714262589394</v>
      </c>
      <c r="F48" s="7">
        <f t="shared" si="1"/>
        <v>-0.2764408107910448</v>
      </c>
      <c r="G48" s="7">
        <f t="shared" si="1"/>
        <v>-5.585938850705133</v>
      </c>
      <c r="H48" s="7">
        <f t="shared" si="1"/>
        <v>-0.6149232137758956</v>
      </c>
      <c r="I48" s="7">
        <f t="shared" si="1"/>
        <v>-36.92942007711824</v>
      </c>
    </row>
    <row r="49" spans="1:9" ht="12.75">
      <c r="A49" s="1" t="s">
        <v>137</v>
      </c>
      <c r="B49" s="7">
        <f t="shared" si="1"/>
        <v>101.51909042579786</v>
      </c>
      <c r="C49" s="7">
        <f t="shared" si="1"/>
        <v>100</v>
      </c>
      <c r="D49" s="7">
        <f t="shared" si="1"/>
        <v>54.79976515224581</v>
      </c>
      <c r="E49" s="7">
        <f t="shared" si="1"/>
        <v>-77.90190448913462</v>
      </c>
      <c r="F49" s="7">
        <f t="shared" si="1"/>
        <v>-0.3588114786912824</v>
      </c>
      <c r="G49" s="7">
        <f t="shared" si="1"/>
        <v>-8.685174068123695</v>
      </c>
      <c r="H49" s="7">
        <f t="shared" si="1"/>
        <v>-1.3136292009198816</v>
      </c>
      <c r="I49" s="7">
        <f t="shared" si="1"/>
        <v>66.54024591537633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5"/>
  <dimension ref="A1:J31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337</v>
      </c>
      <c r="B1" s="23"/>
      <c r="C1" s="23"/>
      <c r="D1" s="23"/>
      <c r="E1" s="23"/>
      <c r="F1" s="23"/>
      <c r="G1" s="23"/>
      <c r="H1" s="23"/>
    </row>
    <row r="2" spans="1:10" s="19" customFormat="1" ht="17.25" customHeight="1" thickBot="1">
      <c r="A2" s="24" t="s">
        <v>27</v>
      </c>
      <c r="B2" s="25"/>
      <c r="C2" s="25"/>
      <c r="D2" s="25"/>
      <c r="E2" s="25"/>
      <c r="F2" s="26"/>
      <c r="G2" s="26"/>
      <c r="H2" s="26"/>
      <c r="I2" s="18"/>
      <c r="J2" s="18"/>
    </row>
    <row r="3" spans="1:8" ht="81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276</v>
      </c>
      <c r="B4" s="9">
        <v>802925</v>
      </c>
      <c r="C4" s="9">
        <v>1552370</v>
      </c>
      <c r="D4" s="9">
        <v>-1547867</v>
      </c>
      <c r="E4" s="9">
        <v>109820</v>
      </c>
      <c r="F4" s="9">
        <v>-102104</v>
      </c>
      <c r="G4" s="9">
        <v>-718823</v>
      </c>
      <c r="H4" s="9">
        <v>96321</v>
      </c>
    </row>
    <row r="5" spans="1:8" s="3" customFormat="1" ht="12" customHeight="1">
      <c r="A5" s="3" t="s">
        <v>280</v>
      </c>
      <c r="B5" s="9">
        <v>393253</v>
      </c>
      <c r="C5" s="9">
        <v>119108</v>
      </c>
      <c r="D5" s="9">
        <v>-216021</v>
      </c>
      <c r="E5" s="9">
        <v>-62430</v>
      </c>
      <c r="F5" s="9">
        <v>-73457</v>
      </c>
      <c r="G5" s="9">
        <v>-51382</v>
      </c>
      <c r="H5" s="9">
        <v>109071</v>
      </c>
    </row>
    <row r="6" spans="1:8" s="3" customFormat="1" ht="12" customHeight="1">
      <c r="A6" s="3" t="s">
        <v>279</v>
      </c>
      <c r="B6" s="9">
        <v>286296</v>
      </c>
      <c r="C6" s="9">
        <v>213903</v>
      </c>
      <c r="D6" s="9">
        <v>-434554</v>
      </c>
      <c r="E6" s="9">
        <v>-20801</v>
      </c>
      <c r="F6" s="9">
        <v>-58086</v>
      </c>
      <c r="G6" s="9">
        <v>-56500</v>
      </c>
      <c r="H6" s="9">
        <v>-69742</v>
      </c>
    </row>
    <row r="7" spans="1:8" s="3" customFormat="1" ht="12" customHeight="1">
      <c r="A7" s="3" t="s">
        <v>278</v>
      </c>
      <c r="B7" s="9">
        <v>227143</v>
      </c>
      <c r="C7" s="9">
        <v>406418</v>
      </c>
      <c r="D7" s="9">
        <v>-181384</v>
      </c>
      <c r="E7" s="9">
        <v>58603</v>
      </c>
      <c r="F7" s="9">
        <v>-26924</v>
      </c>
      <c r="G7" s="9">
        <v>-90638</v>
      </c>
      <c r="H7" s="9">
        <v>393218</v>
      </c>
    </row>
    <row r="8" spans="1:8" s="3" customFormat="1" ht="12" customHeight="1">
      <c r="A8" s="3" t="s">
        <v>286</v>
      </c>
      <c r="B8" s="9">
        <v>193964</v>
      </c>
      <c r="C8" s="9">
        <v>28060</v>
      </c>
      <c r="D8" s="9">
        <v>-206125</v>
      </c>
      <c r="E8" s="9">
        <v>-4071</v>
      </c>
      <c r="F8" s="9">
        <v>-35348</v>
      </c>
      <c r="G8" s="9">
        <v>-8366</v>
      </c>
      <c r="H8" s="9">
        <v>-31886</v>
      </c>
    </row>
    <row r="9" spans="1:8" s="3" customFormat="1" ht="12" customHeight="1">
      <c r="A9" s="3" t="s">
        <v>292</v>
      </c>
      <c r="B9" s="9">
        <v>135918</v>
      </c>
      <c r="C9" s="9">
        <v>3448</v>
      </c>
      <c r="D9" s="9">
        <v>-95199</v>
      </c>
      <c r="E9" s="9">
        <v>0</v>
      </c>
      <c r="F9" s="9">
        <v>-27346</v>
      </c>
      <c r="G9" s="9">
        <v>0</v>
      </c>
      <c r="H9" s="9">
        <v>16821</v>
      </c>
    </row>
    <row r="10" spans="1:8" s="3" customFormat="1" ht="12" customHeight="1">
      <c r="A10" s="3" t="s">
        <v>281</v>
      </c>
      <c r="B10" s="9">
        <v>90196</v>
      </c>
      <c r="C10" s="9">
        <v>18742</v>
      </c>
      <c r="D10" s="9">
        <v>-142100</v>
      </c>
      <c r="E10" s="9">
        <v>682</v>
      </c>
      <c r="F10" s="9">
        <v>-25040</v>
      </c>
      <c r="G10" s="9">
        <v>-13665</v>
      </c>
      <c r="H10" s="9">
        <v>-47657</v>
      </c>
    </row>
    <row r="11" spans="1:8" s="3" customFormat="1" ht="12" customHeight="1">
      <c r="A11" s="3" t="s">
        <v>283</v>
      </c>
      <c r="B11" s="9">
        <v>53504</v>
      </c>
      <c r="C11" s="9">
        <v>6506</v>
      </c>
      <c r="D11" s="9">
        <v>-62601</v>
      </c>
      <c r="E11" s="9">
        <v>-281</v>
      </c>
      <c r="F11" s="9">
        <v>-4368</v>
      </c>
      <c r="G11" s="9">
        <v>-4929</v>
      </c>
      <c r="H11" s="9">
        <v>-12169</v>
      </c>
    </row>
    <row r="12" spans="1:8" s="3" customFormat="1" ht="12" customHeight="1">
      <c r="A12" s="3" t="s">
        <v>289</v>
      </c>
      <c r="B12" s="9">
        <v>50413</v>
      </c>
      <c r="C12" s="9">
        <v>26052</v>
      </c>
      <c r="D12" s="9">
        <v>-82498</v>
      </c>
      <c r="E12" s="9">
        <v>-1203</v>
      </c>
      <c r="F12" s="9">
        <v>-6570</v>
      </c>
      <c r="G12" s="9">
        <v>-1420</v>
      </c>
      <c r="H12" s="9">
        <v>-15226</v>
      </c>
    </row>
    <row r="13" spans="1:8" s="3" customFormat="1" ht="12" customHeight="1">
      <c r="A13" s="3" t="s">
        <v>297</v>
      </c>
      <c r="B13" s="9">
        <v>48347</v>
      </c>
      <c r="C13" s="9">
        <v>5886</v>
      </c>
      <c r="D13" s="9">
        <v>-59835</v>
      </c>
      <c r="E13" s="9">
        <v>0</v>
      </c>
      <c r="F13" s="9">
        <v>-7289</v>
      </c>
      <c r="G13" s="9">
        <v>1913</v>
      </c>
      <c r="H13" s="9">
        <v>-10978</v>
      </c>
    </row>
    <row r="14" spans="1:8" s="3" customFormat="1" ht="12" customHeight="1">
      <c r="A14" s="3" t="s">
        <v>305</v>
      </c>
      <c r="B14" s="9">
        <v>40850</v>
      </c>
      <c r="C14" s="9">
        <v>4522</v>
      </c>
      <c r="D14" s="9">
        <v>-10394</v>
      </c>
      <c r="E14" s="9">
        <v>-5941</v>
      </c>
      <c r="F14" s="9">
        <v>-17594</v>
      </c>
      <c r="G14" s="9">
        <v>-133</v>
      </c>
      <c r="H14" s="9">
        <v>11310</v>
      </c>
    </row>
    <row r="15" spans="1:8" s="3" customFormat="1" ht="12" customHeight="1">
      <c r="A15" s="3" t="s">
        <v>288</v>
      </c>
      <c r="B15" s="9">
        <v>14617</v>
      </c>
      <c r="C15" s="9">
        <v>9030</v>
      </c>
      <c r="D15" s="9">
        <v>-9108</v>
      </c>
      <c r="E15" s="9">
        <v>-276</v>
      </c>
      <c r="F15" s="9">
        <v>-2541</v>
      </c>
      <c r="G15" s="9">
        <v>-2272</v>
      </c>
      <c r="H15" s="9">
        <v>9450</v>
      </c>
    </row>
    <row r="16" spans="1:8" s="3" customFormat="1" ht="12" customHeight="1">
      <c r="A16" s="3" t="s">
        <v>306</v>
      </c>
      <c r="B16" s="9">
        <v>12188</v>
      </c>
      <c r="C16" s="9">
        <v>0</v>
      </c>
      <c r="D16" s="9">
        <v>-32859</v>
      </c>
      <c r="E16" s="9">
        <v>0</v>
      </c>
      <c r="F16" s="9">
        <v>-12764</v>
      </c>
      <c r="G16" s="9">
        <v>0</v>
      </c>
      <c r="H16" s="9">
        <v>-33435</v>
      </c>
    </row>
    <row r="17" spans="1:8" s="3" customFormat="1" ht="12" customHeight="1">
      <c r="A17" s="3" t="s">
        <v>300</v>
      </c>
      <c r="B17" s="9">
        <v>10653</v>
      </c>
      <c r="C17" s="9">
        <v>0</v>
      </c>
      <c r="D17" s="9">
        <v>-11301</v>
      </c>
      <c r="E17" s="9">
        <v>0</v>
      </c>
      <c r="F17" s="9">
        <v>-3309</v>
      </c>
      <c r="G17" s="9">
        <v>0</v>
      </c>
      <c r="H17" s="9">
        <v>-3957</v>
      </c>
    </row>
    <row r="18" spans="1:8" s="3" customFormat="1" ht="12" customHeight="1">
      <c r="A18" s="3" t="s">
        <v>308</v>
      </c>
      <c r="B18" s="9">
        <v>7029</v>
      </c>
      <c r="C18" s="9">
        <v>210</v>
      </c>
      <c r="D18" s="9">
        <v>-1242</v>
      </c>
      <c r="E18" s="9">
        <v>223</v>
      </c>
      <c r="F18" s="9">
        <v>-6092</v>
      </c>
      <c r="G18" s="9">
        <v>-188</v>
      </c>
      <c r="H18" s="9">
        <v>-60</v>
      </c>
    </row>
    <row r="19" spans="1:8" s="3" customFormat="1" ht="12" customHeight="1">
      <c r="A19" s="3" t="s">
        <v>285</v>
      </c>
      <c r="B19" s="9">
        <v>3725</v>
      </c>
      <c r="C19" s="9">
        <v>-338</v>
      </c>
      <c r="D19" s="9">
        <v>-5194</v>
      </c>
      <c r="E19" s="9">
        <v>0</v>
      </c>
      <c r="F19" s="9">
        <v>-1659</v>
      </c>
      <c r="G19" s="9">
        <v>5</v>
      </c>
      <c r="H19" s="9">
        <v>-3461</v>
      </c>
    </row>
    <row r="20" spans="1:8" s="3" customFormat="1" ht="12" customHeight="1">
      <c r="A20" s="3" t="s">
        <v>298</v>
      </c>
      <c r="B20" s="9">
        <v>2608</v>
      </c>
      <c r="C20" s="9">
        <v>0</v>
      </c>
      <c r="D20" s="9">
        <v>-4115</v>
      </c>
      <c r="E20" s="9">
        <v>0</v>
      </c>
      <c r="F20" s="9">
        <v>-2662</v>
      </c>
      <c r="G20" s="9">
        <v>0</v>
      </c>
      <c r="H20" s="9">
        <v>-4169</v>
      </c>
    </row>
    <row r="21" spans="1:8" s="3" customFormat="1" ht="12" customHeight="1">
      <c r="A21" s="3" t="s">
        <v>301</v>
      </c>
      <c r="B21" s="9">
        <v>1533</v>
      </c>
      <c r="C21" s="9">
        <v>0</v>
      </c>
      <c r="D21" s="9">
        <v>-1525</v>
      </c>
      <c r="E21" s="9">
        <v>0</v>
      </c>
      <c r="F21" s="9">
        <v>-439</v>
      </c>
      <c r="G21" s="9">
        <v>0</v>
      </c>
      <c r="H21" s="9">
        <v>-431</v>
      </c>
    </row>
    <row r="22" spans="1:8" s="3" customFormat="1" ht="12" customHeight="1">
      <c r="A22" s="3" t="s">
        <v>303</v>
      </c>
      <c r="B22" s="9">
        <v>952</v>
      </c>
      <c r="C22" s="9">
        <v>0</v>
      </c>
      <c r="D22" s="9">
        <v>-2154</v>
      </c>
      <c r="E22" s="9">
        <v>-455</v>
      </c>
      <c r="F22" s="9">
        <v>-3</v>
      </c>
      <c r="G22" s="9">
        <v>0</v>
      </c>
      <c r="H22" s="9">
        <v>-1660</v>
      </c>
    </row>
    <row r="23" spans="1:8" s="3" customFormat="1" ht="12" customHeight="1">
      <c r="A23" s="3" t="s">
        <v>302</v>
      </c>
      <c r="B23" s="9">
        <v>448</v>
      </c>
      <c r="C23" s="9">
        <v>220</v>
      </c>
      <c r="D23" s="9">
        <v>-664</v>
      </c>
      <c r="E23" s="9">
        <v>0</v>
      </c>
      <c r="F23" s="9">
        <v>-94</v>
      </c>
      <c r="G23" s="9">
        <v>0</v>
      </c>
      <c r="H23" s="9">
        <v>-90</v>
      </c>
    </row>
    <row r="24" spans="1:8" s="3" customFormat="1" ht="12" customHeight="1">
      <c r="A24" s="3" t="s">
        <v>287</v>
      </c>
      <c r="B24" s="9">
        <v>0</v>
      </c>
      <c r="C24" s="9">
        <v>12795</v>
      </c>
      <c r="D24" s="9">
        <v>0</v>
      </c>
      <c r="E24" s="9">
        <v>0</v>
      </c>
      <c r="F24" s="9">
        <v>0</v>
      </c>
      <c r="G24" s="9">
        <v>-129</v>
      </c>
      <c r="H24" s="9">
        <v>12666</v>
      </c>
    </row>
    <row r="25" spans="1:8" s="3" customFormat="1" ht="12" customHeight="1">
      <c r="A25" s="3" t="s">
        <v>282</v>
      </c>
      <c r="B25" s="9">
        <v>-48309</v>
      </c>
      <c r="C25" s="9">
        <v>61</v>
      </c>
      <c r="D25" s="9">
        <v>-3332</v>
      </c>
      <c r="E25" s="9">
        <v>5001</v>
      </c>
      <c r="F25" s="9">
        <v>30906</v>
      </c>
      <c r="G25" s="9">
        <v>-226</v>
      </c>
      <c r="H25" s="9">
        <v>-15899</v>
      </c>
    </row>
    <row r="26" spans="1:8" s="3" customFormat="1" ht="12.75">
      <c r="A26" s="2"/>
      <c r="B26" s="9"/>
      <c r="C26" s="9"/>
      <c r="D26" s="9"/>
      <c r="E26" s="9"/>
      <c r="F26" s="9"/>
      <c r="G26" s="9"/>
      <c r="H26" s="9"/>
    </row>
    <row r="27" spans="1:8" ht="12.75">
      <c r="A27" s="3" t="s">
        <v>139</v>
      </c>
      <c r="B27" s="9">
        <f aca="true" t="shared" si="0" ref="B27:H27">SUM(B4:B26)</f>
        <v>2328253</v>
      </c>
      <c r="C27" s="9">
        <f t="shared" si="0"/>
        <v>2406993</v>
      </c>
      <c r="D27" s="9">
        <f t="shared" si="0"/>
        <v>-3110072</v>
      </c>
      <c r="E27" s="9">
        <f t="shared" si="0"/>
        <v>78871</v>
      </c>
      <c r="F27" s="9">
        <f t="shared" si="0"/>
        <v>-382783</v>
      </c>
      <c r="G27" s="9">
        <f t="shared" si="0"/>
        <v>-946753</v>
      </c>
      <c r="H27" s="9">
        <f t="shared" si="0"/>
        <v>398037</v>
      </c>
    </row>
    <row r="28" spans="1:8" ht="12.75">
      <c r="A28" s="1" t="s">
        <v>140</v>
      </c>
      <c r="B28" s="10">
        <v>2004004</v>
      </c>
      <c r="C28" s="10">
        <v>-315808</v>
      </c>
      <c r="D28" s="10">
        <v>-3666172</v>
      </c>
      <c r="E28" s="10">
        <v>-89248</v>
      </c>
      <c r="F28" s="10">
        <v>-441804</v>
      </c>
      <c r="G28" s="10">
        <v>-1604600</v>
      </c>
      <c r="H28" s="10">
        <v>-4113628</v>
      </c>
    </row>
    <row r="30" spans="1:8" ht="12.75">
      <c r="A30" s="1" t="s">
        <v>136</v>
      </c>
      <c r="B30" s="7">
        <f>B27/(27:27/100)</f>
        <v>100</v>
      </c>
      <c r="C30" s="7">
        <f aca="true" t="shared" si="1" ref="C30:H30">C27/($B27/100)</f>
        <v>103.3819348670441</v>
      </c>
      <c r="D30" s="7">
        <f t="shared" si="1"/>
        <v>-133.57964104416487</v>
      </c>
      <c r="E30" s="7">
        <f t="shared" si="1"/>
        <v>3.3875614033354626</v>
      </c>
      <c r="F30" s="7">
        <f t="shared" si="1"/>
        <v>-16.44078199405305</v>
      </c>
      <c r="G30" s="7">
        <f t="shared" si="1"/>
        <v>-40.663664988298095</v>
      </c>
      <c r="H30" s="7">
        <f t="shared" si="1"/>
        <v>17.09595134205776</v>
      </c>
    </row>
    <row r="31" spans="1:8" ht="12.75">
      <c r="A31" s="1" t="s">
        <v>137</v>
      </c>
      <c r="B31" s="7">
        <f>B28/($B28/100)</f>
        <v>100</v>
      </c>
      <c r="C31" s="7">
        <f aca="true" t="shared" si="2" ref="C31:H31">C28/($B28/100)</f>
        <v>-15.758850780736964</v>
      </c>
      <c r="D31" s="7">
        <f t="shared" si="2"/>
        <v>-182.94234941646823</v>
      </c>
      <c r="E31" s="7">
        <f t="shared" si="2"/>
        <v>-4.453484124782186</v>
      </c>
      <c r="F31" s="7">
        <f t="shared" si="2"/>
        <v>-22.046063780311815</v>
      </c>
      <c r="G31" s="7">
        <f t="shared" si="2"/>
        <v>-80.06970045967972</v>
      </c>
      <c r="H31" s="7">
        <f t="shared" si="2"/>
        <v>-205.2704485619789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6"/>
  <dimension ref="A1:J22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338</v>
      </c>
      <c r="B1" s="23"/>
      <c r="C1" s="23"/>
      <c r="D1" s="23"/>
      <c r="E1" s="23"/>
      <c r="F1" s="23"/>
      <c r="G1" s="23"/>
      <c r="H1" s="23"/>
    </row>
    <row r="2" spans="1:10" s="19" customFormat="1" ht="17.25" customHeight="1" thickBot="1">
      <c r="A2" s="24" t="s">
        <v>28</v>
      </c>
      <c r="B2" s="25"/>
      <c r="C2" s="25"/>
      <c r="D2" s="25"/>
      <c r="E2" s="25"/>
      <c r="F2" s="26"/>
      <c r="G2" s="26"/>
      <c r="H2" s="26"/>
      <c r="I2" s="18"/>
      <c r="J2" s="18"/>
    </row>
    <row r="3" spans="1:8" ht="81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276</v>
      </c>
      <c r="B4" s="9">
        <v>720652</v>
      </c>
      <c r="C4" s="9">
        <v>732118</v>
      </c>
      <c r="D4" s="9">
        <v>-327390</v>
      </c>
      <c r="E4" s="9">
        <v>28099</v>
      </c>
      <c r="F4" s="9">
        <v>-111297</v>
      </c>
      <c r="G4" s="9">
        <v>-337210</v>
      </c>
      <c r="H4" s="9">
        <v>704972</v>
      </c>
    </row>
    <row r="5" spans="1:8" s="3" customFormat="1" ht="12" customHeight="1">
      <c r="A5" s="3" t="s">
        <v>280</v>
      </c>
      <c r="B5" s="9">
        <v>284489</v>
      </c>
      <c r="C5" s="9">
        <v>94957</v>
      </c>
      <c r="D5" s="9">
        <v>12</v>
      </c>
      <c r="E5" s="9">
        <v>0</v>
      </c>
      <c r="F5" s="9">
        <v>-46842</v>
      </c>
      <c r="G5" s="9">
        <v>-40964</v>
      </c>
      <c r="H5" s="9">
        <v>291652</v>
      </c>
    </row>
    <row r="6" spans="1:8" s="3" customFormat="1" ht="12" customHeight="1">
      <c r="A6" s="3" t="s">
        <v>279</v>
      </c>
      <c r="B6" s="9">
        <v>272177</v>
      </c>
      <c r="C6" s="9">
        <v>67081</v>
      </c>
      <c r="D6" s="9">
        <v>-695271</v>
      </c>
      <c r="E6" s="9">
        <v>386</v>
      </c>
      <c r="F6" s="9">
        <v>-70444</v>
      </c>
      <c r="G6" s="9">
        <v>-17718</v>
      </c>
      <c r="H6" s="9">
        <v>-443789</v>
      </c>
    </row>
    <row r="7" spans="1:8" s="3" customFormat="1" ht="12" customHeight="1">
      <c r="A7" s="3" t="s">
        <v>282</v>
      </c>
      <c r="B7" s="9">
        <v>128891</v>
      </c>
      <c r="C7" s="9">
        <v>0</v>
      </c>
      <c r="D7" s="9">
        <v>-139326</v>
      </c>
      <c r="E7" s="9">
        <v>-4623</v>
      </c>
      <c r="F7" s="9">
        <v>-1140</v>
      </c>
      <c r="G7" s="9">
        <v>-1733</v>
      </c>
      <c r="H7" s="9">
        <v>-17931</v>
      </c>
    </row>
    <row r="8" spans="1:8" s="3" customFormat="1" ht="12" customHeight="1">
      <c r="A8" s="3" t="s">
        <v>283</v>
      </c>
      <c r="B8" s="9">
        <v>89816</v>
      </c>
      <c r="C8" s="9">
        <v>8809</v>
      </c>
      <c r="D8" s="9">
        <v>-123855</v>
      </c>
      <c r="E8" s="9">
        <v>-68</v>
      </c>
      <c r="F8" s="9">
        <v>-5431</v>
      </c>
      <c r="G8" s="9">
        <v>-6673</v>
      </c>
      <c r="H8" s="9">
        <v>-37402</v>
      </c>
    </row>
    <row r="9" spans="1:8" s="3" customFormat="1" ht="12" customHeight="1">
      <c r="A9" s="3" t="s">
        <v>292</v>
      </c>
      <c r="B9" s="9">
        <v>77294</v>
      </c>
      <c r="C9" s="9">
        <v>29035</v>
      </c>
      <c r="D9" s="9">
        <v>-85141</v>
      </c>
      <c r="E9" s="9">
        <v>-43974</v>
      </c>
      <c r="F9" s="9">
        <v>-6324</v>
      </c>
      <c r="G9" s="9">
        <v>-45315</v>
      </c>
      <c r="H9" s="9">
        <v>-74425</v>
      </c>
    </row>
    <row r="10" spans="1:8" s="3" customFormat="1" ht="12" customHeight="1">
      <c r="A10" s="3" t="s">
        <v>286</v>
      </c>
      <c r="B10" s="9">
        <v>24563</v>
      </c>
      <c r="C10" s="9">
        <v>1146</v>
      </c>
      <c r="D10" s="9">
        <v>-26829</v>
      </c>
      <c r="E10" s="9">
        <v>0</v>
      </c>
      <c r="F10" s="9">
        <v>-5101</v>
      </c>
      <c r="G10" s="9">
        <v>-446</v>
      </c>
      <c r="H10" s="9">
        <v>-6667</v>
      </c>
    </row>
    <row r="11" spans="1:8" s="3" customFormat="1" ht="12" customHeight="1">
      <c r="A11" s="3" t="s">
        <v>284</v>
      </c>
      <c r="B11" s="9">
        <v>16086</v>
      </c>
      <c r="C11" s="9">
        <v>8044</v>
      </c>
      <c r="D11" s="9">
        <v>-7635</v>
      </c>
      <c r="E11" s="9">
        <v>0</v>
      </c>
      <c r="F11" s="9">
        <v>-1132</v>
      </c>
      <c r="G11" s="9">
        <v>-4566</v>
      </c>
      <c r="H11" s="9">
        <v>10797</v>
      </c>
    </row>
    <row r="12" spans="1:8" s="3" customFormat="1" ht="12" customHeight="1">
      <c r="A12" s="3" t="s">
        <v>278</v>
      </c>
      <c r="B12" s="9">
        <v>9299</v>
      </c>
      <c r="C12" s="9">
        <v>4525</v>
      </c>
      <c r="D12" s="9">
        <v>-11450</v>
      </c>
      <c r="E12" s="9">
        <v>10048</v>
      </c>
      <c r="F12" s="9">
        <v>-1269</v>
      </c>
      <c r="G12" s="9">
        <v>-1009</v>
      </c>
      <c r="H12" s="9">
        <v>10144</v>
      </c>
    </row>
    <row r="13" spans="1:8" s="3" customFormat="1" ht="12" customHeight="1">
      <c r="A13" s="3" t="s">
        <v>293</v>
      </c>
      <c r="B13" s="9">
        <v>2356</v>
      </c>
      <c r="C13" s="9">
        <v>70</v>
      </c>
      <c r="D13" s="9">
        <v>-3100</v>
      </c>
      <c r="E13" s="9">
        <v>0</v>
      </c>
      <c r="F13" s="9">
        <v>-988</v>
      </c>
      <c r="G13" s="9">
        <v>-3</v>
      </c>
      <c r="H13" s="9">
        <v>-1665</v>
      </c>
    </row>
    <row r="14" spans="1:8" s="3" customFormat="1" ht="12" customHeight="1">
      <c r="A14" s="3" t="s">
        <v>281</v>
      </c>
      <c r="B14" s="9">
        <v>835</v>
      </c>
      <c r="C14" s="9">
        <v>2674</v>
      </c>
      <c r="D14" s="9">
        <v>4623</v>
      </c>
      <c r="E14" s="9">
        <v>12</v>
      </c>
      <c r="F14" s="9">
        <v>-780</v>
      </c>
      <c r="G14" s="9">
        <v>-1949</v>
      </c>
      <c r="H14" s="9">
        <v>8771</v>
      </c>
    </row>
    <row r="15" spans="1:8" s="3" customFormat="1" ht="12" customHeight="1">
      <c r="A15" s="3" t="s">
        <v>277</v>
      </c>
      <c r="B15" s="9">
        <v>250</v>
      </c>
      <c r="C15" s="9">
        <v>0</v>
      </c>
      <c r="D15" s="9">
        <v>-5</v>
      </c>
      <c r="E15" s="9">
        <v>-729</v>
      </c>
      <c r="F15" s="9">
        <v>-13</v>
      </c>
      <c r="G15" s="9">
        <v>0</v>
      </c>
      <c r="H15" s="9">
        <v>-497</v>
      </c>
    </row>
    <row r="16" spans="1:8" s="3" customFormat="1" ht="12" customHeight="1">
      <c r="A16" s="3" t="s">
        <v>288</v>
      </c>
      <c r="B16" s="9">
        <v>0</v>
      </c>
      <c r="C16" s="9">
        <v>1223</v>
      </c>
      <c r="D16" s="9">
        <v>-948</v>
      </c>
      <c r="E16" s="9">
        <v>0</v>
      </c>
      <c r="F16" s="9">
        <v>-575</v>
      </c>
      <c r="G16" s="9">
        <v>-308</v>
      </c>
      <c r="H16" s="9">
        <v>-608</v>
      </c>
    </row>
    <row r="17" spans="1:8" s="3" customFormat="1" ht="12.75">
      <c r="A17" s="2"/>
      <c r="B17" s="9"/>
      <c r="C17" s="9"/>
      <c r="D17" s="9"/>
      <c r="E17" s="9"/>
      <c r="F17" s="9"/>
      <c r="G17" s="9"/>
      <c r="H17" s="9"/>
    </row>
    <row r="18" spans="1:8" ht="12.75">
      <c r="A18" s="3" t="s">
        <v>139</v>
      </c>
      <c r="B18" s="9">
        <f aca="true" t="shared" si="0" ref="B18:H18">SUM(B4:B17)</f>
        <v>1626708</v>
      </c>
      <c r="C18" s="9">
        <f t="shared" si="0"/>
        <v>949682</v>
      </c>
      <c r="D18" s="9">
        <f t="shared" si="0"/>
        <v>-1416315</v>
      </c>
      <c r="E18" s="9">
        <f t="shared" si="0"/>
        <v>-10849</v>
      </c>
      <c r="F18" s="9">
        <f t="shared" si="0"/>
        <v>-251336</v>
      </c>
      <c r="G18" s="9">
        <f t="shared" si="0"/>
        <v>-457894</v>
      </c>
      <c r="H18" s="9">
        <f t="shared" si="0"/>
        <v>443352</v>
      </c>
    </row>
    <row r="19" spans="1:8" ht="12.75">
      <c r="A19" s="1" t="s">
        <v>140</v>
      </c>
      <c r="B19" s="10">
        <v>1222579</v>
      </c>
      <c r="C19" s="10">
        <v>-43394</v>
      </c>
      <c r="D19" s="10">
        <v>-1663833</v>
      </c>
      <c r="E19" s="10">
        <v>31533</v>
      </c>
      <c r="F19" s="10">
        <v>-300771</v>
      </c>
      <c r="G19" s="10">
        <v>-600813</v>
      </c>
      <c r="H19" s="10">
        <v>-1354699</v>
      </c>
    </row>
    <row r="21" spans="1:8" ht="12.75">
      <c r="A21" s="1" t="s">
        <v>136</v>
      </c>
      <c r="B21" s="7">
        <f>B18/($B18/100)</f>
        <v>100</v>
      </c>
      <c r="C21" s="7">
        <f aca="true" t="shared" si="1" ref="C21:H21">C18/($B18/100)</f>
        <v>58.380606722288206</v>
      </c>
      <c r="D21" s="7">
        <f t="shared" si="1"/>
        <v>-87.06633274072544</v>
      </c>
      <c r="E21" s="7">
        <f t="shared" si="1"/>
        <v>-0.6669297747352322</v>
      </c>
      <c r="F21" s="7">
        <f t="shared" si="1"/>
        <v>-15.450591009572708</v>
      </c>
      <c r="G21" s="7">
        <f t="shared" si="1"/>
        <v>-28.14850606255087</v>
      </c>
      <c r="H21" s="7">
        <f t="shared" si="1"/>
        <v>27.254553367906226</v>
      </c>
    </row>
    <row r="22" spans="1:8" ht="12.75">
      <c r="A22" s="1" t="s">
        <v>137</v>
      </c>
      <c r="B22" s="7">
        <f>B19/($B19/100)</f>
        <v>99.99999999999999</v>
      </c>
      <c r="C22" s="7">
        <f aca="true" t="shared" si="2" ref="C22:H22">C19/($B19/100)</f>
        <v>-3.5493820849204836</v>
      </c>
      <c r="D22" s="7">
        <f t="shared" si="2"/>
        <v>-136.09206439829245</v>
      </c>
      <c r="E22" s="7">
        <f t="shared" si="2"/>
        <v>2.5792198295570263</v>
      </c>
      <c r="F22" s="7">
        <f t="shared" si="2"/>
        <v>-24.601355004461876</v>
      </c>
      <c r="G22" s="7">
        <f t="shared" si="2"/>
        <v>-49.14308196034775</v>
      </c>
      <c r="H22" s="7">
        <f t="shared" si="2"/>
        <v>-110.80666361846555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7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339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330</v>
      </c>
      <c r="B4" s="9">
        <v>39567</v>
      </c>
      <c r="C4" s="9">
        <v>39567</v>
      </c>
      <c r="D4" s="9">
        <v>397</v>
      </c>
      <c r="E4" s="9">
        <v>-40771</v>
      </c>
      <c r="F4" s="9">
        <v>0</v>
      </c>
      <c r="G4" s="9">
        <v>-4960</v>
      </c>
      <c r="H4" s="9">
        <v>0</v>
      </c>
      <c r="I4" s="9">
        <v>-5767</v>
      </c>
    </row>
    <row r="5" spans="1:9" s="3" customFormat="1" ht="12" customHeight="1">
      <c r="A5" s="3" t="s">
        <v>287</v>
      </c>
      <c r="B5" s="9">
        <v>21300</v>
      </c>
      <c r="C5" s="9">
        <v>21300</v>
      </c>
      <c r="D5" s="9">
        <v>463494</v>
      </c>
      <c r="E5" s="9">
        <v>-149244</v>
      </c>
      <c r="F5" s="9">
        <v>0</v>
      </c>
      <c r="G5" s="9">
        <v>-27190</v>
      </c>
      <c r="H5" s="9">
        <v>479477</v>
      </c>
      <c r="I5" s="9">
        <v>787837</v>
      </c>
    </row>
    <row r="6" spans="1:9" s="3" customFormat="1" ht="12" customHeight="1">
      <c r="A6" s="3" t="s">
        <v>152</v>
      </c>
      <c r="B6" s="9">
        <v>11330</v>
      </c>
      <c r="C6" s="9">
        <v>11330</v>
      </c>
      <c r="D6" s="9">
        <v>1191</v>
      </c>
      <c r="E6" s="9">
        <v>-10400</v>
      </c>
      <c r="F6" s="9">
        <v>0</v>
      </c>
      <c r="G6" s="9">
        <v>-1056</v>
      </c>
      <c r="H6" s="9">
        <v>0</v>
      </c>
      <c r="I6" s="9">
        <v>1065</v>
      </c>
    </row>
    <row r="7" spans="1:9" s="3" customFormat="1" ht="12" customHeight="1">
      <c r="A7" s="3" t="s">
        <v>233</v>
      </c>
      <c r="B7" s="9">
        <v>6040</v>
      </c>
      <c r="C7" s="9">
        <v>6040</v>
      </c>
      <c r="D7" s="9">
        <v>68</v>
      </c>
      <c r="E7" s="9">
        <v>74</v>
      </c>
      <c r="F7" s="9">
        <v>0</v>
      </c>
      <c r="G7" s="9">
        <v>-1933</v>
      </c>
      <c r="H7" s="9">
        <v>0</v>
      </c>
      <c r="I7" s="9">
        <v>4249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139</v>
      </c>
      <c r="B9" s="9">
        <f aca="true" t="shared" si="0" ref="B9:I9">SUM(B4:B8)</f>
        <v>78237</v>
      </c>
      <c r="C9" s="9">
        <f t="shared" si="0"/>
        <v>78237</v>
      </c>
      <c r="D9" s="9">
        <f t="shared" si="0"/>
        <v>465150</v>
      </c>
      <c r="E9" s="9">
        <f t="shared" si="0"/>
        <v>-200341</v>
      </c>
      <c r="F9" s="9">
        <f t="shared" si="0"/>
        <v>0</v>
      </c>
      <c r="G9" s="9">
        <f t="shared" si="0"/>
        <v>-35139</v>
      </c>
      <c r="H9" s="9">
        <f t="shared" si="0"/>
        <v>479477</v>
      </c>
      <c r="I9" s="9">
        <f t="shared" si="0"/>
        <v>787384</v>
      </c>
    </row>
    <row r="10" spans="1:9" ht="12.75">
      <c r="A10" s="1" t="s">
        <v>140</v>
      </c>
      <c r="B10" s="10">
        <v>49250</v>
      </c>
      <c r="C10" s="10">
        <v>49250</v>
      </c>
      <c r="D10" s="10">
        <v>-718306</v>
      </c>
      <c r="E10" s="10">
        <v>-185519</v>
      </c>
      <c r="F10" s="10">
        <v>0</v>
      </c>
      <c r="G10" s="10">
        <v>-33382</v>
      </c>
      <c r="H10" s="10">
        <v>40000</v>
      </c>
      <c r="I10" s="10">
        <v>-847957</v>
      </c>
    </row>
    <row r="12" spans="1:9" ht="12.75">
      <c r="A12" s="1" t="s">
        <v>136</v>
      </c>
      <c r="B12" s="7">
        <f aca="true" t="shared" si="1" ref="B12:I13">B9/($C9/100)</f>
        <v>100</v>
      </c>
      <c r="C12" s="7">
        <f t="shared" si="1"/>
        <v>100</v>
      </c>
      <c r="D12" s="7">
        <f t="shared" si="1"/>
        <v>594.5396679320526</v>
      </c>
      <c r="E12" s="7">
        <f t="shared" si="1"/>
        <v>-256.06937893835396</v>
      </c>
      <c r="F12" s="7">
        <f t="shared" si="1"/>
        <v>0</v>
      </c>
      <c r="G12" s="7">
        <f t="shared" si="1"/>
        <v>-44.91353196058131</v>
      </c>
      <c r="H12" s="7">
        <f t="shared" si="1"/>
        <v>612.851975408055</v>
      </c>
      <c r="I12" s="7">
        <f t="shared" si="1"/>
        <v>1006.4087324411723</v>
      </c>
    </row>
    <row r="13" spans="1:9" ht="12.75">
      <c r="A13" s="1" t="s">
        <v>137</v>
      </c>
      <c r="B13" s="7">
        <f t="shared" si="1"/>
        <v>100</v>
      </c>
      <c r="C13" s="7">
        <f t="shared" si="1"/>
        <v>100</v>
      </c>
      <c r="D13" s="7">
        <f t="shared" si="1"/>
        <v>-1458.4893401015229</v>
      </c>
      <c r="E13" s="7">
        <f t="shared" si="1"/>
        <v>-376.68832487309646</v>
      </c>
      <c r="F13" s="7">
        <f t="shared" si="1"/>
        <v>0</v>
      </c>
      <c r="G13" s="7">
        <f t="shared" si="1"/>
        <v>-67.78071065989847</v>
      </c>
      <c r="H13" s="7">
        <f t="shared" si="1"/>
        <v>81.21827411167513</v>
      </c>
      <c r="I13" s="7">
        <f t="shared" si="1"/>
        <v>-1721.7401015228427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4"/>
  <dimension ref="A1:K1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138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141</v>
      </c>
      <c r="B4" s="9">
        <v>80969</v>
      </c>
      <c r="C4" s="9">
        <v>80969</v>
      </c>
      <c r="D4" s="9">
        <v>574184</v>
      </c>
      <c r="E4" s="9">
        <v>-2777280</v>
      </c>
      <c r="F4" s="9">
        <v>0</v>
      </c>
      <c r="G4" s="9">
        <v>-60416</v>
      </c>
      <c r="H4" s="9">
        <v>-103907</v>
      </c>
      <c r="I4" s="9">
        <v>-2286450</v>
      </c>
    </row>
    <row r="5" spans="1:9" s="3" customFormat="1" ht="12" customHeight="1">
      <c r="A5" s="3" t="s">
        <v>142</v>
      </c>
      <c r="B5" s="9">
        <v>119</v>
      </c>
      <c r="C5" s="9">
        <v>119</v>
      </c>
      <c r="D5" s="9">
        <v>2456</v>
      </c>
      <c r="E5" s="9">
        <v>7914</v>
      </c>
      <c r="F5" s="9">
        <v>0</v>
      </c>
      <c r="G5" s="9">
        <v>-16784</v>
      </c>
      <c r="H5" s="9">
        <v>838</v>
      </c>
      <c r="I5" s="9">
        <v>-5457</v>
      </c>
    </row>
    <row r="6" spans="1:9" s="3" customFormat="1" ht="12" customHeight="1">
      <c r="A6" s="3" t="s">
        <v>143</v>
      </c>
      <c r="B6" s="9">
        <v>0</v>
      </c>
      <c r="C6" s="9">
        <v>0</v>
      </c>
      <c r="D6" s="9">
        <v>52</v>
      </c>
      <c r="E6" s="9">
        <v>731</v>
      </c>
      <c r="F6" s="9">
        <v>0</v>
      </c>
      <c r="G6" s="9">
        <v>0</v>
      </c>
      <c r="H6" s="9">
        <v>0</v>
      </c>
      <c r="I6" s="9">
        <v>783</v>
      </c>
    </row>
    <row r="7" spans="1:9" s="3" customFormat="1" ht="12.75">
      <c r="A7" s="2"/>
      <c r="B7" s="9"/>
      <c r="C7" s="9"/>
      <c r="D7" s="9"/>
      <c r="E7" s="9"/>
      <c r="F7" s="9"/>
      <c r="G7" s="9"/>
      <c r="H7" s="9"/>
      <c r="I7" s="9"/>
    </row>
    <row r="8" spans="1:9" ht="12.75">
      <c r="A8" s="3" t="s">
        <v>139</v>
      </c>
      <c r="B8" s="9">
        <f aca="true" t="shared" si="0" ref="B8:I8">SUM(B4:B7)</f>
        <v>81088</v>
      </c>
      <c r="C8" s="9">
        <f t="shared" si="0"/>
        <v>81088</v>
      </c>
      <c r="D8" s="9">
        <f t="shared" si="0"/>
        <v>576692</v>
      </c>
      <c r="E8" s="9">
        <f t="shared" si="0"/>
        <v>-2768635</v>
      </c>
      <c r="F8" s="9">
        <f t="shared" si="0"/>
        <v>0</v>
      </c>
      <c r="G8" s="9">
        <f t="shared" si="0"/>
        <v>-77200</v>
      </c>
      <c r="H8" s="9">
        <f t="shared" si="0"/>
        <v>-103069</v>
      </c>
      <c r="I8" s="9">
        <f t="shared" si="0"/>
        <v>-2291124</v>
      </c>
    </row>
    <row r="9" spans="1:9" ht="12.75">
      <c r="A9" s="1" t="s">
        <v>140</v>
      </c>
      <c r="B9" s="10">
        <v>77907</v>
      </c>
      <c r="C9" s="10">
        <v>77907</v>
      </c>
      <c r="D9" s="10">
        <v>807411</v>
      </c>
      <c r="E9" s="10">
        <v>1043111</v>
      </c>
      <c r="F9" s="10">
        <v>0</v>
      </c>
      <c r="G9" s="10">
        <v>-68771</v>
      </c>
      <c r="H9" s="10">
        <v>-119595</v>
      </c>
      <c r="I9" s="10">
        <v>1740063</v>
      </c>
    </row>
    <row r="11" spans="1:9" ht="12.75">
      <c r="A11" s="1" t="s">
        <v>136</v>
      </c>
      <c r="B11" s="7">
        <f aca="true" t="shared" si="1" ref="B11:I12">B8/($C8/100)</f>
        <v>100</v>
      </c>
      <c r="C11" s="7">
        <f t="shared" si="1"/>
        <v>100</v>
      </c>
      <c r="D11" s="7">
        <f t="shared" si="1"/>
        <v>711.1927782162588</v>
      </c>
      <c r="E11" s="7">
        <f t="shared" si="1"/>
        <v>-3414.3584747434884</v>
      </c>
      <c r="F11" s="7">
        <f t="shared" si="1"/>
        <v>0</v>
      </c>
      <c r="G11" s="7">
        <f t="shared" si="1"/>
        <v>-95.2052091554854</v>
      </c>
      <c r="H11" s="7">
        <f t="shared" si="1"/>
        <v>-127.10758681925809</v>
      </c>
      <c r="I11" s="7">
        <f t="shared" si="1"/>
        <v>-2825.478492501973</v>
      </c>
    </row>
    <row r="12" spans="1:9" ht="12.75">
      <c r="A12" s="1" t="s">
        <v>137</v>
      </c>
      <c r="B12" s="7">
        <f t="shared" si="1"/>
        <v>100</v>
      </c>
      <c r="C12" s="7">
        <f t="shared" si="1"/>
        <v>100</v>
      </c>
      <c r="D12" s="7">
        <f t="shared" si="1"/>
        <v>1036.3779891408988</v>
      </c>
      <c r="E12" s="7">
        <f t="shared" si="1"/>
        <v>1338.9181973378516</v>
      </c>
      <c r="F12" s="7">
        <f t="shared" si="1"/>
        <v>0</v>
      </c>
      <c r="G12" s="7">
        <f t="shared" si="1"/>
        <v>-88.27319753038879</v>
      </c>
      <c r="H12" s="7">
        <f t="shared" si="1"/>
        <v>-153.50995417613308</v>
      </c>
      <c r="I12" s="7">
        <f t="shared" si="1"/>
        <v>2233.5130347722284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5"/>
  <dimension ref="A1:K5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144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145</v>
      </c>
      <c r="B4" s="9">
        <v>2755931</v>
      </c>
      <c r="C4" s="9">
        <v>2169069</v>
      </c>
      <c r="D4" s="9">
        <v>143463</v>
      </c>
      <c r="E4" s="9">
        <v>-1701497</v>
      </c>
      <c r="F4" s="9">
        <v>0</v>
      </c>
      <c r="G4" s="9">
        <v>-652117</v>
      </c>
      <c r="H4" s="9">
        <v>0</v>
      </c>
      <c r="I4" s="9">
        <v>-41082</v>
      </c>
    </row>
    <row r="5" spans="1:9" s="3" customFormat="1" ht="12" customHeight="1">
      <c r="A5" s="3" t="s">
        <v>146</v>
      </c>
      <c r="B5" s="9">
        <v>2141552</v>
      </c>
      <c r="C5" s="9">
        <v>1785541</v>
      </c>
      <c r="D5" s="9">
        <v>95599</v>
      </c>
      <c r="E5" s="9">
        <v>-1174229</v>
      </c>
      <c r="F5" s="9">
        <v>-12377</v>
      </c>
      <c r="G5" s="9">
        <v>-430031</v>
      </c>
      <c r="H5" s="9">
        <v>1110</v>
      </c>
      <c r="I5" s="9">
        <v>265613</v>
      </c>
    </row>
    <row r="6" spans="1:9" s="3" customFormat="1" ht="12" customHeight="1">
      <c r="A6" s="3" t="s">
        <v>147</v>
      </c>
      <c r="B6" s="9">
        <v>423000</v>
      </c>
      <c r="C6" s="9">
        <v>423000</v>
      </c>
      <c r="D6" s="9">
        <v>11556</v>
      </c>
      <c r="E6" s="9">
        <v>-375178</v>
      </c>
      <c r="F6" s="9">
        <v>0</v>
      </c>
      <c r="G6" s="9">
        <v>-7912</v>
      </c>
      <c r="H6" s="9">
        <v>0</v>
      </c>
      <c r="I6" s="9">
        <v>51466</v>
      </c>
    </row>
    <row r="7" spans="1:9" s="3" customFormat="1" ht="12" customHeight="1">
      <c r="A7" s="3" t="s">
        <v>143</v>
      </c>
      <c r="B7" s="9">
        <v>367299</v>
      </c>
      <c r="C7" s="9">
        <v>110457</v>
      </c>
      <c r="D7" s="9">
        <v>43423</v>
      </c>
      <c r="E7" s="9">
        <v>-71016</v>
      </c>
      <c r="F7" s="9">
        <v>0</v>
      </c>
      <c r="G7" s="9">
        <v>-31579</v>
      </c>
      <c r="H7" s="9">
        <v>372</v>
      </c>
      <c r="I7" s="9">
        <v>51657</v>
      </c>
    </row>
    <row r="8" spans="1:9" s="3" customFormat="1" ht="12" customHeight="1">
      <c r="A8" s="3" t="s">
        <v>148</v>
      </c>
      <c r="B8" s="9">
        <v>191145</v>
      </c>
      <c r="C8" s="9">
        <v>118375</v>
      </c>
      <c r="D8" s="9">
        <v>5303</v>
      </c>
      <c r="E8" s="9">
        <v>-74499</v>
      </c>
      <c r="F8" s="9">
        <v>0</v>
      </c>
      <c r="G8" s="9">
        <v>-34124</v>
      </c>
      <c r="H8" s="9">
        <v>0</v>
      </c>
      <c r="I8" s="9">
        <v>15055</v>
      </c>
    </row>
    <row r="9" spans="1:9" s="3" customFormat="1" ht="12" customHeight="1">
      <c r="A9" s="3" t="s">
        <v>149</v>
      </c>
      <c r="B9" s="9">
        <v>165473</v>
      </c>
      <c r="C9" s="9">
        <v>22173</v>
      </c>
      <c r="D9" s="9">
        <v>2706</v>
      </c>
      <c r="E9" s="9">
        <v>-24017</v>
      </c>
      <c r="F9" s="9">
        <v>0</v>
      </c>
      <c r="G9" s="9">
        <v>-4226</v>
      </c>
      <c r="H9" s="9">
        <v>0</v>
      </c>
      <c r="I9" s="9">
        <v>-3364</v>
      </c>
    </row>
    <row r="10" spans="1:9" s="3" customFormat="1" ht="12" customHeight="1">
      <c r="A10" s="3" t="s">
        <v>150</v>
      </c>
      <c r="B10" s="9">
        <v>162140</v>
      </c>
      <c r="C10" s="9">
        <v>10897</v>
      </c>
      <c r="D10" s="9">
        <v>387</v>
      </c>
      <c r="E10" s="9">
        <v>-3460</v>
      </c>
      <c r="F10" s="9">
        <v>0</v>
      </c>
      <c r="G10" s="9">
        <v>-1146</v>
      </c>
      <c r="H10" s="9">
        <v>0</v>
      </c>
      <c r="I10" s="9">
        <v>6678</v>
      </c>
    </row>
    <row r="11" spans="1:9" s="3" customFormat="1" ht="12" customHeight="1">
      <c r="A11" s="3" t="s">
        <v>142</v>
      </c>
      <c r="B11" s="9">
        <v>126757</v>
      </c>
      <c r="C11" s="9">
        <v>61491</v>
      </c>
      <c r="D11" s="9">
        <v>3727</v>
      </c>
      <c r="E11" s="9">
        <v>-46864</v>
      </c>
      <c r="F11" s="9">
        <v>0</v>
      </c>
      <c r="G11" s="9">
        <v>-9791</v>
      </c>
      <c r="H11" s="9">
        <v>951</v>
      </c>
      <c r="I11" s="9">
        <v>9514</v>
      </c>
    </row>
    <row r="12" spans="1:9" s="3" customFormat="1" ht="12" customHeight="1">
      <c r="A12" s="3" t="s">
        <v>151</v>
      </c>
      <c r="B12" s="9">
        <v>119645</v>
      </c>
      <c r="C12" s="9">
        <v>84746</v>
      </c>
      <c r="D12" s="9">
        <v>2813</v>
      </c>
      <c r="E12" s="9">
        <v>-19475</v>
      </c>
      <c r="F12" s="9">
        <v>0</v>
      </c>
      <c r="G12" s="9">
        <v>-330</v>
      </c>
      <c r="H12" s="9">
        <v>0</v>
      </c>
      <c r="I12" s="9">
        <v>67754</v>
      </c>
    </row>
    <row r="13" spans="1:9" s="3" customFormat="1" ht="12" customHeight="1">
      <c r="A13" s="3" t="s">
        <v>152</v>
      </c>
      <c r="B13" s="9">
        <v>110428</v>
      </c>
      <c r="C13" s="9">
        <v>77012</v>
      </c>
      <c r="D13" s="9">
        <v>4038</v>
      </c>
      <c r="E13" s="9">
        <v>-25745</v>
      </c>
      <c r="F13" s="9">
        <v>0</v>
      </c>
      <c r="G13" s="9">
        <v>-9634</v>
      </c>
      <c r="H13" s="9">
        <v>0</v>
      </c>
      <c r="I13" s="9">
        <v>45671</v>
      </c>
    </row>
    <row r="14" spans="1:9" s="3" customFormat="1" ht="12" customHeight="1">
      <c r="A14" s="3" t="s">
        <v>153</v>
      </c>
      <c r="B14" s="9">
        <v>102268</v>
      </c>
      <c r="C14" s="9">
        <v>60661</v>
      </c>
      <c r="D14" s="9">
        <v>4070</v>
      </c>
      <c r="E14" s="9">
        <v>-37057</v>
      </c>
      <c r="F14" s="9">
        <v>0</v>
      </c>
      <c r="G14" s="9">
        <v>-13304</v>
      </c>
      <c r="H14" s="9">
        <v>0</v>
      </c>
      <c r="I14" s="9">
        <v>14370</v>
      </c>
    </row>
    <row r="15" spans="1:9" s="3" customFormat="1" ht="12" customHeight="1">
      <c r="A15" s="3" t="s">
        <v>154</v>
      </c>
      <c r="B15" s="9">
        <v>84557</v>
      </c>
      <c r="C15" s="9">
        <v>6408</v>
      </c>
      <c r="D15" s="9">
        <v>1311</v>
      </c>
      <c r="E15" s="9">
        <v>4378</v>
      </c>
      <c r="F15" s="9">
        <v>0</v>
      </c>
      <c r="G15" s="9">
        <v>-3045</v>
      </c>
      <c r="H15" s="9">
        <v>0</v>
      </c>
      <c r="I15" s="9">
        <v>9052</v>
      </c>
    </row>
    <row r="16" spans="1:9" s="3" customFormat="1" ht="12" customHeight="1">
      <c r="A16" s="3" t="s">
        <v>155</v>
      </c>
      <c r="B16" s="9">
        <v>78075</v>
      </c>
      <c r="C16" s="9">
        <v>23070</v>
      </c>
      <c r="D16" s="9">
        <v>1243</v>
      </c>
      <c r="E16" s="9">
        <v>-20746</v>
      </c>
      <c r="F16" s="9">
        <v>0</v>
      </c>
      <c r="G16" s="9">
        <v>-3721</v>
      </c>
      <c r="H16" s="9">
        <v>0</v>
      </c>
      <c r="I16" s="9">
        <v>-154</v>
      </c>
    </row>
    <row r="17" spans="1:9" s="3" customFormat="1" ht="12" customHeight="1">
      <c r="A17" s="3" t="s">
        <v>156</v>
      </c>
      <c r="B17" s="9">
        <v>77119</v>
      </c>
      <c r="C17" s="9">
        <v>3819</v>
      </c>
      <c r="D17" s="9">
        <v>181</v>
      </c>
      <c r="E17" s="9">
        <v>623</v>
      </c>
      <c r="F17" s="9">
        <v>0</v>
      </c>
      <c r="G17" s="9">
        <v>-46</v>
      </c>
      <c r="H17" s="9">
        <v>0</v>
      </c>
      <c r="I17" s="9">
        <v>4577</v>
      </c>
    </row>
    <row r="18" spans="1:9" s="3" customFormat="1" ht="12" customHeight="1">
      <c r="A18" s="3" t="s">
        <v>157</v>
      </c>
      <c r="B18" s="9">
        <v>56422</v>
      </c>
      <c r="C18" s="9">
        <v>14682</v>
      </c>
      <c r="D18" s="9">
        <v>570</v>
      </c>
      <c r="E18" s="9">
        <v>-200</v>
      </c>
      <c r="F18" s="9">
        <v>0</v>
      </c>
      <c r="G18" s="9">
        <v>-5371</v>
      </c>
      <c r="H18" s="9">
        <v>0</v>
      </c>
      <c r="I18" s="9">
        <v>9681</v>
      </c>
    </row>
    <row r="19" spans="1:9" s="3" customFormat="1" ht="12" customHeight="1">
      <c r="A19" s="3" t="s">
        <v>158</v>
      </c>
      <c r="B19" s="9">
        <v>53042</v>
      </c>
      <c r="C19" s="9">
        <v>35652</v>
      </c>
      <c r="D19" s="9">
        <v>1433</v>
      </c>
      <c r="E19" s="9">
        <v>-23834</v>
      </c>
      <c r="F19" s="9">
        <v>0</v>
      </c>
      <c r="G19" s="9">
        <v>-10526</v>
      </c>
      <c r="H19" s="9">
        <v>0</v>
      </c>
      <c r="I19" s="9">
        <v>2725</v>
      </c>
    </row>
    <row r="20" spans="1:9" s="3" customFormat="1" ht="12" customHeight="1">
      <c r="A20" s="3" t="s">
        <v>159</v>
      </c>
      <c r="B20" s="9">
        <v>52918</v>
      </c>
      <c r="C20" s="9">
        <v>20686</v>
      </c>
      <c r="D20" s="9">
        <v>650</v>
      </c>
      <c r="E20" s="9">
        <v>-2177</v>
      </c>
      <c r="F20" s="9">
        <v>-642</v>
      </c>
      <c r="G20" s="9">
        <v>-87</v>
      </c>
      <c r="H20" s="9">
        <v>-838</v>
      </c>
      <c r="I20" s="9">
        <v>17592</v>
      </c>
    </row>
    <row r="21" spans="1:9" s="3" customFormat="1" ht="12" customHeight="1">
      <c r="A21" s="3" t="s">
        <v>160</v>
      </c>
      <c r="B21" s="9">
        <v>46569</v>
      </c>
      <c r="C21" s="9">
        <v>12745</v>
      </c>
      <c r="D21" s="9">
        <v>0</v>
      </c>
      <c r="E21" s="9">
        <v>-5131</v>
      </c>
      <c r="F21" s="9">
        <v>0</v>
      </c>
      <c r="G21" s="9">
        <v>-8149</v>
      </c>
      <c r="H21" s="9">
        <v>-148</v>
      </c>
      <c r="I21" s="9">
        <v>-683</v>
      </c>
    </row>
    <row r="22" spans="1:9" s="3" customFormat="1" ht="12" customHeight="1">
      <c r="A22" s="3" t="s">
        <v>161</v>
      </c>
      <c r="B22" s="9">
        <v>42174</v>
      </c>
      <c r="C22" s="9">
        <v>41248</v>
      </c>
      <c r="D22" s="9">
        <v>5959</v>
      </c>
      <c r="E22" s="9">
        <v>-34650</v>
      </c>
      <c r="F22" s="9">
        <v>0</v>
      </c>
      <c r="G22" s="9">
        <v>-2185</v>
      </c>
      <c r="H22" s="9">
        <v>0</v>
      </c>
      <c r="I22" s="9">
        <v>10372</v>
      </c>
    </row>
    <row r="23" spans="1:9" s="3" customFormat="1" ht="12" customHeight="1">
      <c r="A23" s="3" t="s">
        <v>162</v>
      </c>
      <c r="B23" s="9">
        <v>41781</v>
      </c>
      <c r="C23" s="9">
        <v>18106</v>
      </c>
      <c r="D23" s="9">
        <v>456</v>
      </c>
      <c r="E23" s="9">
        <v>-21146</v>
      </c>
      <c r="F23" s="9">
        <v>0</v>
      </c>
      <c r="G23" s="9">
        <v>-5712</v>
      </c>
      <c r="H23" s="9">
        <v>0</v>
      </c>
      <c r="I23" s="9">
        <v>-8296</v>
      </c>
    </row>
    <row r="24" spans="1:9" s="3" customFormat="1" ht="12" customHeight="1">
      <c r="A24" s="3" t="s">
        <v>163</v>
      </c>
      <c r="B24" s="9">
        <v>41097</v>
      </c>
      <c r="C24" s="9">
        <v>11598</v>
      </c>
      <c r="D24" s="9">
        <v>560</v>
      </c>
      <c r="E24" s="9">
        <v>-6434</v>
      </c>
      <c r="F24" s="9">
        <v>0</v>
      </c>
      <c r="G24" s="9">
        <v>-4565</v>
      </c>
      <c r="H24" s="9">
        <v>0</v>
      </c>
      <c r="I24" s="9">
        <v>1159</v>
      </c>
    </row>
    <row r="25" spans="1:9" s="3" customFormat="1" ht="12" customHeight="1">
      <c r="A25" s="3" t="s">
        <v>164</v>
      </c>
      <c r="B25" s="9">
        <v>35000</v>
      </c>
      <c r="C25" s="9">
        <v>35000</v>
      </c>
      <c r="D25" s="9">
        <v>1368</v>
      </c>
      <c r="E25" s="9">
        <v>-19208</v>
      </c>
      <c r="F25" s="9">
        <v>0</v>
      </c>
      <c r="G25" s="9">
        <v>-743</v>
      </c>
      <c r="H25" s="9">
        <v>0</v>
      </c>
      <c r="I25" s="9">
        <v>16417</v>
      </c>
    </row>
    <row r="26" spans="1:9" s="3" customFormat="1" ht="12" customHeight="1">
      <c r="A26" s="3" t="s">
        <v>165</v>
      </c>
      <c r="B26" s="9">
        <v>34445</v>
      </c>
      <c r="C26" s="9">
        <v>2613</v>
      </c>
      <c r="D26" s="9">
        <v>6887</v>
      </c>
      <c r="E26" s="9">
        <v>-20527</v>
      </c>
      <c r="F26" s="9">
        <v>0</v>
      </c>
      <c r="G26" s="9">
        <v>2296</v>
      </c>
      <c r="H26" s="9">
        <v>0</v>
      </c>
      <c r="I26" s="9">
        <v>-8731</v>
      </c>
    </row>
    <row r="27" spans="1:9" s="3" customFormat="1" ht="12" customHeight="1">
      <c r="A27" s="3" t="s">
        <v>166</v>
      </c>
      <c r="B27" s="9">
        <v>33877</v>
      </c>
      <c r="C27" s="9">
        <v>31880</v>
      </c>
      <c r="D27" s="9">
        <v>667</v>
      </c>
      <c r="E27" s="9">
        <v>-26984</v>
      </c>
      <c r="F27" s="9">
        <v>0</v>
      </c>
      <c r="G27" s="9">
        <v>-6987</v>
      </c>
      <c r="H27" s="9">
        <v>0</v>
      </c>
      <c r="I27" s="9">
        <v>-1424</v>
      </c>
    </row>
    <row r="28" spans="1:9" s="3" customFormat="1" ht="12" customHeight="1">
      <c r="A28" s="3" t="s">
        <v>167</v>
      </c>
      <c r="B28" s="9">
        <v>30603</v>
      </c>
      <c r="C28" s="9">
        <v>25124</v>
      </c>
      <c r="D28" s="9">
        <v>22650</v>
      </c>
      <c r="E28" s="9">
        <v>-20327</v>
      </c>
      <c r="F28" s="9">
        <v>0</v>
      </c>
      <c r="G28" s="9">
        <v>-11680</v>
      </c>
      <c r="H28" s="9">
        <v>0</v>
      </c>
      <c r="I28" s="9">
        <v>15767</v>
      </c>
    </row>
    <row r="29" spans="1:9" s="3" customFormat="1" ht="12" customHeight="1">
      <c r="A29" s="3" t="s">
        <v>168</v>
      </c>
      <c r="B29" s="9">
        <v>29393</v>
      </c>
      <c r="C29" s="9">
        <v>2259</v>
      </c>
      <c r="D29" s="9">
        <v>19</v>
      </c>
      <c r="E29" s="9">
        <v>-2283</v>
      </c>
      <c r="F29" s="9">
        <v>0</v>
      </c>
      <c r="G29" s="9">
        <v>-981</v>
      </c>
      <c r="H29" s="9">
        <v>418</v>
      </c>
      <c r="I29" s="9">
        <v>-568</v>
      </c>
    </row>
    <row r="30" spans="1:9" s="3" customFormat="1" ht="12" customHeight="1">
      <c r="A30" s="3" t="s">
        <v>169</v>
      </c>
      <c r="B30" s="9">
        <v>27009</v>
      </c>
      <c r="C30" s="9">
        <v>5967</v>
      </c>
      <c r="D30" s="9">
        <v>126</v>
      </c>
      <c r="E30" s="9">
        <v>-2213</v>
      </c>
      <c r="F30" s="9">
        <v>0</v>
      </c>
      <c r="G30" s="9">
        <v>-3164</v>
      </c>
      <c r="H30" s="9">
        <v>-288</v>
      </c>
      <c r="I30" s="9">
        <v>428</v>
      </c>
    </row>
    <row r="31" spans="1:9" s="3" customFormat="1" ht="12" customHeight="1">
      <c r="A31" s="3" t="s">
        <v>170</v>
      </c>
      <c r="B31" s="9">
        <v>25035</v>
      </c>
      <c r="C31" s="9">
        <v>15309</v>
      </c>
      <c r="D31" s="9">
        <v>775</v>
      </c>
      <c r="E31" s="9">
        <v>-16162</v>
      </c>
      <c r="F31" s="9">
        <v>0</v>
      </c>
      <c r="G31" s="9">
        <v>-4466</v>
      </c>
      <c r="H31" s="9">
        <v>44</v>
      </c>
      <c r="I31" s="9">
        <v>-4500</v>
      </c>
    </row>
    <row r="32" spans="1:9" s="3" customFormat="1" ht="12" customHeight="1">
      <c r="A32" s="3" t="s">
        <v>171</v>
      </c>
      <c r="B32" s="9">
        <v>21974</v>
      </c>
      <c r="C32" s="9">
        <v>13141</v>
      </c>
      <c r="D32" s="9">
        <v>168</v>
      </c>
      <c r="E32" s="9">
        <v>-7026</v>
      </c>
      <c r="F32" s="9">
        <v>0</v>
      </c>
      <c r="G32" s="9">
        <v>-2264</v>
      </c>
      <c r="H32" s="9">
        <v>0</v>
      </c>
      <c r="I32" s="9">
        <v>4019</v>
      </c>
    </row>
    <row r="33" spans="1:9" s="3" customFormat="1" ht="12" customHeight="1">
      <c r="A33" s="3" t="s">
        <v>172</v>
      </c>
      <c r="B33" s="9">
        <v>20147</v>
      </c>
      <c r="C33" s="9">
        <v>7047</v>
      </c>
      <c r="D33" s="9">
        <v>179</v>
      </c>
      <c r="E33" s="9">
        <v>478</v>
      </c>
      <c r="F33" s="9">
        <v>0</v>
      </c>
      <c r="G33" s="9">
        <v>-609</v>
      </c>
      <c r="H33" s="9">
        <v>0</v>
      </c>
      <c r="I33" s="9">
        <v>7095</v>
      </c>
    </row>
    <row r="34" spans="1:9" s="3" customFormat="1" ht="12" customHeight="1">
      <c r="A34" s="3" t="s">
        <v>173</v>
      </c>
      <c r="B34" s="9">
        <v>19137</v>
      </c>
      <c r="C34" s="9">
        <v>5368</v>
      </c>
      <c r="D34" s="9">
        <v>2621</v>
      </c>
      <c r="E34" s="9">
        <v>-43705</v>
      </c>
      <c r="F34" s="9">
        <v>0</v>
      </c>
      <c r="G34" s="9">
        <v>-585</v>
      </c>
      <c r="H34" s="9">
        <v>-6551</v>
      </c>
      <c r="I34" s="9">
        <v>-42852</v>
      </c>
    </row>
    <row r="35" spans="1:9" s="3" customFormat="1" ht="12" customHeight="1">
      <c r="A35" s="3" t="s">
        <v>174</v>
      </c>
      <c r="B35" s="9">
        <v>12748</v>
      </c>
      <c r="C35" s="9">
        <v>3556</v>
      </c>
      <c r="D35" s="9">
        <v>522</v>
      </c>
      <c r="E35" s="9">
        <v>-1669</v>
      </c>
      <c r="F35" s="9">
        <v>0</v>
      </c>
      <c r="G35" s="9">
        <v>116</v>
      </c>
      <c r="H35" s="9">
        <v>0</v>
      </c>
      <c r="I35" s="9">
        <v>2525</v>
      </c>
    </row>
    <row r="36" spans="1:9" s="3" customFormat="1" ht="12" customHeight="1">
      <c r="A36" s="3" t="s">
        <v>175</v>
      </c>
      <c r="B36" s="9">
        <v>10404</v>
      </c>
      <c r="C36" s="9">
        <v>4082</v>
      </c>
      <c r="D36" s="9">
        <v>107</v>
      </c>
      <c r="E36" s="9">
        <v>-2142</v>
      </c>
      <c r="F36" s="9">
        <v>0</v>
      </c>
      <c r="G36" s="9">
        <v>-716</v>
      </c>
      <c r="H36" s="9">
        <v>0</v>
      </c>
      <c r="I36" s="9">
        <v>1331</v>
      </c>
    </row>
    <row r="37" spans="1:9" s="3" customFormat="1" ht="12" customHeight="1">
      <c r="A37" s="3" t="s">
        <v>176</v>
      </c>
      <c r="B37" s="9">
        <v>8434</v>
      </c>
      <c r="C37" s="9">
        <v>-66</v>
      </c>
      <c r="D37" s="9">
        <v>0</v>
      </c>
      <c r="E37" s="9">
        <v>0</v>
      </c>
      <c r="F37" s="9">
        <v>0</v>
      </c>
      <c r="G37" s="9">
        <v>-424</v>
      </c>
      <c r="H37" s="9">
        <v>0</v>
      </c>
      <c r="I37" s="9">
        <v>-490</v>
      </c>
    </row>
    <row r="38" spans="1:9" s="3" customFormat="1" ht="12" customHeight="1">
      <c r="A38" s="3" t="s">
        <v>177</v>
      </c>
      <c r="B38" s="9">
        <v>8244</v>
      </c>
      <c r="C38" s="9">
        <v>919</v>
      </c>
      <c r="D38" s="9">
        <v>365</v>
      </c>
      <c r="E38" s="9">
        <v>615</v>
      </c>
      <c r="F38" s="9">
        <v>0</v>
      </c>
      <c r="G38" s="9">
        <v>-589</v>
      </c>
      <c r="H38" s="9">
        <v>0</v>
      </c>
      <c r="I38" s="9">
        <v>1310</v>
      </c>
    </row>
    <row r="39" spans="1:9" s="3" customFormat="1" ht="12" customHeight="1">
      <c r="A39" s="3" t="s">
        <v>178</v>
      </c>
      <c r="B39" s="9">
        <v>7306</v>
      </c>
      <c r="C39" s="9">
        <v>3591</v>
      </c>
      <c r="D39" s="9">
        <v>133</v>
      </c>
      <c r="E39" s="9">
        <v>3252</v>
      </c>
      <c r="F39" s="9">
        <v>0</v>
      </c>
      <c r="G39" s="9">
        <v>-416</v>
      </c>
      <c r="H39" s="9">
        <v>0</v>
      </c>
      <c r="I39" s="9">
        <v>6560</v>
      </c>
    </row>
    <row r="40" spans="1:9" s="3" customFormat="1" ht="12" customHeight="1">
      <c r="A40" s="3" t="s">
        <v>179</v>
      </c>
      <c r="B40" s="9">
        <v>7031</v>
      </c>
      <c r="C40" s="9">
        <v>4344</v>
      </c>
      <c r="D40" s="9">
        <v>1600</v>
      </c>
      <c r="E40" s="9">
        <v>7284</v>
      </c>
      <c r="F40" s="9">
        <v>0</v>
      </c>
      <c r="G40" s="9">
        <v>-5712</v>
      </c>
      <c r="H40" s="9">
        <v>0</v>
      </c>
      <c r="I40" s="9">
        <v>7516</v>
      </c>
    </row>
    <row r="41" spans="1:9" s="3" customFormat="1" ht="12" customHeight="1">
      <c r="A41" s="3" t="s">
        <v>180</v>
      </c>
      <c r="B41" s="9">
        <v>6419</v>
      </c>
      <c r="C41" s="9">
        <v>3168</v>
      </c>
      <c r="D41" s="9">
        <v>1572</v>
      </c>
      <c r="E41" s="9">
        <v>-6782</v>
      </c>
      <c r="F41" s="9">
        <v>-121</v>
      </c>
      <c r="G41" s="9">
        <v>-727</v>
      </c>
      <c r="H41" s="9">
        <v>0</v>
      </c>
      <c r="I41" s="9">
        <v>-2890</v>
      </c>
    </row>
    <row r="42" spans="1:9" s="3" customFormat="1" ht="12" customHeight="1">
      <c r="A42" s="3" t="s">
        <v>181</v>
      </c>
      <c r="B42" s="9">
        <v>3803</v>
      </c>
      <c r="C42" s="9">
        <v>2314</v>
      </c>
      <c r="D42" s="9">
        <v>1724</v>
      </c>
      <c r="E42" s="9">
        <v>-177</v>
      </c>
      <c r="F42" s="9">
        <v>0</v>
      </c>
      <c r="G42" s="9">
        <v>-6551</v>
      </c>
      <c r="H42" s="9">
        <v>0</v>
      </c>
      <c r="I42" s="9">
        <v>-2690</v>
      </c>
    </row>
    <row r="43" spans="1:9" s="3" customFormat="1" ht="12" customHeight="1">
      <c r="A43" s="3" t="s">
        <v>182</v>
      </c>
      <c r="B43" s="9">
        <v>3235</v>
      </c>
      <c r="C43" s="9">
        <v>1609</v>
      </c>
      <c r="D43" s="9">
        <v>235</v>
      </c>
      <c r="E43" s="9">
        <v>-1924</v>
      </c>
      <c r="F43" s="9">
        <v>0</v>
      </c>
      <c r="G43" s="9">
        <v>-425</v>
      </c>
      <c r="H43" s="9">
        <v>0</v>
      </c>
      <c r="I43" s="9">
        <v>-505</v>
      </c>
    </row>
    <row r="44" spans="1:9" s="3" customFormat="1" ht="12" customHeight="1">
      <c r="A44" s="3" t="s">
        <v>183</v>
      </c>
      <c r="B44" s="9">
        <v>2885</v>
      </c>
      <c r="C44" s="9">
        <v>655</v>
      </c>
      <c r="D44" s="9">
        <v>932</v>
      </c>
      <c r="E44" s="9">
        <v>-213</v>
      </c>
      <c r="F44" s="9">
        <v>0</v>
      </c>
      <c r="G44" s="9">
        <v>-14207</v>
      </c>
      <c r="H44" s="9">
        <v>0</v>
      </c>
      <c r="I44" s="9">
        <v>-12833</v>
      </c>
    </row>
    <row r="45" spans="1:9" s="3" customFormat="1" ht="12" customHeight="1">
      <c r="A45" s="3" t="s">
        <v>184</v>
      </c>
      <c r="B45" s="9">
        <v>2649</v>
      </c>
      <c r="C45" s="9">
        <v>1149</v>
      </c>
      <c r="D45" s="9">
        <v>70</v>
      </c>
      <c r="E45" s="9">
        <v>-120</v>
      </c>
      <c r="F45" s="9">
        <v>0</v>
      </c>
      <c r="G45" s="9">
        <v>-953</v>
      </c>
      <c r="H45" s="9">
        <v>0</v>
      </c>
      <c r="I45" s="9">
        <v>146</v>
      </c>
    </row>
    <row r="46" spans="1:9" s="3" customFormat="1" ht="12" customHeight="1">
      <c r="A46" s="3" t="s">
        <v>185</v>
      </c>
      <c r="B46" s="9">
        <v>2110</v>
      </c>
      <c r="C46" s="9">
        <v>2110</v>
      </c>
      <c r="D46" s="9">
        <v>0</v>
      </c>
      <c r="E46" s="9">
        <v>32</v>
      </c>
      <c r="F46" s="9">
        <v>0</v>
      </c>
      <c r="G46" s="9">
        <v>0</v>
      </c>
      <c r="H46" s="9">
        <v>0</v>
      </c>
      <c r="I46" s="9">
        <v>2142</v>
      </c>
    </row>
    <row r="47" spans="1:9" s="3" customFormat="1" ht="12" customHeight="1">
      <c r="A47" s="3" t="s">
        <v>186</v>
      </c>
      <c r="B47" s="9">
        <v>1021</v>
      </c>
      <c r="C47" s="9">
        <v>1021</v>
      </c>
      <c r="D47" s="9">
        <v>456</v>
      </c>
      <c r="E47" s="9">
        <v>-1497</v>
      </c>
      <c r="F47" s="9">
        <v>0</v>
      </c>
      <c r="G47" s="9">
        <v>-1765</v>
      </c>
      <c r="H47" s="9">
        <v>0</v>
      </c>
      <c r="I47" s="9">
        <v>-1785</v>
      </c>
    </row>
    <row r="48" spans="1:9" s="3" customFormat="1" ht="12" customHeight="1">
      <c r="A48" s="3" t="s">
        <v>187</v>
      </c>
      <c r="B48" s="9">
        <v>425</v>
      </c>
      <c r="C48" s="9">
        <v>22</v>
      </c>
      <c r="D48" s="9">
        <v>83</v>
      </c>
      <c r="E48" s="9">
        <v>-556</v>
      </c>
      <c r="F48" s="9">
        <v>0</v>
      </c>
      <c r="G48" s="9">
        <v>-2364</v>
      </c>
      <c r="H48" s="9">
        <v>2189</v>
      </c>
      <c r="I48" s="9">
        <v>-626</v>
      </c>
    </row>
    <row r="49" spans="1:9" s="3" customFormat="1" ht="12" customHeight="1">
      <c r="A49" s="3" t="s">
        <v>188</v>
      </c>
      <c r="B49" s="9">
        <v>0</v>
      </c>
      <c r="C49" s="9">
        <v>-3</v>
      </c>
      <c r="D49" s="9">
        <v>485</v>
      </c>
      <c r="E49" s="9">
        <v>-579</v>
      </c>
      <c r="F49" s="9">
        <v>0</v>
      </c>
      <c r="G49" s="9">
        <v>-777</v>
      </c>
      <c r="H49" s="9">
        <v>0</v>
      </c>
      <c r="I49" s="9">
        <v>-874</v>
      </c>
    </row>
    <row r="50" spans="1:9" s="3" customFormat="1" ht="12" customHeight="1">
      <c r="A50" s="3" t="s">
        <v>189</v>
      </c>
      <c r="B50" s="9">
        <v>0</v>
      </c>
      <c r="C50" s="9">
        <v>0</v>
      </c>
      <c r="D50" s="9">
        <v>610</v>
      </c>
      <c r="E50" s="9">
        <v>19550</v>
      </c>
      <c r="F50" s="9">
        <v>0</v>
      </c>
      <c r="G50" s="9">
        <v>0</v>
      </c>
      <c r="H50" s="9">
        <v>0</v>
      </c>
      <c r="I50" s="9">
        <v>20160</v>
      </c>
    </row>
    <row r="51" spans="1:9" s="3" customFormat="1" ht="12" customHeight="1">
      <c r="A51" s="3" t="s">
        <v>190</v>
      </c>
      <c r="B51" s="9">
        <v>-225</v>
      </c>
      <c r="C51" s="9">
        <v>-225</v>
      </c>
      <c r="D51" s="9">
        <v>3052</v>
      </c>
      <c r="E51" s="9">
        <v>-52</v>
      </c>
      <c r="F51" s="9">
        <v>0</v>
      </c>
      <c r="G51" s="9">
        <v>-1669</v>
      </c>
      <c r="H51" s="9">
        <v>0</v>
      </c>
      <c r="I51" s="9">
        <v>1106</v>
      </c>
    </row>
    <row r="52" spans="1:9" s="3" customFormat="1" ht="12" customHeight="1">
      <c r="A52" s="3" t="s">
        <v>191</v>
      </c>
      <c r="B52" s="9">
        <v>-22832</v>
      </c>
      <c r="C52" s="9">
        <v>-22832</v>
      </c>
      <c r="D52" s="9">
        <v>1283</v>
      </c>
      <c r="E52" s="9">
        <v>23706</v>
      </c>
      <c r="F52" s="9">
        <v>0</v>
      </c>
      <c r="G52" s="9">
        <v>-37</v>
      </c>
      <c r="H52" s="9">
        <v>0</v>
      </c>
      <c r="I52" s="9">
        <v>2120</v>
      </c>
    </row>
    <row r="53" spans="1:9" s="3" customFormat="1" ht="12.75">
      <c r="A53" s="2"/>
      <c r="B53" s="9"/>
      <c r="C53" s="9"/>
      <c r="D53" s="9"/>
      <c r="E53" s="9"/>
      <c r="F53" s="9"/>
      <c r="G53" s="9"/>
      <c r="H53" s="9"/>
      <c r="I53" s="9"/>
    </row>
    <row r="54" spans="1:9" ht="12.75">
      <c r="A54" s="3" t="s">
        <v>139</v>
      </c>
      <c r="B54" s="9">
        <f aca="true" t="shared" si="0" ref="B54:I54">SUM(B4:B53)</f>
        <v>7569669</v>
      </c>
      <c r="C54" s="9">
        <f t="shared" si="0"/>
        <v>5260558</v>
      </c>
      <c r="D54" s="9">
        <f t="shared" si="0"/>
        <v>378137</v>
      </c>
      <c r="E54" s="9">
        <f t="shared" si="0"/>
        <v>-3781583</v>
      </c>
      <c r="F54" s="9">
        <f t="shared" si="0"/>
        <v>-13140</v>
      </c>
      <c r="G54" s="9">
        <f t="shared" si="0"/>
        <v>-1304000</v>
      </c>
      <c r="H54" s="9">
        <f t="shared" si="0"/>
        <v>-2741</v>
      </c>
      <c r="I54" s="9">
        <f t="shared" si="0"/>
        <v>537231</v>
      </c>
    </row>
    <row r="55" spans="1:9" ht="12.75">
      <c r="A55" s="1" t="s">
        <v>140</v>
      </c>
      <c r="B55" s="10">
        <v>6293589</v>
      </c>
      <c r="C55" s="10">
        <v>4036839</v>
      </c>
      <c r="D55" s="10">
        <v>407080</v>
      </c>
      <c r="E55" s="10">
        <v>-3548090</v>
      </c>
      <c r="F55" s="10">
        <v>-3502</v>
      </c>
      <c r="G55" s="10">
        <v>-978026</v>
      </c>
      <c r="H55" s="10">
        <v>2491</v>
      </c>
      <c r="I55" s="10">
        <v>-83208</v>
      </c>
    </row>
    <row r="57" spans="1:9" ht="12.75">
      <c r="A57" s="1" t="s">
        <v>136</v>
      </c>
      <c r="B57" s="7">
        <f aca="true" t="shared" si="1" ref="B57:I58">B54/($C54/100)</f>
        <v>143.89479214942597</v>
      </c>
      <c r="C57" s="7">
        <f t="shared" si="1"/>
        <v>100</v>
      </c>
      <c r="D57" s="7">
        <f t="shared" si="1"/>
        <v>7.188153804216206</v>
      </c>
      <c r="E57" s="7">
        <f t="shared" si="1"/>
        <v>-71.88558704228714</v>
      </c>
      <c r="F57" s="7">
        <f t="shared" si="1"/>
        <v>-0.24978338799800326</v>
      </c>
      <c r="G57" s="7">
        <f t="shared" si="1"/>
        <v>-24.788244897214327</v>
      </c>
      <c r="H57" s="7">
        <f t="shared" si="1"/>
        <v>-0.05210473869882244</v>
      </c>
      <c r="I57" s="7">
        <f t="shared" si="1"/>
        <v>10.212433738017905</v>
      </c>
    </row>
    <row r="58" spans="1:9" ht="12.75">
      <c r="A58" s="1" t="s">
        <v>137</v>
      </c>
      <c r="B58" s="7">
        <f t="shared" si="1"/>
        <v>155.9038891568378</v>
      </c>
      <c r="C58" s="7">
        <f t="shared" si="1"/>
        <v>100</v>
      </c>
      <c r="D58" s="7">
        <f t="shared" si="1"/>
        <v>10.084127704870072</v>
      </c>
      <c r="E58" s="7">
        <f t="shared" si="1"/>
        <v>-87.89277947423714</v>
      </c>
      <c r="F58" s="7">
        <f t="shared" si="1"/>
        <v>-0.08675104456729635</v>
      </c>
      <c r="G58" s="7">
        <f t="shared" si="1"/>
        <v>-24.227520592225748</v>
      </c>
      <c r="H58" s="7">
        <f t="shared" si="1"/>
        <v>0.061706696749610275</v>
      </c>
      <c r="I58" s="7">
        <f t="shared" si="1"/>
        <v>-2.0612167094105067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6"/>
  <dimension ref="A1:K4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192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193</v>
      </c>
      <c r="B4" s="9">
        <v>646690</v>
      </c>
      <c r="C4" s="9">
        <v>529158</v>
      </c>
      <c r="D4" s="9">
        <v>34474</v>
      </c>
      <c r="E4" s="9">
        <v>-373423</v>
      </c>
      <c r="F4" s="9">
        <v>0</v>
      </c>
      <c r="G4" s="9">
        <v>-137413</v>
      </c>
      <c r="H4" s="9">
        <v>0</v>
      </c>
      <c r="I4" s="9">
        <v>52796</v>
      </c>
    </row>
    <row r="5" spans="1:9" s="3" customFormat="1" ht="12" customHeight="1">
      <c r="A5" s="3" t="s">
        <v>194</v>
      </c>
      <c r="B5" s="9">
        <v>384045</v>
      </c>
      <c r="C5" s="9">
        <v>295244</v>
      </c>
      <c r="D5" s="9">
        <v>15210</v>
      </c>
      <c r="E5" s="9">
        <v>-222719</v>
      </c>
      <c r="F5" s="9">
        <v>0</v>
      </c>
      <c r="G5" s="9">
        <v>-73565</v>
      </c>
      <c r="H5" s="9">
        <v>0</v>
      </c>
      <c r="I5" s="9">
        <v>14170</v>
      </c>
    </row>
    <row r="6" spans="1:9" s="3" customFormat="1" ht="12" customHeight="1">
      <c r="A6" s="3" t="s">
        <v>195</v>
      </c>
      <c r="B6" s="9">
        <v>269846</v>
      </c>
      <c r="C6" s="9">
        <v>238056</v>
      </c>
      <c r="D6" s="9">
        <v>6670</v>
      </c>
      <c r="E6" s="9">
        <v>-165864</v>
      </c>
      <c r="F6" s="9">
        <v>0</v>
      </c>
      <c r="G6" s="9">
        <v>-52916</v>
      </c>
      <c r="H6" s="9">
        <v>0</v>
      </c>
      <c r="I6" s="9">
        <v>25946</v>
      </c>
    </row>
    <row r="7" spans="1:9" s="3" customFormat="1" ht="12" customHeight="1">
      <c r="A7" s="3" t="s">
        <v>196</v>
      </c>
      <c r="B7" s="9">
        <v>221509</v>
      </c>
      <c r="C7" s="9">
        <v>194110</v>
      </c>
      <c r="D7" s="9">
        <v>6676</v>
      </c>
      <c r="E7" s="9">
        <v>-143915</v>
      </c>
      <c r="F7" s="9">
        <v>0</v>
      </c>
      <c r="G7" s="9">
        <v>-28002</v>
      </c>
      <c r="H7" s="9">
        <v>0</v>
      </c>
      <c r="I7" s="9">
        <v>28869</v>
      </c>
    </row>
    <row r="8" spans="1:9" s="3" customFormat="1" ht="12" customHeight="1">
      <c r="A8" s="3" t="s">
        <v>197</v>
      </c>
      <c r="B8" s="9">
        <v>217884</v>
      </c>
      <c r="C8" s="9">
        <v>138352</v>
      </c>
      <c r="D8" s="9">
        <v>6493</v>
      </c>
      <c r="E8" s="9">
        <v>-108358</v>
      </c>
      <c r="F8" s="9">
        <v>0</v>
      </c>
      <c r="G8" s="9">
        <v>-37584</v>
      </c>
      <c r="H8" s="9">
        <v>0</v>
      </c>
      <c r="I8" s="9">
        <v>-1097</v>
      </c>
    </row>
    <row r="9" spans="1:9" s="3" customFormat="1" ht="12" customHeight="1">
      <c r="A9" s="3" t="s">
        <v>198</v>
      </c>
      <c r="B9" s="9">
        <v>216138</v>
      </c>
      <c r="C9" s="9">
        <v>193635</v>
      </c>
      <c r="D9" s="9">
        <v>5963</v>
      </c>
      <c r="E9" s="9">
        <v>-188207</v>
      </c>
      <c r="F9" s="9">
        <v>0</v>
      </c>
      <c r="G9" s="9">
        <v>-45963</v>
      </c>
      <c r="H9" s="9">
        <v>0</v>
      </c>
      <c r="I9" s="9">
        <v>-34572</v>
      </c>
    </row>
    <row r="10" spans="1:9" s="3" customFormat="1" ht="12" customHeight="1">
      <c r="A10" s="3" t="s">
        <v>199</v>
      </c>
      <c r="B10" s="9">
        <v>211936</v>
      </c>
      <c r="C10" s="9">
        <v>144648</v>
      </c>
      <c r="D10" s="9">
        <v>5267</v>
      </c>
      <c r="E10" s="9">
        <v>-123267</v>
      </c>
      <c r="F10" s="9">
        <v>-13344</v>
      </c>
      <c r="G10" s="9">
        <v>-49205</v>
      </c>
      <c r="H10" s="9">
        <v>0</v>
      </c>
      <c r="I10" s="9">
        <v>-35901</v>
      </c>
    </row>
    <row r="11" spans="1:9" s="3" customFormat="1" ht="12" customHeight="1">
      <c r="A11" s="3" t="s">
        <v>200</v>
      </c>
      <c r="B11" s="9">
        <v>189378</v>
      </c>
      <c r="C11" s="9">
        <v>115639</v>
      </c>
      <c r="D11" s="9">
        <v>8042</v>
      </c>
      <c r="E11" s="9">
        <v>-118687</v>
      </c>
      <c r="F11" s="9">
        <v>-9798</v>
      </c>
      <c r="G11" s="9">
        <v>-34696</v>
      </c>
      <c r="H11" s="9">
        <v>0</v>
      </c>
      <c r="I11" s="9">
        <v>-39500</v>
      </c>
    </row>
    <row r="12" spans="1:9" s="3" customFormat="1" ht="12" customHeight="1">
      <c r="A12" s="3" t="s">
        <v>201</v>
      </c>
      <c r="B12" s="9">
        <v>150092</v>
      </c>
      <c r="C12" s="9">
        <v>121464</v>
      </c>
      <c r="D12" s="9">
        <v>3999</v>
      </c>
      <c r="E12" s="9">
        <v>-104400</v>
      </c>
      <c r="F12" s="9">
        <v>0</v>
      </c>
      <c r="G12" s="9">
        <v>-20846</v>
      </c>
      <c r="H12" s="9">
        <v>0</v>
      </c>
      <c r="I12" s="9">
        <v>217</v>
      </c>
    </row>
    <row r="13" spans="1:9" s="3" customFormat="1" ht="12" customHeight="1">
      <c r="A13" s="3" t="s">
        <v>202</v>
      </c>
      <c r="B13" s="9">
        <v>136675</v>
      </c>
      <c r="C13" s="9">
        <v>114919</v>
      </c>
      <c r="D13" s="9">
        <v>7465</v>
      </c>
      <c r="E13" s="9">
        <v>-93788</v>
      </c>
      <c r="F13" s="9">
        <v>0</v>
      </c>
      <c r="G13" s="9">
        <v>-31494</v>
      </c>
      <c r="H13" s="9">
        <v>0</v>
      </c>
      <c r="I13" s="9">
        <v>-2898</v>
      </c>
    </row>
    <row r="14" spans="1:9" s="3" customFormat="1" ht="12" customHeight="1">
      <c r="A14" s="3" t="s">
        <v>203</v>
      </c>
      <c r="B14" s="9">
        <v>134012</v>
      </c>
      <c r="C14" s="9">
        <v>93174</v>
      </c>
      <c r="D14" s="9">
        <v>2343</v>
      </c>
      <c r="E14" s="9">
        <v>-66978</v>
      </c>
      <c r="F14" s="9">
        <v>-10623</v>
      </c>
      <c r="G14" s="9">
        <v>-23654</v>
      </c>
      <c r="H14" s="9">
        <v>0</v>
      </c>
      <c r="I14" s="9">
        <v>-5738</v>
      </c>
    </row>
    <row r="15" spans="1:9" s="3" customFormat="1" ht="12" customHeight="1">
      <c r="A15" s="3" t="s">
        <v>204</v>
      </c>
      <c r="B15" s="9">
        <v>130898</v>
      </c>
      <c r="C15" s="9">
        <v>108830</v>
      </c>
      <c r="D15" s="9">
        <v>3218</v>
      </c>
      <c r="E15" s="9">
        <v>-68544</v>
      </c>
      <c r="F15" s="9">
        <v>0</v>
      </c>
      <c r="G15" s="9">
        <v>-23165</v>
      </c>
      <c r="H15" s="9">
        <v>0</v>
      </c>
      <c r="I15" s="9">
        <v>20339</v>
      </c>
    </row>
    <row r="16" spans="1:9" s="3" customFormat="1" ht="12" customHeight="1">
      <c r="A16" s="3" t="s">
        <v>205</v>
      </c>
      <c r="B16" s="9">
        <v>130422</v>
      </c>
      <c r="C16" s="9">
        <v>103323</v>
      </c>
      <c r="D16" s="9">
        <v>5793</v>
      </c>
      <c r="E16" s="9">
        <v>-72250</v>
      </c>
      <c r="F16" s="9">
        <v>0</v>
      </c>
      <c r="G16" s="9">
        <v>-28489</v>
      </c>
      <c r="H16" s="9">
        <v>0</v>
      </c>
      <c r="I16" s="9">
        <v>8377</v>
      </c>
    </row>
    <row r="17" spans="1:9" s="3" customFormat="1" ht="12" customHeight="1">
      <c r="A17" s="3" t="s">
        <v>206</v>
      </c>
      <c r="B17" s="9">
        <v>117280</v>
      </c>
      <c r="C17" s="9">
        <v>101155</v>
      </c>
      <c r="D17" s="9">
        <v>2889</v>
      </c>
      <c r="E17" s="9">
        <v>-78178</v>
      </c>
      <c r="F17" s="9">
        <v>-3924</v>
      </c>
      <c r="G17" s="9">
        <v>-25368</v>
      </c>
      <c r="H17" s="9">
        <v>0</v>
      </c>
      <c r="I17" s="9">
        <v>-3426</v>
      </c>
    </row>
    <row r="18" spans="1:9" s="3" customFormat="1" ht="12" customHeight="1">
      <c r="A18" s="3" t="s">
        <v>207</v>
      </c>
      <c r="B18" s="9">
        <v>116004</v>
      </c>
      <c r="C18" s="9">
        <v>97477</v>
      </c>
      <c r="D18" s="9">
        <v>3396</v>
      </c>
      <c r="E18" s="9">
        <v>-62280</v>
      </c>
      <c r="F18" s="9">
        <v>0</v>
      </c>
      <c r="G18" s="9">
        <v>-26431</v>
      </c>
      <c r="H18" s="9">
        <v>0</v>
      </c>
      <c r="I18" s="9">
        <v>12162</v>
      </c>
    </row>
    <row r="19" spans="1:9" s="3" customFormat="1" ht="12" customHeight="1">
      <c r="A19" s="3" t="s">
        <v>208</v>
      </c>
      <c r="B19" s="9">
        <v>103355</v>
      </c>
      <c r="C19" s="9">
        <v>62425</v>
      </c>
      <c r="D19" s="9">
        <v>5051</v>
      </c>
      <c r="E19" s="9">
        <v>-58838</v>
      </c>
      <c r="F19" s="9">
        <v>0</v>
      </c>
      <c r="G19" s="9">
        <v>-15575</v>
      </c>
      <c r="H19" s="9">
        <v>0</v>
      </c>
      <c r="I19" s="9">
        <v>-6937</v>
      </c>
    </row>
    <row r="20" spans="1:9" s="3" customFormat="1" ht="12" customHeight="1">
      <c r="A20" s="3" t="s">
        <v>209</v>
      </c>
      <c r="B20" s="9">
        <v>102305</v>
      </c>
      <c r="C20" s="9">
        <v>84912</v>
      </c>
      <c r="D20" s="9">
        <v>2136</v>
      </c>
      <c r="E20" s="9">
        <v>-56749</v>
      </c>
      <c r="F20" s="9">
        <v>0</v>
      </c>
      <c r="G20" s="9">
        <v>-16629</v>
      </c>
      <c r="H20" s="9">
        <v>0</v>
      </c>
      <c r="I20" s="9">
        <v>13670</v>
      </c>
    </row>
    <row r="21" spans="1:9" s="3" customFormat="1" ht="12" customHeight="1">
      <c r="A21" s="3" t="s">
        <v>210</v>
      </c>
      <c r="B21" s="9">
        <v>85577</v>
      </c>
      <c r="C21" s="9">
        <v>74494</v>
      </c>
      <c r="D21" s="9">
        <v>3213</v>
      </c>
      <c r="E21" s="9">
        <v>-33527</v>
      </c>
      <c r="F21" s="9">
        <v>0</v>
      </c>
      <c r="G21" s="9">
        <v>-22265</v>
      </c>
      <c r="H21" s="9">
        <v>0</v>
      </c>
      <c r="I21" s="9">
        <v>21915</v>
      </c>
    </row>
    <row r="22" spans="1:9" s="3" customFormat="1" ht="12" customHeight="1">
      <c r="A22" s="3" t="s">
        <v>211</v>
      </c>
      <c r="B22" s="9">
        <v>72166</v>
      </c>
      <c r="C22" s="9">
        <v>62609</v>
      </c>
      <c r="D22" s="9">
        <v>2117</v>
      </c>
      <c r="E22" s="9">
        <v>-44872</v>
      </c>
      <c r="F22" s="9">
        <v>0</v>
      </c>
      <c r="G22" s="9">
        <v>-21759</v>
      </c>
      <c r="H22" s="9">
        <v>0</v>
      </c>
      <c r="I22" s="9">
        <v>-1905</v>
      </c>
    </row>
    <row r="23" spans="1:9" s="3" customFormat="1" ht="12" customHeight="1">
      <c r="A23" s="3" t="s">
        <v>212</v>
      </c>
      <c r="B23" s="9">
        <v>70060</v>
      </c>
      <c r="C23" s="9">
        <v>32737</v>
      </c>
      <c r="D23" s="9">
        <v>1120</v>
      </c>
      <c r="E23" s="9">
        <v>-20644</v>
      </c>
      <c r="F23" s="9">
        <v>0</v>
      </c>
      <c r="G23" s="9">
        <v>-1087</v>
      </c>
      <c r="H23" s="9">
        <v>0</v>
      </c>
      <c r="I23" s="9">
        <v>12126</v>
      </c>
    </row>
    <row r="24" spans="1:9" s="3" customFormat="1" ht="12" customHeight="1">
      <c r="A24" s="3" t="s">
        <v>213</v>
      </c>
      <c r="B24" s="9">
        <v>51920</v>
      </c>
      <c r="C24" s="9">
        <v>45912</v>
      </c>
      <c r="D24" s="9">
        <v>1427</v>
      </c>
      <c r="E24" s="9">
        <v>-35251</v>
      </c>
      <c r="F24" s="9">
        <v>0</v>
      </c>
      <c r="G24" s="9">
        <v>-12168</v>
      </c>
      <c r="H24" s="9">
        <v>0</v>
      </c>
      <c r="I24" s="9">
        <v>-80</v>
      </c>
    </row>
    <row r="25" spans="1:9" s="3" customFormat="1" ht="12" customHeight="1">
      <c r="A25" s="3" t="s">
        <v>214</v>
      </c>
      <c r="B25" s="9">
        <v>49047</v>
      </c>
      <c r="C25" s="9">
        <v>40650</v>
      </c>
      <c r="D25" s="9">
        <v>1929</v>
      </c>
      <c r="E25" s="9">
        <v>-27718</v>
      </c>
      <c r="F25" s="9">
        <v>0</v>
      </c>
      <c r="G25" s="9">
        <v>-14895</v>
      </c>
      <c r="H25" s="9">
        <v>0</v>
      </c>
      <c r="I25" s="9">
        <v>-34</v>
      </c>
    </row>
    <row r="26" spans="1:9" s="3" customFormat="1" ht="12" customHeight="1">
      <c r="A26" s="3" t="s">
        <v>215</v>
      </c>
      <c r="B26" s="9">
        <v>41980</v>
      </c>
      <c r="C26" s="9">
        <v>29160</v>
      </c>
      <c r="D26" s="9">
        <v>912</v>
      </c>
      <c r="E26" s="9">
        <v>-14587</v>
      </c>
      <c r="F26" s="9">
        <v>0</v>
      </c>
      <c r="G26" s="9">
        <v>-9300</v>
      </c>
      <c r="H26" s="9">
        <v>0</v>
      </c>
      <c r="I26" s="9">
        <v>6185</v>
      </c>
    </row>
    <row r="27" spans="1:9" s="3" customFormat="1" ht="12" customHeight="1">
      <c r="A27" s="3" t="s">
        <v>216</v>
      </c>
      <c r="B27" s="9">
        <v>41100</v>
      </c>
      <c r="C27" s="9">
        <v>25462</v>
      </c>
      <c r="D27" s="9">
        <v>1056</v>
      </c>
      <c r="E27" s="9">
        <v>-20930</v>
      </c>
      <c r="F27" s="9">
        <v>0</v>
      </c>
      <c r="G27" s="9">
        <v>-9335</v>
      </c>
      <c r="H27" s="9">
        <v>0</v>
      </c>
      <c r="I27" s="9">
        <v>-3747</v>
      </c>
    </row>
    <row r="28" spans="1:9" s="3" customFormat="1" ht="12" customHeight="1">
      <c r="A28" s="3" t="s">
        <v>217</v>
      </c>
      <c r="B28" s="9">
        <v>16740</v>
      </c>
      <c r="C28" s="9">
        <v>14159</v>
      </c>
      <c r="D28" s="9">
        <v>305</v>
      </c>
      <c r="E28" s="9">
        <v>-10276</v>
      </c>
      <c r="F28" s="9">
        <v>0</v>
      </c>
      <c r="G28" s="9">
        <v>-3714</v>
      </c>
      <c r="H28" s="9">
        <v>0</v>
      </c>
      <c r="I28" s="9">
        <v>474</v>
      </c>
    </row>
    <row r="29" spans="1:9" s="3" customFormat="1" ht="12" customHeight="1">
      <c r="A29" s="3" t="s">
        <v>218</v>
      </c>
      <c r="B29" s="9">
        <v>11072</v>
      </c>
      <c r="C29" s="9">
        <v>9540</v>
      </c>
      <c r="D29" s="9">
        <v>216</v>
      </c>
      <c r="E29" s="9">
        <v>-2810</v>
      </c>
      <c r="F29" s="9">
        <v>-940</v>
      </c>
      <c r="G29" s="9">
        <v>-3751</v>
      </c>
      <c r="H29" s="9">
        <v>0</v>
      </c>
      <c r="I29" s="9">
        <v>2255</v>
      </c>
    </row>
    <row r="30" spans="1:9" s="3" customFormat="1" ht="12" customHeight="1">
      <c r="A30" s="3" t="s">
        <v>219</v>
      </c>
      <c r="B30" s="9">
        <v>6561</v>
      </c>
      <c r="C30" s="9">
        <v>5540</v>
      </c>
      <c r="D30" s="9">
        <v>102</v>
      </c>
      <c r="E30" s="9">
        <v>-2582</v>
      </c>
      <c r="F30" s="9">
        <v>0</v>
      </c>
      <c r="G30" s="9">
        <v>-732</v>
      </c>
      <c r="H30" s="9">
        <v>0</v>
      </c>
      <c r="I30" s="9">
        <v>2328</v>
      </c>
    </row>
    <row r="31" spans="1:9" s="3" customFormat="1" ht="12" customHeight="1">
      <c r="A31" s="3" t="s">
        <v>220</v>
      </c>
      <c r="B31" s="9">
        <v>3793</v>
      </c>
      <c r="C31" s="9">
        <v>3311</v>
      </c>
      <c r="D31" s="9">
        <v>63</v>
      </c>
      <c r="E31" s="9">
        <v>-3074</v>
      </c>
      <c r="F31" s="9">
        <v>0</v>
      </c>
      <c r="G31" s="9">
        <v>-527</v>
      </c>
      <c r="H31" s="9">
        <v>0</v>
      </c>
      <c r="I31" s="9">
        <v>-227</v>
      </c>
    </row>
    <row r="32" spans="1:9" s="3" customFormat="1" ht="12" customHeight="1">
      <c r="A32" s="3" t="s">
        <v>221</v>
      </c>
      <c r="B32" s="9">
        <v>3709</v>
      </c>
      <c r="C32" s="9">
        <v>3207</v>
      </c>
      <c r="D32" s="9">
        <v>76</v>
      </c>
      <c r="E32" s="9">
        <v>-1784</v>
      </c>
      <c r="F32" s="9">
        <v>0</v>
      </c>
      <c r="G32" s="9">
        <v>-577</v>
      </c>
      <c r="H32" s="9">
        <v>0</v>
      </c>
      <c r="I32" s="9">
        <v>922</v>
      </c>
    </row>
    <row r="33" spans="1:9" s="3" customFormat="1" ht="12" customHeight="1">
      <c r="A33" s="3" t="s">
        <v>222</v>
      </c>
      <c r="B33" s="9">
        <v>3702</v>
      </c>
      <c r="C33" s="9">
        <v>3326</v>
      </c>
      <c r="D33" s="9">
        <v>41</v>
      </c>
      <c r="E33" s="9">
        <v>-1280</v>
      </c>
      <c r="F33" s="9">
        <v>0</v>
      </c>
      <c r="G33" s="9">
        <v>-188</v>
      </c>
      <c r="H33" s="9">
        <v>0</v>
      </c>
      <c r="I33" s="9">
        <v>1899</v>
      </c>
    </row>
    <row r="34" spans="1:9" s="3" customFormat="1" ht="12" customHeight="1">
      <c r="A34" s="3" t="s">
        <v>223</v>
      </c>
      <c r="B34" s="9">
        <v>2588</v>
      </c>
      <c r="C34" s="9">
        <v>2146</v>
      </c>
      <c r="D34" s="9">
        <v>46</v>
      </c>
      <c r="E34" s="9">
        <v>-244</v>
      </c>
      <c r="F34" s="9">
        <v>-931</v>
      </c>
      <c r="G34" s="9">
        <v>-155</v>
      </c>
      <c r="H34" s="9">
        <v>0</v>
      </c>
      <c r="I34" s="9">
        <v>862</v>
      </c>
    </row>
    <row r="35" spans="1:9" s="3" customFormat="1" ht="12" customHeight="1">
      <c r="A35" s="3" t="s">
        <v>224</v>
      </c>
      <c r="B35" s="9">
        <v>1875</v>
      </c>
      <c r="C35" s="9">
        <v>1455</v>
      </c>
      <c r="D35" s="9">
        <v>39</v>
      </c>
      <c r="E35" s="9">
        <v>-276</v>
      </c>
      <c r="F35" s="9">
        <v>0</v>
      </c>
      <c r="G35" s="9">
        <v>-445</v>
      </c>
      <c r="H35" s="9">
        <v>63</v>
      </c>
      <c r="I35" s="9">
        <v>836</v>
      </c>
    </row>
    <row r="36" spans="1:9" s="3" customFormat="1" ht="12" customHeight="1">
      <c r="A36" s="3" t="s">
        <v>225</v>
      </c>
      <c r="B36" s="9">
        <v>1594</v>
      </c>
      <c r="C36" s="9">
        <v>1503</v>
      </c>
      <c r="D36" s="9">
        <v>30</v>
      </c>
      <c r="E36" s="9">
        <v>-706</v>
      </c>
      <c r="F36" s="9">
        <v>-170</v>
      </c>
      <c r="G36" s="9">
        <v>-392</v>
      </c>
      <c r="H36" s="9">
        <v>0</v>
      </c>
      <c r="I36" s="9">
        <v>265</v>
      </c>
    </row>
    <row r="37" spans="1:9" s="3" customFormat="1" ht="12" customHeight="1">
      <c r="A37" s="3" t="s">
        <v>226</v>
      </c>
      <c r="B37" s="9">
        <v>1122</v>
      </c>
      <c r="C37" s="9">
        <v>201</v>
      </c>
      <c r="D37" s="9">
        <v>6</v>
      </c>
      <c r="E37" s="9">
        <v>-52</v>
      </c>
      <c r="F37" s="9">
        <v>0</v>
      </c>
      <c r="G37" s="9">
        <v>92</v>
      </c>
      <c r="H37" s="9">
        <v>0</v>
      </c>
      <c r="I37" s="9">
        <v>247</v>
      </c>
    </row>
    <row r="38" spans="1:9" s="3" customFormat="1" ht="12.75">
      <c r="A38" s="2"/>
      <c r="B38" s="9"/>
      <c r="C38" s="9"/>
      <c r="D38" s="9"/>
      <c r="E38" s="9"/>
      <c r="F38" s="9"/>
      <c r="G38" s="9"/>
      <c r="H38" s="9"/>
      <c r="I38" s="9"/>
    </row>
    <row r="39" spans="1:9" ht="12.75">
      <c r="A39" s="3" t="s">
        <v>139</v>
      </c>
      <c r="B39" s="9">
        <f aca="true" t="shared" si="0" ref="B39:I39">SUM(B4:B38)</f>
        <v>3943075</v>
      </c>
      <c r="C39" s="9">
        <f t="shared" si="0"/>
        <v>3091933</v>
      </c>
      <c r="D39" s="9">
        <f t="shared" si="0"/>
        <v>137783</v>
      </c>
      <c r="E39" s="9">
        <f t="shared" si="0"/>
        <v>-2327058</v>
      </c>
      <c r="F39" s="9">
        <f t="shared" si="0"/>
        <v>-39730</v>
      </c>
      <c r="G39" s="9">
        <f t="shared" si="0"/>
        <v>-772193</v>
      </c>
      <c r="H39" s="9">
        <f t="shared" si="0"/>
        <v>63</v>
      </c>
      <c r="I39" s="9">
        <f t="shared" si="0"/>
        <v>90798</v>
      </c>
    </row>
    <row r="40" spans="1:9" ht="12.75">
      <c r="A40" s="1" t="s">
        <v>140</v>
      </c>
      <c r="B40" s="10">
        <v>3213118</v>
      </c>
      <c r="C40" s="10">
        <v>2472662</v>
      </c>
      <c r="D40" s="10">
        <v>114195</v>
      </c>
      <c r="E40" s="10">
        <v>-1957827</v>
      </c>
      <c r="F40" s="10">
        <v>-63831</v>
      </c>
      <c r="G40" s="10">
        <v>-678008</v>
      </c>
      <c r="H40" s="10">
        <v>-546</v>
      </c>
      <c r="I40" s="10">
        <v>-113355</v>
      </c>
    </row>
    <row r="42" spans="1:9" ht="12.75">
      <c r="A42" s="1" t="s">
        <v>136</v>
      </c>
      <c r="B42" s="7">
        <f aca="true" t="shared" si="1" ref="B42:I43">B39/($C39/100)</f>
        <v>127.52782806095733</v>
      </c>
      <c r="C42" s="7">
        <f t="shared" si="1"/>
        <v>100</v>
      </c>
      <c r="D42" s="7">
        <f t="shared" si="1"/>
        <v>4.456209109317698</v>
      </c>
      <c r="E42" s="7">
        <f t="shared" si="1"/>
        <v>-75.2622388648137</v>
      </c>
      <c r="F42" s="7">
        <f t="shared" si="1"/>
        <v>-1.284956692140483</v>
      </c>
      <c r="G42" s="7">
        <f t="shared" si="1"/>
        <v>-24.97444155484611</v>
      </c>
      <c r="H42" s="7">
        <f t="shared" si="1"/>
        <v>0.002037560322296764</v>
      </c>
      <c r="I42" s="7">
        <f t="shared" si="1"/>
        <v>2.936609557839707</v>
      </c>
    </row>
    <row r="43" spans="1:9" ht="12.75">
      <c r="A43" s="1" t="s">
        <v>137</v>
      </c>
      <c r="B43" s="7">
        <f t="shared" si="1"/>
        <v>129.9457022431695</v>
      </c>
      <c r="C43" s="7">
        <f t="shared" si="1"/>
        <v>100</v>
      </c>
      <c r="D43" s="7">
        <f t="shared" si="1"/>
        <v>4.618302056649878</v>
      </c>
      <c r="E43" s="7">
        <f t="shared" si="1"/>
        <v>-79.17891729641981</v>
      </c>
      <c r="F43" s="7">
        <f t="shared" si="1"/>
        <v>-2.581468878479954</v>
      </c>
      <c r="G43" s="7">
        <f t="shared" si="1"/>
        <v>-27.420164988178733</v>
      </c>
      <c r="H43" s="7">
        <f t="shared" si="1"/>
        <v>-0.022081465238677992</v>
      </c>
      <c r="I43" s="7">
        <f t="shared" si="1"/>
        <v>-4.584330571667296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"/>
  <dimension ref="A1:K3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152</v>
      </c>
      <c r="B4" s="9">
        <v>2273384</v>
      </c>
      <c r="C4" s="9">
        <v>1846646</v>
      </c>
      <c r="D4" s="9">
        <v>83305</v>
      </c>
      <c r="E4" s="9">
        <v>-1417943</v>
      </c>
      <c r="F4" s="9">
        <v>0</v>
      </c>
      <c r="G4" s="9">
        <v>-194446</v>
      </c>
      <c r="H4" s="9">
        <v>0</v>
      </c>
      <c r="I4" s="9">
        <v>317562</v>
      </c>
    </row>
    <row r="5" spans="1:9" s="3" customFormat="1" ht="12" customHeight="1">
      <c r="A5" s="3" t="s">
        <v>146</v>
      </c>
      <c r="B5" s="9">
        <v>1311207</v>
      </c>
      <c r="C5" s="9">
        <v>1119799</v>
      </c>
      <c r="D5" s="9">
        <v>37584</v>
      </c>
      <c r="E5" s="9">
        <v>-911342</v>
      </c>
      <c r="F5" s="9">
        <v>-1250</v>
      </c>
      <c r="G5" s="9">
        <v>-178195</v>
      </c>
      <c r="H5" s="9">
        <v>0</v>
      </c>
      <c r="I5" s="9">
        <v>66596</v>
      </c>
    </row>
    <row r="6" spans="1:9" s="3" customFormat="1" ht="12" customHeight="1">
      <c r="A6" s="3" t="s">
        <v>145</v>
      </c>
      <c r="B6" s="9">
        <v>1229452</v>
      </c>
      <c r="C6" s="9">
        <v>1209208</v>
      </c>
      <c r="D6" s="9">
        <v>26043</v>
      </c>
      <c r="E6" s="9">
        <v>-819553</v>
      </c>
      <c r="F6" s="9">
        <v>0</v>
      </c>
      <c r="G6" s="9">
        <v>-152445</v>
      </c>
      <c r="H6" s="9">
        <v>0</v>
      </c>
      <c r="I6" s="9">
        <v>263253</v>
      </c>
    </row>
    <row r="7" spans="1:9" s="3" customFormat="1" ht="12" customHeight="1">
      <c r="A7" s="3" t="s">
        <v>228</v>
      </c>
      <c r="B7" s="9">
        <v>415235</v>
      </c>
      <c r="C7" s="9">
        <v>183119</v>
      </c>
      <c r="D7" s="9">
        <v>3210</v>
      </c>
      <c r="E7" s="9">
        <v>-52862</v>
      </c>
      <c r="F7" s="9">
        <v>0</v>
      </c>
      <c r="G7" s="9">
        <v>-122419</v>
      </c>
      <c r="H7" s="9">
        <v>0</v>
      </c>
      <c r="I7" s="9">
        <v>11048</v>
      </c>
    </row>
    <row r="8" spans="1:9" s="3" customFormat="1" ht="12" customHeight="1">
      <c r="A8" s="3" t="s">
        <v>229</v>
      </c>
      <c r="B8" s="9">
        <v>332965</v>
      </c>
      <c r="C8" s="9">
        <v>253489</v>
      </c>
      <c r="D8" s="9">
        <v>4057</v>
      </c>
      <c r="E8" s="9">
        <v>-125712</v>
      </c>
      <c r="F8" s="9">
        <v>0</v>
      </c>
      <c r="G8" s="9">
        <v>-119904</v>
      </c>
      <c r="H8" s="9">
        <v>0</v>
      </c>
      <c r="I8" s="9">
        <v>11930</v>
      </c>
    </row>
    <row r="9" spans="1:9" s="3" customFormat="1" ht="12" customHeight="1">
      <c r="A9" s="3" t="s">
        <v>153</v>
      </c>
      <c r="B9" s="9">
        <v>242868</v>
      </c>
      <c r="C9" s="9">
        <v>144495</v>
      </c>
      <c r="D9" s="9">
        <v>7894</v>
      </c>
      <c r="E9" s="9">
        <v>-113091</v>
      </c>
      <c r="F9" s="9">
        <v>0</v>
      </c>
      <c r="G9" s="9">
        <v>-30068</v>
      </c>
      <c r="H9" s="9">
        <v>0</v>
      </c>
      <c r="I9" s="9">
        <v>9230</v>
      </c>
    </row>
    <row r="10" spans="1:9" s="3" customFormat="1" ht="12" customHeight="1">
      <c r="A10" s="3" t="s">
        <v>157</v>
      </c>
      <c r="B10" s="9">
        <v>233781</v>
      </c>
      <c r="C10" s="9">
        <v>77847</v>
      </c>
      <c r="D10" s="9">
        <v>2980</v>
      </c>
      <c r="E10" s="9">
        <v>-838</v>
      </c>
      <c r="F10" s="9">
        <v>0</v>
      </c>
      <c r="G10" s="9">
        <v>-28201</v>
      </c>
      <c r="H10" s="9">
        <v>0</v>
      </c>
      <c r="I10" s="9">
        <v>51788</v>
      </c>
    </row>
    <row r="11" spans="1:9" s="3" customFormat="1" ht="12" customHeight="1">
      <c r="A11" s="3" t="s">
        <v>148</v>
      </c>
      <c r="B11" s="9">
        <v>200199</v>
      </c>
      <c r="C11" s="9">
        <v>185039</v>
      </c>
      <c r="D11" s="9">
        <v>8204</v>
      </c>
      <c r="E11" s="9">
        <v>-138032</v>
      </c>
      <c r="F11" s="9">
        <v>0</v>
      </c>
      <c r="G11" s="9">
        <v>-40231</v>
      </c>
      <c r="H11" s="9">
        <v>0</v>
      </c>
      <c r="I11" s="9">
        <v>14980</v>
      </c>
    </row>
    <row r="12" spans="1:9" s="3" customFormat="1" ht="12" customHeight="1">
      <c r="A12" s="3" t="s">
        <v>230</v>
      </c>
      <c r="B12" s="9">
        <v>146496</v>
      </c>
      <c r="C12" s="9">
        <v>92184</v>
      </c>
      <c r="D12" s="9">
        <v>4318</v>
      </c>
      <c r="E12" s="9">
        <v>-60568</v>
      </c>
      <c r="F12" s="9">
        <v>0</v>
      </c>
      <c r="G12" s="9">
        <v>-51028</v>
      </c>
      <c r="H12" s="9">
        <v>0</v>
      </c>
      <c r="I12" s="9">
        <v>-15094</v>
      </c>
    </row>
    <row r="13" spans="1:9" s="3" customFormat="1" ht="12" customHeight="1">
      <c r="A13" s="3" t="s">
        <v>231</v>
      </c>
      <c r="B13" s="9">
        <v>62146</v>
      </c>
      <c r="C13" s="9">
        <v>3946</v>
      </c>
      <c r="D13" s="9">
        <v>294</v>
      </c>
      <c r="E13" s="9">
        <v>-2715</v>
      </c>
      <c r="F13" s="9">
        <v>0</v>
      </c>
      <c r="G13" s="9">
        <v>-1023</v>
      </c>
      <c r="H13" s="9">
        <v>0</v>
      </c>
      <c r="I13" s="9">
        <v>502</v>
      </c>
    </row>
    <row r="14" spans="1:9" s="3" customFormat="1" ht="12" customHeight="1">
      <c r="A14" s="3" t="s">
        <v>166</v>
      </c>
      <c r="B14" s="9">
        <v>45844</v>
      </c>
      <c r="C14" s="9">
        <v>42489</v>
      </c>
      <c r="D14" s="9">
        <v>759</v>
      </c>
      <c r="E14" s="9">
        <v>-37420</v>
      </c>
      <c r="F14" s="9">
        <v>0</v>
      </c>
      <c r="G14" s="9">
        <v>-10547</v>
      </c>
      <c r="H14" s="9">
        <v>0</v>
      </c>
      <c r="I14" s="9">
        <v>-4719</v>
      </c>
    </row>
    <row r="15" spans="1:9" s="3" customFormat="1" ht="12" customHeight="1">
      <c r="A15" s="3" t="s">
        <v>143</v>
      </c>
      <c r="B15" s="9">
        <v>15170</v>
      </c>
      <c r="C15" s="9">
        <v>12150</v>
      </c>
      <c r="D15" s="9">
        <v>1884</v>
      </c>
      <c r="E15" s="9">
        <v>-4309</v>
      </c>
      <c r="F15" s="9">
        <v>0</v>
      </c>
      <c r="G15" s="9">
        <v>-3346</v>
      </c>
      <c r="H15" s="9">
        <v>5576</v>
      </c>
      <c r="I15" s="9">
        <v>11955</v>
      </c>
    </row>
    <row r="16" spans="1:9" s="3" customFormat="1" ht="12" customHeight="1">
      <c r="A16" s="3" t="s">
        <v>179</v>
      </c>
      <c r="B16" s="9">
        <v>12133</v>
      </c>
      <c r="C16" s="9">
        <v>10652</v>
      </c>
      <c r="D16" s="9">
        <v>6402</v>
      </c>
      <c r="E16" s="9">
        <v>2432</v>
      </c>
      <c r="F16" s="9">
        <v>0</v>
      </c>
      <c r="G16" s="9">
        <v>-42311</v>
      </c>
      <c r="H16" s="9">
        <v>0</v>
      </c>
      <c r="I16" s="9">
        <v>-22825</v>
      </c>
    </row>
    <row r="17" spans="1:9" s="3" customFormat="1" ht="12" customHeight="1">
      <c r="A17" s="3" t="s">
        <v>158</v>
      </c>
      <c r="B17" s="9">
        <v>9923</v>
      </c>
      <c r="C17" s="9">
        <v>7861</v>
      </c>
      <c r="D17" s="9">
        <v>570</v>
      </c>
      <c r="E17" s="9">
        <v>-8409</v>
      </c>
      <c r="F17" s="9">
        <v>0</v>
      </c>
      <c r="G17" s="9">
        <v>-2634</v>
      </c>
      <c r="H17" s="9">
        <v>0</v>
      </c>
      <c r="I17" s="9">
        <v>-2612</v>
      </c>
    </row>
    <row r="18" spans="1:9" s="3" customFormat="1" ht="12" customHeight="1">
      <c r="A18" s="3" t="s">
        <v>232</v>
      </c>
      <c r="B18" s="9">
        <v>3720</v>
      </c>
      <c r="C18" s="9">
        <v>3420</v>
      </c>
      <c r="D18" s="9">
        <v>0</v>
      </c>
      <c r="E18" s="9">
        <v>-22105</v>
      </c>
      <c r="F18" s="9">
        <v>0</v>
      </c>
      <c r="G18" s="9">
        <v>0</v>
      </c>
      <c r="H18" s="9">
        <v>0</v>
      </c>
      <c r="I18" s="9">
        <v>-18685</v>
      </c>
    </row>
    <row r="19" spans="1:9" s="3" customFormat="1" ht="12" customHeight="1">
      <c r="A19" s="3" t="s">
        <v>168</v>
      </c>
      <c r="B19" s="9">
        <v>1368</v>
      </c>
      <c r="C19" s="9">
        <v>272</v>
      </c>
      <c r="D19" s="9">
        <v>2</v>
      </c>
      <c r="E19" s="9">
        <v>-206</v>
      </c>
      <c r="F19" s="9">
        <v>0</v>
      </c>
      <c r="G19" s="9">
        <v>-118</v>
      </c>
      <c r="H19" s="9">
        <v>0</v>
      </c>
      <c r="I19" s="9">
        <v>-50</v>
      </c>
    </row>
    <row r="20" spans="1:9" s="3" customFormat="1" ht="12" customHeight="1">
      <c r="A20" s="3" t="s">
        <v>174</v>
      </c>
      <c r="B20" s="9">
        <v>1144</v>
      </c>
      <c r="C20" s="9">
        <v>1099</v>
      </c>
      <c r="D20" s="9">
        <v>34</v>
      </c>
      <c r="E20" s="9">
        <v>-557</v>
      </c>
      <c r="F20" s="9">
        <v>0</v>
      </c>
      <c r="G20" s="9">
        <v>-226</v>
      </c>
      <c r="H20" s="9">
        <v>0</v>
      </c>
      <c r="I20" s="9">
        <v>350</v>
      </c>
    </row>
    <row r="21" spans="1:9" s="3" customFormat="1" ht="12" customHeight="1">
      <c r="A21" s="3" t="s">
        <v>233</v>
      </c>
      <c r="B21" s="9">
        <v>933</v>
      </c>
      <c r="C21" s="9">
        <v>933</v>
      </c>
      <c r="D21" s="9">
        <v>13</v>
      </c>
      <c r="E21" s="9">
        <v>111</v>
      </c>
      <c r="F21" s="9">
        <v>0</v>
      </c>
      <c r="G21" s="9">
        <v>-435</v>
      </c>
      <c r="H21" s="9">
        <v>0</v>
      </c>
      <c r="I21" s="9">
        <v>622</v>
      </c>
    </row>
    <row r="22" spans="1:9" s="3" customFormat="1" ht="12" customHeight="1">
      <c r="A22" s="3" t="s">
        <v>167</v>
      </c>
      <c r="B22" s="9">
        <v>5</v>
      </c>
      <c r="C22" s="9">
        <v>5</v>
      </c>
      <c r="D22" s="9">
        <v>446</v>
      </c>
      <c r="E22" s="9">
        <v>0</v>
      </c>
      <c r="F22" s="9">
        <v>0</v>
      </c>
      <c r="G22" s="9">
        <v>-111</v>
      </c>
      <c r="H22" s="9">
        <v>0</v>
      </c>
      <c r="I22" s="9">
        <v>340</v>
      </c>
    </row>
    <row r="23" spans="1:9" s="3" customFormat="1" ht="12" customHeight="1">
      <c r="A23" s="3" t="s">
        <v>190</v>
      </c>
      <c r="B23" s="9">
        <v>0</v>
      </c>
      <c r="C23" s="9">
        <v>0</v>
      </c>
      <c r="D23" s="9">
        <v>621</v>
      </c>
      <c r="E23" s="9">
        <v>-50</v>
      </c>
      <c r="F23" s="9">
        <v>0</v>
      </c>
      <c r="G23" s="9">
        <v>-420</v>
      </c>
      <c r="H23" s="9">
        <v>0</v>
      </c>
      <c r="I23" s="9">
        <v>151</v>
      </c>
    </row>
    <row r="24" spans="1:9" s="3" customFormat="1" ht="12" customHeight="1">
      <c r="A24" s="3" t="s">
        <v>188</v>
      </c>
      <c r="B24" s="9">
        <v>0</v>
      </c>
      <c r="C24" s="9">
        <v>-60</v>
      </c>
      <c r="D24" s="9">
        <v>224</v>
      </c>
      <c r="E24" s="9">
        <v>-224</v>
      </c>
      <c r="F24" s="9">
        <v>0</v>
      </c>
      <c r="G24" s="9">
        <v>-782</v>
      </c>
      <c r="H24" s="9">
        <v>0</v>
      </c>
      <c r="I24" s="9">
        <v>-842</v>
      </c>
    </row>
    <row r="25" spans="1:9" s="3" customFormat="1" ht="12" customHeight="1">
      <c r="A25" s="3" t="s">
        <v>186</v>
      </c>
      <c r="B25" s="9">
        <v>0</v>
      </c>
      <c r="C25" s="9">
        <v>0</v>
      </c>
      <c r="D25" s="9">
        <v>0</v>
      </c>
      <c r="E25" s="9">
        <v>-319</v>
      </c>
      <c r="F25" s="9">
        <v>0</v>
      </c>
      <c r="G25" s="9">
        <v>0</v>
      </c>
      <c r="H25" s="9">
        <v>0</v>
      </c>
      <c r="I25" s="9">
        <v>-319</v>
      </c>
    </row>
    <row r="26" spans="1:9" s="3" customFormat="1" ht="12.75">
      <c r="A26" s="2"/>
      <c r="B26" s="9"/>
      <c r="C26" s="9"/>
      <c r="D26" s="9"/>
      <c r="E26" s="9"/>
      <c r="F26" s="9"/>
      <c r="G26" s="9"/>
      <c r="H26" s="9"/>
      <c r="I26" s="9"/>
    </row>
    <row r="27" spans="1:9" ht="12.75">
      <c r="A27" s="3" t="s">
        <v>139</v>
      </c>
      <c r="B27" s="9">
        <f aca="true" t="shared" si="0" ref="B27:I27">SUM(B4:B26)</f>
        <v>6537973</v>
      </c>
      <c r="C27" s="9">
        <f t="shared" si="0"/>
        <v>5194593</v>
      </c>
      <c r="D27" s="9">
        <f t="shared" si="0"/>
        <v>188844</v>
      </c>
      <c r="E27" s="9">
        <f t="shared" si="0"/>
        <v>-3713712</v>
      </c>
      <c r="F27" s="9">
        <f t="shared" si="0"/>
        <v>-1250</v>
      </c>
      <c r="G27" s="9">
        <f t="shared" si="0"/>
        <v>-978890</v>
      </c>
      <c r="H27" s="9">
        <f t="shared" si="0"/>
        <v>5576</v>
      </c>
      <c r="I27" s="9">
        <f t="shared" si="0"/>
        <v>695161</v>
      </c>
    </row>
    <row r="28" spans="1:9" ht="12.75">
      <c r="A28" s="1" t="s">
        <v>140</v>
      </c>
      <c r="B28" s="10">
        <v>6162420</v>
      </c>
      <c r="C28" s="10">
        <v>5217765</v>
      </c>
      <c r="D28" s="10">
        <v>214791</v>
      </c>
      <c r="E28" s="10">
        <v>-4094357</v>
      </c>
      <c r="F28" s="10">
        <v>0</v>
      </c>
      <c r="G28" s="10">
        <v>-1038257</v>
      </c>
      <c r="H28" s="10">
        <v>-28363</v>
      </c>
      <c r="I28" s="10">
        <v>271579</v>
      </c>
    </row>
    <row r="30" spans="1:9" ht="12.75">
      <c r="A30" s="1" t="s">
        <v>136</v>
      </c>
      <c r="B30" s="7">
        <f>B27/($C27/100)</f>
        <v>125.86112136215483</v>
      </c>
      <c r="C30" s="7">
        <f aca="true" t="shared" si="1" ref="C30:I30">C27/($C27/100)</f>
        <v>100</v>
      </c>
      <c r="D30" s="7">
        <f t="shared" si="1"/>
        <v>3.6353954968175564</v>
      </c>
      <c r="E30" s="7">
        <f t="shared" si="1"/>
        <v>-71.49187626441571</v>
      </c>
      <c r="F30" s="7">
        <f t="shared" si="1"/>
        <v>-0.02406348293311911</v>
      </c>
      <c r="G30" s="7">
        <f t="shared" si="1"/>
        <v>-18.844402246720772</v>
      </c>
      <c r="H30" s="7">
        <f t="shared" si="1"/>
        <v>0.10734238466805773</v>
      </c>
      <c r="I30" s="7">
        <f t="shared" si="1"/>
        <v>13.382395887416012</v>
      </c>
    </row>
    <row r="31" spans="1:9" ht="12.75">
      <c r="A31" s="1" t="s">
        <v>137</v>
      </c>
      <c r="B31" s="7">
        <f>B28/($C28/100)</f>
        <v>118.10459075868691</v>
      </c>
      <c r="C31" s="7">
        <f aca="true" t="shared" si="2" ref="C31:I31">C28/($C28/100)</f>
        <v>100</v>
      </c>
      <c r="D31" s="7">
        <f t="shared" si="2"/>
        <v>4.116532653348703</v>
      </c>
      <c r="E31" s="7">
        <f t="shared" si="2"/>
        <v>-78.46955545142413</v>
      </c>
      <c r="F31" s="7">
        <f t="shared" si="2"/>
        <v>0</v>
      </c>
      <c r="G31" s="7">
        <f t="shared" si="2"/>
        <v>-19.898500603227628</v>
      </c>
      <c r="H31" s="7">
        <f t="shared" si="2"/>
        <v>-0.5435852323743978</v>
      </c>
      <c r="I31" s="7">
        <f t="shared" si="2"/>
        <v>5.204891366322554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/>
  <dimension ref="A1:M30"/>
  <sheetViews>
    <sheetView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32" t="s">
        <v>313</v>
      </c>
      <c r="B1" s="23"/>
      <c r="C1" s="23"/>
      <c r="D1" s="23"/>
      <c r="E1" s="23"/>
      <c r="F1" s="23"/>
      <c r="G1" s="23"/>
      <c r="H1" s="6"/>
      <c r="I1" s="8"/>
      <c r="J1" s="8"/>
      <c r="K1" s="8"/>
      <c r="L1" s="8"/>
      <c r="M1" s="8"/>
    </row>
    <row r="2" spans="1:12" s="19" customFormat="1" ht="17.25" customHeight="1" thickBot="1">
      <c r="A2" s="24" t="s">
        <v>124</v>
      </c>
      <c r="B2" s="25"/>
      <c r="C2" s="25"/>
      <c r="D2" s="25"/>
      <c r="E2" s="25"/>
      <c r="F2" s="25"/>
      <c r="G2" s="26"/>
      <c r="H2" s="26"/>
      <c r="I2" s="26"/>
      <c r="J2" s="26"/>
      <c r="K2" s="18"/>
      <c r="L2" s="18"/>
    </row>
    <row r="3" spans="1:12" ht="83.25" customHeight="1" thickTop="1">
      <c r="A3" s="5" t="s">
        <v>48</v>
      </c>
      <c r="B3" s="4" t="s">
        <v>46</v>
      </c>
      <c r="C3" s="4" t="s">
        <v>117</v>
      </c>
      <c r="D3" s="4" t="s">
        <v>45</v>
      </c>
      <c r="E3" s="4" t="s">
        <v>47</v>
      </c>
      <c r="F3" s="4" t="s">
        <v>49</v>
      </c>
      <c r="G3" s="4" t="s">
        <v>50</v>
      </c>
      <c r="H3" s="4" t="s">
        <v>51</v>
      </c>
      <c r="I3" s="4" t="s">
        <v>52</v>
      </c>
      <c r="J3" s="4" t="s">
        <v>118</v>
      </c>
      <c r="K3" s="4" t="s">
        <v>53</v>
      </c>
      <c r="L3" s="4" t="s">
        <v>119</v>
      </c>
    </row>
    <row r="4" spans="1:12" s="3" customFormat="1" ht="12" customHeight="1">
      <c r="A4" s="3" t="s">
        <v>314</v>
      </c>
      <c r="B4" s="9">
        <v>2693964</v>
      </c>
      <c r="C4" s="9">
        <v>0</v>
      </c>
      <c r="D4" s="9">
        <v>0</v>
      </c>
      <c r="E4" s="9">
        <v>215405</v>
      </c>
      <c r="F4" s="9">
        <v>75</v>
      </c>
      <c r="G4" s="9">
        <v>2909444</v>
      </c>
      <c r="H4" s="9">
        <v>723617</v>
      </c>
      <c r="I4" s="9">
        <v>2170694</v>
      </c>
      <c r="J4" s="9">
        <v>0</v>
      </c>
      <c r="K4" s="9">
        <v>15133</v>
      </c>
      <c r="L4" s="9">
        <v>2909444</v>
      </c>
    </row>
    <row r="5" spans="1:12" s="3" customFormat="1" ht="12" customHeight="1">
      <c r="A5" s="3" t="s">
        <v>315</v>
      </c>
      <c r="B5" s="9">
        <v>12047703</v>
      </c>
      <c r="C5" s="9">
        <v>0</v>
      </c>
      <c r="D5" s="9">
        <v>0</v>
      </c>
      <c r="E5" s="9">
        <v>473701</v>
      </c>
      <c r="F5" s="9">
        <v>0</v>
      </c>
      <c r="G5" s="9">
        <v>12521404</v>
      </c>
      <c r="H5" s="9">
        <v>1041076</v>
      </c>
      <c r="I5" s="9">
        <v>0</v>
      </c>
      <c r="J5" s="9">
        <v>0</v>
      </c>
      <c r="K5" s="9">
        <v>11480328</v>
      </c>
      <c r="L5" s="9">
        <v>12521404</v>
      </c>
    </row>
    <row r="6" spans="1:12" s="3" customFormat="1" ht="12" customHeight="1">
      <c r="A6" s="3" t="s">
        <v>316</v>
      </c>
      <c r="B6" s="9">
        <v>3752432</v>
      </c>
      <c r="C6" s="9">
        <v>0</v>
      </c>
      <c r="D6" s="9">
        <v>0</v>
      </c>
      <c r="E6" s="9">
        <v>31295</v>
      </c>
      <c r="F6" s="9">
        <v>4226</v>
      </c>
      <c r="G6" s="9">
        <v>3787953</v>
      </c>
      <c r="H6" s="9">
        <v>3785450</v>
      </c>
      <c r="I6" s="9">
        <v>0</v>
      </c>
      <c r="J6" s="9">
        <v>0</v>
      </c>
      <c r="K6" s="9">
        <v>2503</v>
      </c>
      <c r="L6" s="9">
        <v>3787953</v>
      </c>
    </row>
    <row r="7" spans="1:12" s="3" customFormat="1" ht="12" customHeight="1">
      <c r="A7" s="3" t="s">
        <v>317</v>
      </c>
      <c r="B7" s="9">
        <v>1020191</v>
      </c>
      <c r="C7" s="9">
        <v>0</v>
      </c>
      <c r="D7" s="9">
        <v>0</v>
      </c>
      <c r="E7" s="9">
        <v>74686</v>
      </c>
      <c r="F7" s="9">
        <v>18254</v>
      </c>
      <c r="G7" s="9">
        <v>1113131</v>
      </c>
      <c r="H7" s="9">
        <v>193981</v>
      </c>
      <c r="I7" s="9">
        <v>874503</v>
      </c>
      <c r="J7" s="9">
        <v>0</v>
      </c>
      <c r="K7" s="9">
        <v>44647</v>
      </c>
      <c r="L7" s="9">
        <v>1113131</v>
      </c>
    </row>
    <row r="8" spans="1:12" s="3" customFormat="1" ht="12" customHeight="1">
      <c r="A8" s="3" t="s">
        <v>318</v>
      </c>
      <c r="B8" s="9">
        <v>638802</v>
      </c>
      <c r="C8" s="9">
        <v>0</v>
      </c>
      <c r="D8" s="9">
        <v>0</v>
      </c>
      <c r="E8" s="9">
        <v>224371</v>
      </c>
      <c r="F8" s="9">
        <v>7585</v>
      </c>
      <c r="G8" s="9">
        <v>870758</v>
      </c>
      <c r="H8" s="9">
        <v>364350</v>
      </c>
      <c r="I8" s="9">
        <v>409012</v>
      </c>
      <c r="J8" s="9">
        <v>0</v>
      </c>
      <c r="K8" s="9">
        <v>97396</v>
      </c>
      <c r="L8" s="9">
        <v>870758</v>
      </c>
    </row>
    <row r="9" spans="1:12" s="3" customFormat="1" ht="12" customHeight="1">
      <c r="A9" s="3" t="s">
        <v>319</v>
      </c>
      <c r="B9" s="9">
        <v>6042376</v>
      </c>
      <c r="C9" s="9">
        <v>0</v>
      </c>
      <c r="D9" s="9">
        <v>0</v>
      </c>
      <c r="E9" s="9">
        <v>144800</v>
      </c>
      <c r="F9" s="9">
        <v>18589</v>
      </c>
      <c r="G9" s="9">
        <v>6205765</v>
      </c>
      <c r="H9" s="9">
        <v>1062283</v>
      </c>
      <c r="I9" s="9">
        <v>4629400</v>
      </c>
      <c r="J9" s="9">
        <v>0</v>
      </c>
      <c r="K9" s="9">
        <v>514082</v>
      </c>
      <c r="L9" s="9">
        <v>6205765</v>
      </c>
    </row>
    <row r="10" spans="1:12" s="3" customFormat="1" ht="12" customHeight="1">
      <c r="A10" s="3" t="s">
        <v>320</v>
      </c>
      <c r="B10" s="9">
        <v>6401717</v>
      </c>
      <c r="C10" s="9">
        <v>0</v>
      </c>
      <c r="D10" s="9">
        <v>0</v>
      </c>
      <c r="E10" s="9">
        <v>536464</v>
      </c>
      <c r="F10" s="9">
        <v>92651</v>
      </c>
      <c r="G10" s="9">
        <v>7030832</v>
      </c>
      <c r="H10" s="9">
        <v>777262</v>
      </c>
      <c r="I10" s="9">
        <v>5597923</v>
      </c>
      <c r="J10" s="9">
        <v>0</v>
      </c>
      <c r="K10" s="9">
        <v>655647</v>
      </c>
      <c r="L10" s="9">
        <v>7030832</v>
      </c>
    </row>
    <row r="11" spans="1:12" s="3" customFormat="1" ht="12" customHeight="1">
      <c r="A11" s="3" t="s">
        <v>321</v>
      </c>
      <c r="B11" s="9">
        <v>2795843</v>
      </c>
      <c r="C11" s="9">
        <v>0</v>
      </c>
      <c r="D11" s="9">
        <v>0</v>
      </c>
      <c r="E11" s="9">
        <v>123518</v>
      </c>
      <c r="F11" s="9">
        <v>8335</v>
      </c>
      <c r="G11" s="9">
        <v>2927696</v>
      </c>
      <c r="H11" s="9">
        <v>668814</v>
      </c>
      <c r="I11" s="9">
        <v>2246602</v>
      </c>
      <c r="J11" s="9">
        <v>0</v>
      </c>
      <c r="K11" s="9">
        <v>12280</v>
      </c>
      <c r="L11" s="9">
        <v>2927696</v>
      </c>
    </row>
    <row r="12" spans="1:12" s="3" customFormat="1" ht="12" customHeight="1">
      <c r="A12" s="3" t="s">
        <v>322</v>
      </c>
      <c r="B12" s="9">
        <v>23558706</v>
      </c>
      <c r="C12" s="9">
        <v>0</v>
      </c>
      <c r="D12" s="9">
        <v>0</v>
      </c>
      <c r="E12" s="9">
        <v>121166</v>
      </c>
      <c r="F12" s="9">
        <v>382774</v>
      </c>
      <c r="G12" s="9">
        <v>24062646</v>
      </c>
      <c r="H12" s="9">
        <v>3673423</v>
      </c>
      <c r="I12" s="9">
        <v>20337974</v>
      </c>
      <c r="J12" s="9">
        <v>0</v>
      </c>
      <c r="K12" s="9">
        <v>51249</v>
      </c>
      <c r="L12" s="9">
        <v>24062646</v>
      </c>
    </row>
    <row r="13" spans="1:12" s="3" customFormat="1" ht="12" customHeight="1">
      <c r="A13" s="3" t="s">
        <v>323</v>
      </c>
      <c r="B13" s="9">
        <v>16640539</v>
      </c>
      <c r="C13" s="9">
        <v>0</v>
      </c>
      <c r="D13" s="9">
        <v>0</v>
      </c>
      <c r="E13" s="9">
        <v>793067</v>
      </c>
      <c r="F13" s="9">
        <v>287670</v>
      </c>
      <c r="G13" s="9">
        <v>17721276</v>
      </c>
      <c r="H13" s="9">
        <v>1356641</v>
      </c>
      <c r="I13" s="9">
        <v>15919551</v>
      </c>
      <c r="J13" s="9">
        <v>0</v>
      </c>
      <c r="K13" s="9">
        <v>445084</v>
      </c>
      <c r="L13" s="9">
        <v>17721276</v>
      </c>
    </row>
    <row r="14" spans="1:12" s="3" customFormat="1" ht="12" customHeight="1">
      <c r="A14" s="3" t="s">
        <v>324</v>
      </c>
      <c r="B14" s="9">
        <v>6214410</v>
      </c>
      <c r="C14" s="9">
        <v>0</v>
      </c>
      <c r="D14" s="9">
        <v>0</v>
      </c>
      <c r="E14" s="9">
        <v>313326</v>
      </c>
      <c r="F14" s="9">
        <v>53088</v>
      </c>
      <c r="G14" s="9">
        <v>6580824</v>
      </c>
      <c r="H14" s="9">
        <v>519818</v>
      </c>
      <c r="I14" s="9">
        <v>6027845</v>
      </c>
      <c r="J14" s="9">
        <v>0</v>
      </c>
      <c r="K14" s="9">
        <v>33161</v>
      </c>
      <c r="L14" s="9">
        <v>6580824</v>
      </c>
    </row>
    <row r="15" spans="1:12" s="3" customFormat="1" ht="12" customHeight="1">
      <c r="A15" s="3" t="s">
        <v>325</v>
      </c>
      <c r="B15" s="9">
        <v>3498251</v>
      </c>
      <c r="C15" s="9">
        <v>0</v>
      </c>
      <c r="D15" s="9">
        <v>0</v>
      </c>
      <c r="E15" s="9">
        <v>35228</v>
      </c>
      <c r="F15" s="9">
        <v>32558</v>
      </c>
      <c r="G15" s="9">
        <v>3566037</v>
      </c>
      <c r="H15" s="9">
        <v>774764</v>
      </c>
      <c r="I15" s="9">
        <v>2745300</v>
      </c>
      <c r="J15" s="9">
        <v>0</v>
      </c>
      <c r="K15" s="9">
        <v>45973</v>
      </c>
      <c r="L15" s="9">
        <v>3566037</v>
      </c>
    </row>
    <row r="16" spans="1:12" s="3" customFormat="1" ht="12" customHeight="1">
      <c r="A16" s="3" t="s">
        <v>326</v>
      </c>
      <c r="B16" s="9">
        <v>88013</v>
      </c>
      <c r="C16" s="9">
        <v>0</v>
      </c>
      <c r="D16" s="9">
        <v>0</v>
      </c>
      <c r="E16" s="9">
        <v>6448</v>
      </c>
      <c r="F16" s="9">
        <v>4340</v>
      </c>
      <c r="G16" s="9">
        <v>98801</v>
      </c>
      <c r="H16" s="9">
        <v>69203</v>
      </c>
      <c r="I16" s="9">
        <v>23730</v>
      </c>
      <c r="J16" s="9">
        <v>0</v>
      </c>
      <c r="K16" s="9">
        <v>5868</v>
      </c>
      <c r="L16" s="9">
        <v>98801</v>
      </c>
    </row>
    <row r="17" spans="1:12" s="3" customFormat="1" ht="12.7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3" t="s">
        <v>139</v>
      </c>
      <c r="B18" s="9">
        <f aca="true" t="shared" si="0" ref="B18:L18">SUM(B4:B17)</f>
        <v>85392947</v>
      </c>
      <c r="C18" s="9">
        <f t="shared" si="0"/>
        <v>0</v>
      </c>
      <c r="D18" s="9">
        <f t="shared" si="0"/>
        <v>0</v>
      </c>
      <c r="E18" s="9">
        <f t="shared" si="0"/>
        <v>3093475</v>
      </c>
      <c r="F18" s="9">
        <f t="shared" si="0"/>
        <v>910145</v>
      </c>
      <c r="G18" s="9">
        <f t="shared" si="0"/>
        <v>89396567</v>
      </c>
      <c r="H18" s="9">
        <f t="shared" si="0"/>
        <v>15010682</v>
      </c>
      <c r="I18" s="9">
        <f t="shared" si="0"/>
        <v>60982534</v>
      </c>
      <c r="J18" s="9">
        <f t="shared" si="0"/>
        <v>0</v>
      </c>
      <c r="K18" s="9">
        <f t="shared" si="0"/>
        <v>13403351</v>
      </c>
      <c r="L18" s="9">
        <f t="shared" si="0"/>
        <v>89396567</v>
      </c>
    </row>
    <row r="19" spans="1:12" ht="12.75">
      <c r="A19" s="1" t="s">
        <v>140</v>
      </c>
      <c r="B19" s="10">
        <v>71417914</v>
      </c>
      <c r="C19" s="10">
        <v>106432</v>
      </c>
      <c r="D19" s="10">
        <v>0</v>
      </c>
      <c r="E19" s="10">
        <v>7834515</v>
      </c>
      <c r="F19" s="10">
        <v>989130</v>
      </c>
      <c r="G19" s="10">
        <v>80347991</v>
      </c>
      <c r="H19" s="10">
        <v>14583472</v>
      </c>
      <c r="I19" s="10">
        <v>55110213</v>
      </c>
      <c r="J19" s="10">
        <v>0</v>
      </c>
      <c r="K19" s="10">
        <v>10706774</v>
      </c>
      <c r="L19" s="10">
        <v>80400459</v>
      </c>
    </row>
    <row r="21" spans="1:12" ht="12.75">
      <c r="A21" s="1" t="s">
        <v>136</v>
      </c>
      <c r="B21" s="7">
        <f aca="true" t="shared" si="1" ref="B21:G22">B18/($G18/100)</f>
        <v>95.52150587617083</v>
      </c>
      <c r="C21" s="7">
        <f t="shared" si="1"/>
        <v>0</v>
      </c>
      <c r="D21" s="7">
        <f t="shared" si="1"/>
        <v>0</v>
      </c>
      <c r="E21" s="7">
        <f t="shared" si="1"/>
        <v>3.4603957442795314</v>
      </c>
      <c r="F21" s="7">
        <f t="shared" si="1"/>
        <v>1.0180983795496308</v>
      </c>
      <c r="G21" s="7">
        <f t="shared" si="1"/>
        <v>100</v>
      </c>
      <c r="H21" s="7">
        <f aca="true" t="shared" si="2" ref="H21:L22">H18/($L18/100)</f>
        <v>16.791116822192958</v>
      </c>
      <c r="I21" s="7">
        <f t="shared" si="2"/>
        <v>68.21574479476376</v>
      </c>
      <c r="J21" s="7">
        <f t="shared" si="2"/>
        <v>0</v>
      </c>
      <c r="K21" s="7">
        <f t="shared" si="2"/>
        <v>14.993138383043277</v>
      </c>
      <c r="L21" s="7">
        <f t="shared" si="2"/>
        <v>100</v>
      </c>
    </row>
    <row r="22" spans="1:12" ht="12.75">
      <c r="A22" s="1" t="s">
        <v>137</v>
      </c>
      <c r="B22" s="7">
        <f t="shared" si="1"/>
        <v>88.88574948936807</v>
      </c>
      <c r="C22" s="7">
        <f t="shared" si="1"/>
        <v>0.1324637973835587</v>
      </c>
      <c r="D22" s="7">
        <f t="shared" si="1"/>
        <v>0</v>
      </c>
      <c r="E22" s="7">
        <f t="shared" si="1"/>
        <v>9.750729175045583</v>
      </c>
      <c r="F22" s="7">
        <f t="shared" si="1"/>
        <v>1.2310575382027908</v>
      </c>
      <c r="G22" s="7">
        <f t="shared" si="1"/>
        <v>100</v>
      </c>
      <c r="H22" s="7">
        <f t="shared" si="2"/>
        <v>18.13854321403812</v>
      </c>
      <c r="I22" s="7">
        <f t="shared" si="2"/>
        <v>68.54464972644</v>
      </c>
      <c r="J22" s="7">
        <f t="shared" si="2"/>
        <v>0</v>
      </c>
      <c r="K22" s="7">
        <f t="shared" si="2"/>
        <v>13.316807059521887</v>
      </c>
      <c r="L22" s="7">
        <f t="shared" si="2"/>
        <v>100</v>
      </c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10"/>
    </row>
    <row r="29" ht="12.75">
      <c r="C29" s="7"/>
    </row>
    <row r="30" ht="12.75">
      <c r="C30" s="7"/>
    </row>
  </sheetData>
  <mergeCells count="2">
    <mergeCell ref="A1:G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"/>
  <dimension ref="A1:K4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234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193</v>
      </c>
      <c r="B4" s="9">
        <v>380406</v>
      </c>
      <c r="C4" s="9">
        <v>364672</v>
      </c>
      <c r="D4" s="9">
        <v>21639</v>
      </c>
      <c r="E4" s="9">
        <v>-326146</v>
      </c>
      <c r="F4" s="9">
        <v>0</v>
      </c>
      <c r="G4" s="9">
        <v>-75006</v>
      </c>
      <c r="H4" s="9">
        <v>0</v>
      </c>
      <c r="I4" s="9">
        <v>-14841</v>
      </c>
    </row>
    <row r="5" spans="1:9" s="3" customFormat="1" ht="12" customHeight="1">
      <c r="A5" s="3" t="s">
        <v>194</v>
      </c>
      <c r="B5" s="9">
        <v>283561</v>
      </c>
      <c r="C5" s="9">
        <v>248772</v>
      </c>
      <c r="D5" s="9">
        <v>11035</v>
      </c>
      <c r="E5" s="9">
        <v>-218355</v>
      </c>
      <c r="F5" s="9">
        <v>0</v>
      </c>
      <c r="G5" s="9">
        <v>-29000</v>
      </c>
      <c r="H5" s="9">
        <v>0</v>
      </c>
      <c r="I5" s="9">
        <v>12452</v>
      </c>
    </row>
    <row r="6" spans="1:9" s="3" customFormat="1" ht="12" customHeight="1">
      <c r="A6" s="3" t="s">
        <v>200</v>
      </c>
      <c r="B6" s="9">
        <v>213503</v>
      </c>
      <c r="C6" s="9">
        <v>158858</v>
      </c>
      <c r="D6" s="9">
        <v>9169</v>
      </c>
      <c r="E6" s="9">
        <v>-131139</v>
      </c>
      <c r="F6" s="9">
        <v>-11081</v>
      </c>
      <c r="G6" s="9">
        <v>-39575</v>
      </c>
      <c r="H6" s="9">
        <v>0</v>
      </c>
      <c r="I6" s="9">
        <v>-13768</v>
      </c>
    </row>
    <row r="7" spans="1:9" s="3" customFormat="1" ht="12" customHeight="1">
      <c r="A7" s="3" t="s">
        <v>195</v>
      </c>
      <c r="B7" s="9">
        <v>209697</v>
      </c>
      <c r="C7" s="9">
        <v>200416</v>
      </c>
      <c r="D7" s="9">
        <v>4677</v>
      </c>
      <c r="E7" s="9">
        <v>-140294</v>
      </c>
      <c r="F7" s="9">
        <v>0</v>
      </c>
      <c r="G7" s="9">
        <v>-45909</v>
      </c>
      <c r="H7" s="9">
        <v>0</v>
      </c>
      <c r="I7" s="9">
        <v>18890</v>
      </c>
    </row>
    <row r="8" spans="1:9" s="3" customFormat="1" ht="12" customHeight="1">
      <c r="A8" s="3" t="s">
        <v>199</v>
      </c>
      <c r="B8" s="9">
        <v>185304</v>
      </c>
      <c r="C8" s="9">
        <v>143315</v>
      </c>
      <c r="D8" s="9">
        <v>5532</v>
      </c>
      <c r="E8" s="9">
        <v>-149704</v>
      </c>
      <c r="F8" s="9">
        <v>-13796</v>
      </c>
      <c r="G8" s="9">
        <v>-20510</v>
      </c>
      <c r="H8" s="9">
        <v>0</v>
      </c>
      <c r="I8" s="9">
        <v>-35163</v>
      </c>
    </row>
    <row r="9" spans="1:9" s="3" customFormat="1" ht="12" customHeight="1">
      <c r="A9" s="3" t="s">
        <v>197</v>
      </c>
      <c r="B9" s="9">
        <v>164861</v>
      </c>
      <c r="C9" s="9">
        <v>134669</v>
      </c>
      <c r="D9" s="9">
        <v>5176</v>
      </c>
      <c r="E9" s="9">
        <v>-86189</v>
      </c>
      <c r="F9" s="9">
        <v>0</v>
      </c>
      <c r="G9" s="9">
        <v>-30359</v>
      </c>
      <c r="H9" s="9">
        <v>0</v>
      </c>
      <c r="I9" s="9">
        <v>23297</v>
      </c>
    </row>
    <row r="10" spans="1:9" s="3" customFormat="1" ht="12" customHeight="1">
      <c r="A10" s="3" t="s">
        <v>198</v>
      </c>
      <c r="B10" s="9">
        <v>137870</v>
      </c>
      <c r="C10" s="9">
        <v>129987</v>
      </c>
      <c r="D10" s="9">
        <v>4220</v>
      </c>
      <c r="E10" s="9">
        <v>-112605</v>
      </c>
      <c r="F10" s="9">
        <v>0</v>
      </c>
      <c r="G10" s="9">
        <v>-22706</v>
      </c>
      <c r="H10" s="9">
        <v>0</v>
      </c>
      <c r="I10" s="9">
        <v>-1104</v>
      </c>
    </row>
    <row r="11" spans="1:9" s="3" customFormat="1" ht="12" customHeight="1">
      <c r="A11" s="3" t="s">
        <v>196</v>
      </c>
      <c r="B11" s="9">
        <v>132311</v>
      </c>
      <c r="C11" s="9">
        <v>129661</v>
      </c>
      <c r="D11" s="9">
        <v>3988</v>
      </c>
      <c r="E11" s="9">
        <v>-121075</v>
      </c>
      <c r="F11" s="9">
        <v>0</v>
      </c>
      <c r="G11" s="9">
        <v>-22524</v>
      </c>
      <c r="H11" s="9">
        <v>0</v>
      </c>
      <c r="I11" s="9">
        <v>-9950</v>
      </c>
    </row>
    <row r="12" spans="1:9" s="3" customFormat="1" ht="12" customHeight="1">
      <c r="A12" s="3" t="s">
        <v>202</v>
      </c>
      <c r="B12" s="9">
        <v>120691</v>
      </c>
      <c r="C12" s="9">
        <v>115142</v>
      </c>
      <c r="D12" s="9">
        <v>6499</v>
      </c>
      <c r="E12" s="9">
        <v>-112788</v>
      </c>
      <c r="F12" s="9">
        <v>0</v>
      </c>
      <c r="G12" s="9">
        <v>-18030</v>
      </c>
      <c r="H12" s="9">
        <v>0</v>
      </c>
      <c r="I12" s="9">
        <v>-9177</v>
      </c>
    </row>
    <row r="13" spans="1:9" s="3" customFormat="1" ht="12" customHeight="1">
      <c r="A13" s="3" t="s">
        <v>206</v>
      </c>
      <c r="B13" s="9">
        <v>110736</v>
      </c>
      <c r="C13" s="9">
        <v>105176</v>
      </c>
      <c r="D13" s="9">
        <v>3011</v>
      </c>
      <c r="E13" s="9">
        <v>-73213</v>
      </c>
      <c r="F13" s="9">
        <v>-13377</v>
      </c>
      <c r="G13" s="9">
        <v>-21562</v>
      </c>
      <c r="H13" s="9">
        <v>0</v>
      </c>
      <c r="I13" s="9">
        <v>35</v>
      </c>
    </row>
    <row r="14" spans="1:9" s="3" customFormat="1" ht="12" customHeight="1">
      <c r="A14" s="3" t="s">
        <v>207</v>
      </c>
      <c r="B14" s="9">
        <v>109424</v>
      </c>
      <c r="C14" s="9">
        <v>105193</v>
      </c>
      <c r="D14" s="9">
        <v>3928</v>
      </c>
      <c r="E14" s="9">
        <v>-86069</v>
      </c>
      <c r="F14" s="9">
        <v>0</v>
      </c>
      <c r="G14" s="9">
        <v>-12639</v>
      </c>
      <c r="H14" s="9">
        <v>0</v>
      </c>
      <c r="I14" s="9">
        <v>10413</v>
      </c>
    </row>
    <row r="15" spans="1:9" s="3" customFormat="1" ht="12" customHeight="1">
      <c r="A15" s="3" t="s">
        <v>203</v>
      </c>
      <c r="B15" s="9">
        <v>102945</v>
      </c>
      <c r="C15" s="9">
        <v>73798</v>
      </c>
      <c r="D15" s="9">
        <v>2091</v>
      </c>
      <c r="E15" s="9">
        <v>-75768</v>
      </c>
      <c r="F15" s="9">
        <v>-8144</v>
      </c>
      <c r="G15" s="9">
        <v>-11665</v>
      </c>
      <c r="H15" s="9">
        <v>0</v>
      </c>
      <c r="I15" s="9">
        <v>-19688</v>
      </c>
    </row>
    <row r="16" spans="1:9" s="3" customFormat="1" ht="12" customHeight="1">
      <c r="A16" s="3" t="s">
        <v>205</v>
      </c>
      <c r="B16" s="9">
        <v>99832</v>
      </c>
      <c r="C16" s="9">
        <v>93682</v>
      </c>
      <c r="D16" s="9">
        <v>4701</v>
      </c>
      <c r="E16" s="9">
        <v>-72485</v>
      </c>
      <c r="F16" s="9">
        <v>0</v>
      </c>
      <c r="G16" s="9">
        <v>-15385</v>
      </c>
      <c r="H16" s="9">
        <v>0</v>
      </c>
      <c r="I16" s="9">
        <v>10513</v>
      </c>
    </row>
    <row r="17" spans="1:9" s="3" customFormat="1" ht="12" customHeight="1">
      <c r="A17" s="3" t="s">
        <v>204</v>
      </c>
      <c r="B17" s="9">
        <v>91164</v>
      </c>
      <c r="C17" s="9">
        <v>86430</v>
      </c>
      <c r="D17" s="9">
        <v>2804</v>
      </c>
      <c r="E17" s="9">
        <v>-64678</v>
      </c>
      <c r="F17" s="9">
        <v>0</v>
      </c>
      <c r="G17" s="9">
        <v>-15660</v>
      </c>
      <c r="H17" s="9">
        <v>0</v>
      </c>
      <c r="I17" s="9">
        <v>8896</v>
      </c>
    </row>
    <row r="18" spans="1:9" s="3" customFormat="1" ht="12" customHeight="1">
      <c r="A18" s="3" t="s">
        <v>211</v>
      </c>
      <c r="B18" s="9">
        <v>86808</v>
      </c>
      <c r="C18" s="9">
        <v>82629</v>
      </c>
      <c r="D18" s="9">
        <v>2682</v>
      </c>
      <c r="E18" s="9">
        <v>-62637</v>
      </c>
      <c r="F18" s="9">
        <v>0</v>
      </c>
      <c r="G18" s="9">
        <v>-13561</v>
      </c>
      <c r="H18" s="9">
        <v>0</v>
      </c>
      <c r="I18" s="9">
        <v>9113</v>
      </c>
    </row>
    <row r="19" spans="1:9" s="3" customFormat="1" ht="12" customHeight="1">
      <c r="A19" s="3" t="s">
        <v>201</v>
      </c>
      <c r="B19" s="9">
        <v>84861</v>
      </c>
      <c r="C19" s="9">
        <v>80145</v>
      </c>
      <c r="D19" s="9">
        <v>2202</v>
      </c>
      <c r="E19" s="9">
        <v>-63051</v>
      </c>
      <c r="F19" s="9">
        <v>0</v>
      </c>
      <c r="G19" s="9">
        <v>-26003</v>
      </c>
      <c r="H19" s="9">
        <v>0</v>
      </c>
      <c r="I19" s="9">
        <v>-6707</v>
      </c>
    </row>
    <row r="20" spans="1:9" s="3" customFormat="1" ht="12" customHeight="1">
      <c r="A20" s="3" t="s">
        <v>208</v>
      </c>
      <c r="B20" s="9">
        <v>83447</v>
      </c>
      <c r="C20" s="9">
        <v>66260</v>
      </c>
      <c r="D20" s="9">
        <v>4296</v>
      </c>
      <c r="E20" s="9">
        <v>-49821</v>
      </c>
      <c r="F20" s="9">
        <v>0</v>
      </c>
      <c r="G20" s="9">
        <v>-16532</v>
      </c>
      <c r="H20" s="9">
        <v>0</v>
      </c>
      <c r="I20" s="9">
        <v>4203</v>
      </c>
    </row>
    <row r="21" spans="1:9" s="3" customFormat="1" ht="12" customHeight="1">
      <c r="A21" s="3" t="s">
        <v>209</v>
      </c>
      <c r="B21" s="9">
        <v>60570</v>
      </c>
      <c r="C21" s="9">
        <v>58367</v>
      </c>
      <c r="D21" s="9">
        <v>1671</v>
      </c>
      <c r="E21" s="9">
        <v>-62998</v>
      </c>
      <c r="F21" s="9">
        <v>0</v>
      </c>
      <c r="G21" s="9">
        <v>-11121</v>
      </c>
      <c r="H21" s="9">
        <v>0</v>
      </c>
      <c r="I21" s="9">
        <v>-14081</v>
      </c>
    </row>
    <row r="22" spans="1:9" s="3" customFormat="1" ht="12" customHeight="1">
      <c r="A22" s="3" t="s">
        <v>212</v>
      </c>
      <c r="B22" s="9">
        <v>60125</v>
      </c>
      <c r="C22" s="9">
        <v>35058</v>
      </c>
      <c r="D22" s="9">
        <v>1222</v>
      </c>
      <c r="E22" s="9">
        <v>-26565</v>
      </c>
      <c r="F22" s="9">
        <v>0</v>
      </c>
      <c r="G22" s="9">
        <v>-1852</v>
      </c>
      <c r="H22" s="9">
        <v>0</v>
      </c>
      <c r="I22" s="9">
        <v>7863</v>
      </c>
    </row>
    <row r="23" spans="1:9" s="3" customFormat="1" ht="12" customHeight="1">
      <c r="A23" s="3" t="s">
        <v>210</v>
      </c>
      <c r="B23" s="9">
        <v>59995</v>
      </c>
      <c r="C23" s="9">
        <v>56543</v>
      </c>
      <c r="D23" s="9">
        <v>2428</v>
      </c>
      <c r="E23" s="9">
        <v>-40938</v>
      </c>
      <c r="F23" s="9">
        <v>0</v>
      </c>
      <c r="G23" s="9">
        <v>-15535</v>
      </c>
      <c r="H23" s="9">
        <v>0</v>
      </c>
      <c r="I23" s="9">
        <v>2498</v>
      </c>
    </row>
    <row r="24" spans="1:9" s="3" customFormat="1" ht="12" customHeight="1">
      <c r="A24" s="3" t="s">
        <v>214</v>
      </c>
      <c r="B24" s="9">
        <v>58938</v>
      </c>
      <c r="C24" s="9">
        <v>56206</v>
      </c>
      <c r="D24" s="9">
        <v>2390</v>
      </c>
      <c r="E24" s="9">
        <v>-43823</v>
      </c>
      <c r="F24" s="9">
        <v>0</v>
      </c>
      <c r="G24" s="9">
        <v>-10404</v>
      </c>
      <c r="H24" s="9">
        <v>0</v>
      </c>
      <c r="I24" s="9">
        <v>4369</v>
      </c>
    </row>
    <row r="25" spans="1:9" s="3" customFormat="1" ht="12" customHeight="1">
      <c r="A25" s="3" t="s">
        <v>216</v>
      </c>
      <c r="B25" s="9">
        <v>41417</v>
      </c>
      <c r="C25" s="9">
        <v>30934</v>
      </c>
      <c r="D25" s="9">
        <v>1114</v>
      </c>
      <c r="E25" s="9">
        <v>-27998</v>
      </c>
      <c r="F25" s="9">
        <v>0</v>
      </c>
      <c r="G25" s="9">
        <v>-4643</v>
      </c>
      <c r="H25" s="9">
        <v>0</v>
      </c>
      <c r="I25" s="9">
        <v>-593</v>
      </c>
    </row>
    <row r="26" spans="1:9" s="3" customFormat="1" ht="12" customHeight="1">
      <c r="A26" s="3" t="s">
        <v>215</v>
      </c>
      <c r="B26" s="9">
        <v>35329</v>
      </c>
      <c r="C26" s="9">
        <v>28921</v>
      </c>
      <c r="D26" s="9">
        <v>1103</v>
      </c>
      <c r="E26" s="9">
        <v>-27983</v>
      </c>
      <c r="F26" s="9">
        <v>0</v>
      </c>
      <c r="G26" s="9">
        <v>-6031</v>
      </c>
      <c r="H26" s="9">
        <v>0</v>
      </c>
      <c r="I26" s="9">
        <v>-3990</v>
      </c>
    </row>
    <row r="27" spans="1:9" s="3" customFormat="1" ht="12" customHeight="1">
      <c r="A27" s="3" t="s">
        <v>213</v>
      </c>
      <c r="B27" s="9">
        <v>21556</v>
      </c>
      <c r="C27" s="9">
        <v>20481</v>
      </c>
      <c r="D27" s="9">
        <v>883</v>
      </c>
      <c r="E27" s="9">
        <v>-14693</v>
      </c>
      <c r="F27" s="9">
        <v>0</v>
      </c>
      <c r="G27" s="9">
        <v>-5526</v>
      </c>
      <c r="H27" s="9">
        <v>0</v>
      </c>
      <c r="I27" s="9">
        <v>1145</v>
      </c>
    </row>
    <row r="28" spans="1:9" s="3" customFormat="1" ht="12" customHeight="1">
      <c r="A28" s="3" t="s">
        <v>224</v>
      </c>
      <c r="B28" s="9">
        <v>18515</v>
      </c>
      <c r="C28" s="9">
        <v>17333</v>
      </c>
      <c r="D28" s="9">
        <v>371</v>
      </c>
      <c r="E28" s="9">
        <v>-17073</v>
      </c>
      <c r="F28" s="9">
        <v>0</v>
      </c>
      <c r="G28" s="9">
        <v>-4311</v>
      </c>
      <c r="H28" s="9">
        <v>609</v>
      </c>
      <c r="I28" s="9">
        <v>-3071</v>
      </c>
    </row>
    <row r="29" spans="1:9" s="3" customFormat="1" ht="12" customHeight="1">
      <c r="A29" s="3" t="s">
        <v>218</v>
      </c>
      <c r="B29" s="9">
        <v>15645</v>
      </c>
      <c r="C29" s="9">
        <v>13466</v>
      </c>
      <c r="D29" s="9">
        <v>329</v>
      </c>
      <c r="E29" s="9">
        <v>-11159</v>
      </c>
      <c r="F29" s="9">
        <v>-1359</v>
      </c>
      <c r="G29" s="9">
        <v>-4972</v>
      </c>
      <c r="H29" s="9">
        <v>0</v>
      </c>
      <c r="I29" s="9">
        <v>-3695</v>
      </c>
    </row>
    <row r="30" spans="1:9" s="3" customFormat="1" ht="12" customHeight="1">
      <c r="A30" s="3" t="s">
        <v>217</v>
      </c>
      <c r="B30" s="9">
        <v>12115</v>
      </c>
      <c r="C30" s="9">
        <v>10416</v>
      </c>
      <c r="D30" s="9">
        <v>206</v>
      </c>
      <c r="E30" s="9">
        <v>-10791</v>
      </c>
      <c r="F30" s="9">
        <v>0</v>
      </c>
      <c r="G30" s="9">
        <v>-2852</v>
      </c>
      <c r="H30" s="9">
        <v>0</v>
      </c>
      <c r="I30" s="9">
        <v>-3021</v>
      </c>
    </row>
    <row r="31" spans="1:9" s="3" customFormat="1" ht="12" customHeight="1">
      <c r="A31" s="3" t="s">
        <v>219</v>
      </c>
      <c r="B31" s="9">
        <v>11506</v>
      </c>
      <c r="C31" s="9">
        <v>10249</v>
      </c>
      <c r="D31" s="9">
        <v>275</v>
      </c>
      <c r="E31" s="9">
        <v>-10892</v>
      </c>
      <c r="F31" s="9">
        <v>0</v>
      </c>
      <c r="G31" s="9">
        <v>-1354</v>
      </c>
      <c r="H31" s="9">
        <v>0</v>
      </c>
      <c r="I31" s="9">
        <v>-1722</v>
      </c>
    </row>
    <row r="32" spans="1:9" s="3" customFormat="1" ht="12" customHeight="1">
      <c r="A32" s="3" t="s">
        <v>220</v>
      </c>
      <c r="B32" s="9">
        <v>8496</v>
      </c>
      <c r="C32" s="9">
        <v>7486</v>
      </c>
      <c r="D32" s="9">
        <v>117</v>
      </c>
      <c r="E32" s="9">
        <v>-6081</v>
      </c>
      <c r="F32" s="9">
        <v>0</v>
      </c>
      <c r="G32" s="9">
        <v>-978</v>
      </c>
      <c r="H32" s="9">
        <v>0</v>
      </c>
      <c r="I32" s="9">
        <v>544</v>
      </c>
    </row>
    <row r="33" spans="1:9" s="3" customFormat="1" ht="12" customHeight="1">
      <c r="A33" s="3" t="s">
        <v>222</v>
      </c>
      <c r="B33" s="9">
        <v>8466</v>
      </c>
      <c r="C33" s="9">
        <v>7474</v>
      </c>
      <c r="D33" s="9">
        <v>164</v>
      </c>
      <c r="E33" s="9">
        <v>-5068</v>
      </c>
      <c r="F33" s="9">
        <v>0</v>
      </c>
      <c r="G33" s="9">
        <v>-1052</v>
      </c>
      <c r="H33" s="9">
        <v>0</v>
      </c>
      <c r="I33" s="9">
        <v>1518</v>
      </c>
    </row>
    <row r="34" spans="1:9" s="3" customFormat="1" ht="12" customHeight="1">
      <c r="A34" s="3" t="s">
        <v>226</v>
      </c>
      <c r="B34" s="9">
        <v>8174</v>
      </c>
      <c r="C34" s="9">
        <v>1462</v>
      </c>
      <c r="D34" s="9">
        <v>53</v>
      </c>
      <c r="E34" s="9">
        <v>-1125</v>
      </c>
      <c r="F34" s="9">
        <v>0</v>
      </c>
      <c r="G34" s="9">
        <v>672</v>
      </c>
      <c r="H34" s="9">
        <v>0</v>
      </c>
      <c r="I34" s="9">
        <v>1062</v>
      </c>
    </row>
    <row r="35" spans="1:9" s="3" customFormat="1" ht="12" customHeight="1">
      <c r="A35" s="3" t="s">
        <v>225</v>
      </c>
      <c r="B35" s="9">
        <v>6377</v>
      </c>
      <c r="C35" s="9">
        <v>6010</v>
      </c>
      <c r="D35" s="9">
        <v>121</v>
      </c>
      <c r="E35" s="9">
        <v>-2823</v>
      </c>
      <c r="F35" s="9">
        <v>-680</v>
      </c>
      <c r="G35" s="9">
        <v>-1564</v>
      </c>
      <c r="H35" s="9">
        <v>0</v>
      </c>
      <c r="I35" s="9">
        <v>1064</v>
      </c>
    </row>
    <row r="36" spans="1:9" s="3" customFormat="1" ht="12" customHeight="1">
      <c r="A36" s="3" t="s">
        <v>221</v>
      </c>
      <c r="B36" s="9">
        <v>5152</v>
      </c>
      <c r="C36" s="9">
        <v>4449</v>
      </c>
      <c r="D36" s="9">
        <v>114</v>
      </c>
      <c r="E36" s="9">
        <v>-3597</v>
      </c>
      <c r="F36" s="9">
        <v>0</v>
      </c>
      <c r="G36" s="9">
        <v>-1163</v>
      </c>
      <c r="H36" s="9">
        <v>0</v>
      </c>
      <c r="I36" s="9">
        <v>-197</v>
      </c>
    </row>
    <row r="37" spans="1:9" s="3" customFormat="1" ht="12" customHeight="1">
      <c r="A37" s="3" t="s">
        <v>223</v>
      </c>
      <c r="B37" s="9">
        <v>5023</v>
      </c>
      <c r="C37" s="9">
        <v>4410</v>
      </c>
      <c r="D37" s="9">
        <v>125</v>
      </c>
      <c r="E37" s="9">
        <v>-729</v>
      </c>
      <c r="F37" s="9">
        <v>-1806</v>
      </c>
      <c r="G37" s="9">
        <v>-1033</v>
      </c>
      <c r="H37" s="9">
        <v>0</v>
      </c>
      <c r="I37" s="9">
        <v>967</v>
      </c>
    </row>
    <row r="38" spans="1:9" s="3" customFormat="1" ht="12.75">
      <c r="A38" s="2"/>
      <c r="B38" s="9"/>
      <c r="C38" s="9"/>
      <c r="D38" s="9"/>
      <c r="E38" s="9"/>
      <c r="F38" s="9"/>
      <c r="G38" s="9"/>
      <c r="H38" s="9"/>
      <c r="I38" s="9"/>
    </row>
    <row r="39" spans="1:9" ht="12.75">
      <c r="A39" s="3" t="s">
        <v>139</v>
      </c>
      <c r="B39" s="9">
        <f aca="true" t="shared" si="0" ref="B39:I39">SUM(B4:B38)</f>
        <v>3034820</v>
      </c>
      <c r="C39" s="9">
        <f t="shared" si="0"/>
        <v>2688070</v>
      </c>
      <c r="D39" s="9">
        <f t="shared" si="0"/>
        <v>110336</v>
      </c>
      <c r="E39" s="9">
        <f t="shared" si="0"/>
        <v>-2260353</v>
      </c>
      <c r="F39" s="9">
        <f t="shared" si="0"/>
        <v>-50243</v>
      </c>
      <c r="G39" s="9">
        <f t="shared" si="0"/>
        <v>-510345</v>
      </c>
      <c r="H39" s="9">
        <f t="shared" si="0"/>
        <v>609</v>
      </c>
      <c r="I39" s="9">
        <f t="shared" si="0"/>
        <v>-21926</v>
      </c>
    </row>
    <row r="40" spans="1:9" ht="12.75">
      <c r="A40" s="1" t="s">
        <v>140</v>
      </c>
      <c r="B40" s="10">
        <v>2631842</v>
      </c>
      <c r="C40" s="10">
        <v>2250776</v>
      </c>
      <c r="D40" s="10">
        <v>100059</v>
      </c>
      <c r="E40" s="10">
        <v>-2113661</v>
      </c>
      <c r="F40" s="10">
        <v>-75735</v>
      </c>
      <c r="G40" s="10">
        <v>-472615</v>
      </c>
      <c r="H40" s="10">
        <v>8</v>
      </c>
      <c r="I40" s="10">
        <v>-311168</v>
      </c>
    </row>
    <row r="42" spans="1:9" ht="12.75">
      <c r="A42" s="1" t="s">
        <v>136</v>
      </c>
      <c r="B42" s="7">
        <f aca="true" t="shared" si="1" ref="B42:I43">B39/($C39/100)</f>
        <v>112.89958966842381</v>
      </c>
      <c r="C42" s="7">
        <f t="shared" si="1"/>
        <v>100</v>
      </c>
      <c r="D42" s="7">
        <f t="shared" si="1"/>
        <v>4.104655012704282</v>
      </c>
      <c r="E42" s="7">
        <f t="shared" si="1"/>
        <v>-84.08832359276357</v>
      </c>
      <c r="F42" s="7">
        <f t="shared" si="1"/>
        <v>-1.8691105514365325</v>
      </c>
      <c r="G42" s="7">
        <f t="shared" si="1"/>
        <v>-18.985554691656095</v>
      </c>
      <c r="H42" s="7">
        <f t="shared" si="1"/>
        <v>0.022655660008853936</v>
      </c>
      <c r="I42" s="7">
        <f t="shared" si="1"/>
        <v>-0.8156781631430728</v>
      </c>
    </row>
    <row r="43" spans="1:9" ht="12.75">
      <c r="A43" s="1" t="s">
        <v>137</v>
      </c>
      <c r="B43" s="7">
        <f t="shared" si="1"/>
        <v>116.93042755032043</v>
      </c>
      <c r="C43" s="7">
        <f t="shared" si="1"/>
        <v>100.00000000000001</v>
      </c>
      <c r="D43" s="7">
        <f t="shared" si="1"/>
        <v>4.445533451574035</v>
      </c>
      <c r="E43" s="7">
        <f t="shared" si="1"/>
        <v>-93.9081010282676</v>
      </c>
      <c r="F43" s="7">
        <f t="shared" si="1"/>
        <v>-3.364839504242093</v>
      </c>
      <c r="G43" s="7">
        <f t="shared" si="1"/>
        <v>-20.997869179340814</v>
      </c>
      <c r="H43" s="7">
        <f t="shared" si="1"/>
        <v>0.0003554329706732256</v>
      </c>
      <c r="I43" s="7">
        <f t="shared" si="1"/>
        <v>-13.824920827305784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3"/>
  <dimension ref="A1:K2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135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143</v>
      </c>
      <c r="B4" s="9">
        <v>2966085</v>
      </c>
      <c r="C4" s="9">
        <v>2947896</v>
      </c>
      <c r="D4" s="9">
        <v>553702</v>
      </c>
      <c r="E4" s="9">
        <v>-2656902</v>
      </c>
      <c r="F4" s="9">
        <v>0</v>
      </c>
      <c r="G4" s="9">
        <v>-448294</v>
      </c>
      <c r="H4" s="9">
        <v>5576</v>
      </c>
      <c r="I4" s="9">
        <v>401978</v>
      </c>
    </row>
    <row r="5" spans="1:9" s="3" customFormat="1" ht="12" customHeight="1">
      <c r="A5" s="3" t="s">
        <v>145</v>
      </c>
      <c r="B5" s="9">
        <v>2486912</v>
      </c>
      <c r="C5" s="9">
        <v>2483338</v>
      </c>
      <c r="D5" s="9">
        <v>472677</v>
      </c>
      <c r="E5" s="9">
        <v>-2621376</v>
      </c>
      <c r="F5" s="9">
        <v>0</v>
      </c>
      <c r="G5" s="9">
        <v>-445124</v>
      </c>
      <c r="H5" s="9">
        <v>0</v>
      </c>
      <c r="I5" s="9">
        <v>-110485</v>
      </c>
    </row>
    <row r="6" spans="1:9" s="3" customFormat="1" ht="12" customHeight="1">
      <c r="A6" s="3" t="s">
        <v>146</v>
      </c>
      <c r="B6" s="9">
        <v>1662510</v>
      </c>
      <c r="C6" s="9">
        <v>1493154</v>
      </c>
      <c r="D6" s="9">
        <v>336442</v>
      </c>
      <c r="E6" s="9">
        <v>-1979686</v>
      </c>
      <c r="F6" s="9">
        <v>-7215</v>
      </c>
      <c r="G6" s="9">
        <v>-216957</v>
      </c>
      <c r="H6" s="9">
        <v>-239</v>
      </c>
      <c r="I6" s="9">
        <v>-374501</v>
      </c>
    </row>
    <row r="7" spans="1:9" s="3" customFormat="1" ht="12" customHeight="1">
      <c r="A7" s="3" t="s">
        <v>152</v>
      </c>
      <c r="B7" s="9">
        <v>1296294</v>
      </c>
      <c r="C7" s="9">
        <v>1288484</v>
      </c>
      <c r="D7" s="9">
        <v>344920</v>
      </c>
      <c r="E7" s="9">
        <v>-1435333</v>
      </c>
      <c r="F7" s="9">
        <v>0</v>
      </c>
      <c r="G7" s="9">
        <v>-209127</v>
      </c>
      <c r="H7" s="9">
        <v>0</v>
      </c>
      <c r="I7" s="9">
        <v>-11056</v>
      </c>
    </row>
    <row r="8" spans="1:9" s="3" customFormat="1" ht="12" customHeight="1">
      <c r="A8" s="3" t="s">
        <v>232</v>
      </c>
      <c r="B8" s="9">
        <v>254979</v>
      </c>
      <c r="C8" s="9">
        <v>229571</v>
      </c>
      <c r="D8" s="9">
        <v>0</v>
      </c>
      <c r="E8" s="9">
        <v>-213447</v>
      </c>
      <c r="F8" s="9">
        <v>0</v>
      </c>
      <c r="G8" s="9">
        <v>-22235</v>
      </c>
      <c r="H8" s="9">
        <v>0</v>
      </c>
      <c r="I8" s="9">
        <v>-6111</v>
      </c>
    </row>
    <row r="9" spans="1:9" s="3" customFormat="1" ht="12" customHeight="1">
      <c r="A9" s="3" t="s">
        <v>153</v>
      </c>
      <c r="B9" s="9">
        <v>150692</v>
      </c>
      <c r="C9" s="9">
        <v>89899</v>
      </c>
      <c r="D9" s="9">
        <v>13615</v>
      </c>
      <c r="E9" s="9">
        <v>-90786</v>
      </c>
      <c r="F9" s="9">
        <v>0</v>
      </c>
      <c r="G9" s="9">
        <v>-12914</v>
      </c>
      <c r="H9" s="9">
        <v>0</v>
      </c>
      <c r="I9" s="9">
        <v>-186</v>
      </c>
    </row>
    <row r="10" spans="1:9" s="3" customFormat="1" ht="12" customHeight="1">
      <c r="A10" s="3" t="s">
        <v>166</v>
      </c>
      <c r="B10" s="9">
        <v>139074</v>
      </c>
      <c r="C10" s="9">
        <v>59704</v>
      </c>
      <c r="D10" s="9">
        <v>8657</v>
      </c>
      <c r="E10" s="9">
        <v>-52481</v>
      </c>
      <c r="F10" s="9">
        <v>0</v>
      </c>
      <c r="G10" s="9">
        <v>1630</v>
      </c>
      <c r="H10" s="9">
        <v>0</v>
      </c>
      <c r="I10" s="9">
        <v>17510</v>
      </c>
    </row>
    <row r="11" spans="1:9" s="3" customFormat="1" ht="12" customHeight="1">
      <c r="A11" s="3" t="s">
        <v>148</v>
      </c>
      <c r="B11" s="9">
        <v>54995</v>
      </c>
      <c r="C11" s="9">
        <v>43611</v>
      </c>
      <c r="D11" s="9">
        <v>5001</v>
      </c>
      <c r="E11" s="9">
        <v>-45116</v>
      </c>
      <c r="F11" s="9">
        <v>0</v>
      </c>
      <c r="G11" s="9">
        <v>-9427</v>
      </c>
      <c r="H11" s="9">
        <v>0</v>
      </c>
      <c r="I11" s="9">
        <v>-5931</v>
      </c>
    </row>
    <row r="12" spans="1:9" s="3" customFormat="1" ht="12" customHeight="1">
      <c r="A12" s="3" t="s">
        <v>178</v>
      </c>
      <c r="B12" s="9">
        <v>41098</v>
      </c>
      <c r="C12" s="9">
        <v>16486</v>
      </c>
      <c r="D12" s="9">
        <v>613</v>
      </c>
      <c r="E12" s="9">
        <v>-44064</v>
      </c>
      <c r="F12" s="9">
        <v>0</v>
      </c>
      <c r="G12" s="9">
        <v>-1911</v>
      </c>
      <c r="H12" s="9">
        <v>0</v>
      </c>
      <c r="I12" s="9">
        <v>-28876</v>
      </c>
    </row>
    <row r="13" spans="1:9" s="3" customFormat="1" ht="12" customHeight="1">
      <c r="A13" s="3" t="s">
        <v>168</v>
      </c>
      <c r="B13" s="9">
        <v>32251</v>
      </c>
      <c r="C13" s="9">
        <v>28319</v>
      </c>
      <c r="D13" s="9">
        <v>242</v>
      </c>
      <c r="E13" s="9">
        <v>-24365</v>
      </c>
      <c r="F13" s="9">
        <v>0</v>
      </c>
      <c r="G13" s="9">
        <v>-12300</v>
      </c>
      <c r="H13" s="9">
        <v>0</v>
      </c>
      <c r="I13" s="9">
        <v>-8104</v>
      </c>
    </row>
    <row r="14" spans="1:9" s="3" customFormat="1" ht="12" customHeight="1">
      <c r="A14" s="3" t="s">
        <v>188</v>
      </c>
      <c r="B14" s="9">
        <v>0</v>
      </c>
      <c r="C14" s="9">
        <v>1515</v>
      </c>
      <c r="D14" s="9">
        <v>11879</v>
      </c>
      <c r="E14" s="9">
        <v>5407</v>
      </c>
      <c r="F14" s="9">
        <v>0</v>
      </c>
      <c r="G14" s="9">
        <v>-2368</v>
      </c>
      <c r="H14" s="9">
        <v>0</v>
      </c>
      <c r="I14" s="9">
        <v>16433</v>
      </c>
    </row>
    <row r="15" spans="1:9" s="3" customFormat="1" ht="12.75">
      <c r="A15" s="2"/>
      <c r="B15" s="9"/>
      <c r="C15" s="9"/>
      <c r="D15" s="9"/>
      <c r="E15" s="9"/>
      <c r="F15" s="9"/>
      <c r="G15" s="9"/>
      <c r="H15" s="9"/>
      <c r="I15" s="9"/>
    </row>
    <row r="16" spans="1:9" ht="12.75">
      <c r="A16" s="3" t="s">
        <v>139</v>
      </c>
      <c r="B16" s="9">
        <f aca="true" t="shared" si="0" ref="B16:I16">SUM(B4:B15)</f>
        <v>9084890</v>
      </c>
      <c r="C16" s="9">
        <f t="shared" si="0"/>
        <v>8681977</v>
      </c>
      <c r="D16" s="9">
        <f t="shared" si="0"/>
        <v>1747748</v>
      </c>
      <c r="E16" s="9">
        <f t="shared" si="0"/>
        <v>-9158149</v>
      </c>
      <c r="F16" s="9">
        <f t="shared" si="0"/>
        <v>-7215</v>
      </c>
      <c r="G16" s="9">
        <f t="shared" si="0"/>
        <v>-1379027</v>
      </c>
      <c r="H16" s="9">
        <f t="shared" si="0"/>
        <v>5337</v>
      </c>
      <c r="I16" s="9">
        <f t="shared" si="0"/>
        <v>-109329</v>
      </c>
    </row>
    <row r="17" spans="1:9" ht="12.75">
      <c r="A17" s="1" t="s">
        <v>140</v>
      </c>
      <c r="B17" s="10">
        <v>7493577</v>
      </c>
      <c r="C17" s="10">
        <v>7132344</v>
      </c>
      <c r="D17" s="10">
        <v>1825116</v>
      </c>
      <c r="E17" s="10">
        <v>-8293144</v>
      </c>
      <c r="F17" s="10">
        <v>0</v>
      </c>
      <c r="G17" s="10">
        <v>-1212072</v>
      </c>
      <c r="H17" s="10">
        <v>-5518</v>
      </c>
      <c r="I17" s="10">
        <v>-553274</v>
      </c>
    </row>
    <row r="19" spans="1:9" ht="12.75">
      <c r="A19" s="1" t="s">
        <v>136</v>
      </c>
      <c r="B19" s="7">
        <f aca="true" t="shared" si="1" ref="B19:I20">B16/($C16/100)</f>
        <v>104.64079782749943</v>
      </c>
      <c r="C19" s="7">
        <f t="shared" si="1"/>
        <v>100</v>
      </c>
      <c r="D19" s="7">
        <f t="shared" si="1"/>
        <v>20.130760539909286</v>
      </c>
      <c r="E19" s="7">
        <f t="shared" si="1"/>
        <v>-105.4846033340102</v>
      </c>
      <c r="F19" s="7">
        <f t="shared" si="1"/>
        <v>-0.08310319181909834</v>
      </c>
      <c r="G19" s="7">
        <f t="shared" si="1"/>
        <v>-15.883790063023664</v>
      </c>
      <c r="H19" s="7">
        <f t="shared" si="1"/>
        <v>0.061472173906933866</v>
      </c>
      <c r="I19" s="7">
        <f t="shared" si="1"/>
        <v>-1.259263875036757</v>
      </c>
    </row>
    <row r="20" spans="1:9" ht="12.75">
      <c r="A20" s="1" t="s">
        <v>137</v>
      </c>
      <c r="B20" s="7">
        <f t="shared" si="1"/>
        <v>105.0647164522631</v>
      </c>
      <c r="C20" s="7">
        <f t="shared" si="1"/>
        <v>100</v>
      </c>
      <c r="D20" s="7">
        <f t="shared" si="1"/>
        <v>25.58928733667361</v>
      </c>
      <c r="E20" s="7">
        <f t="shared" si="1"/>
        <v>-116.27515442328637</v>
      </c>
      <c r="F20" s="7">
        <f t="shared" si="1"/>
        <v>0</v>
      </c>
      <c r="G20" s="7">
        <f t="shared" si="1"/>
        <v>-16.994020479101962</v>
      </c>
      <c r="H20" s="7">
        <f t="shared" si="1"/>
        <v>-0.07736587018236922</v>
      </c>
      <c r="I20" s="7">
        <f t="shared" si="1"/>
        <v>-7.75725343589709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4"/>
  <dimension ref="A1:K46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145</v>
      </c>
      <c r="B4" s="9">
        <v>3235510</v>
      </c>
      <c r="C4" s="9">
        <v>3125685</v>
      </c>
      <c r="D4" s="9">
        <v>26992</v>
      </c>
      <c r="E4" s="9">
        <v>-2280851</v>
      </c>
      <c r="F4" s="9">
        <v>0</v>
      </c>
      <c r="G4" s="9">
        <v>-410921</v>
      </c>
      <c r="H4" s="9">
        <v>0</v>
      </c>
      <c r="I4" s="9">
        <v>460905</v>
      </c>
    </row>
    <row r="5" spans="1:9" s="3" customFormat="1" ht="12" customHeight="1">
      <c r="A5" s="3" t="s">
        <v>146</v>
      </c>
      <c r="B5" s="9">
        <v>2015643</v>
      </c>
      <c r="C5" s="9">
        <v>1805527</v>
      </c>
      <c r="D5" s="9">
        <v>33841</v>
      </c>
      <c r="E5" s="9">
        <v>-1231029</v>
      </c>
      <c r="F5" s="9">
        <v>-9667</v>
      </c>
      <c r="G5" s="9">
        <v>-240773</v>
      </c>
      <c r="H5" s="9">
        <v>-6028</v>
      </c>
      <c r="I5" s="9">
        <v>351871</v>
      </c>
    </row>
    <row r="6" spans="1:9" s="3" customFormat="1" ht="12" customHeight="1">
      <c r="A6" s="3" t="s">
        <v>152</v>
      </c>
      <c r="B6" s="9">
        <v>1381665</v>
      </c>
      <c r="C6" s="9">
        <v>1134453</v>
      </c>
      <c r="D6" s="9">
        <v>11805</v>
      </c>
      <c r="E6" s="9">
        <v>-991471</v>
      </c>
      <c r="F6" s="9">
        <v>0</v>
      </c>
      <c r="G6" s="9">
        <v>-235148</v>
      </c>
      <c r="H6" s="9">
        <v>0</v>
      </c>
      <c r="I6" s="9">
        <v>-80361</v>
      </c>
    </row>
    <row r="7" spans="1:9" s="3" customFormat="1" ht="12" customHeight="1">
      <c r="A7" s="3" t="s">
        <v>193</v>
      </c>
      <c r="B7" s="9">
        <v>340973</v>
      </c>
      <c r="C7" s="9">
        <v>340487</v>
      </c>
      <c r="D7" s="9">
        <v>13759</v>
      </c>
      <c r="E7" s="9">
        <v>-274719</v>
      </c>
      <c r="F7" s="9">
        <v>0</v>
      </c>
      <c r="G7" s="9">
        <v>-75006</v>
      </c>
      <c r="H7" s="9">
        <v>0</v>
      </c>
      <c r="I7" s="9">
        <v>4521</v>
      </c>
    </row>
    <row r="8" spans="1:9" s="3" customFormat="1" ht="12" customHeight="1">
      <c r="A8" s="3" t="s">
        <v>194</v>
      </c>
      <c r="B8" s="9">
        <v>295403</v>
      </c>
      <c r="C8" s="9">
        <v>292017</v>
      </c>
      <c r="D8" s="9">
        <v>8410</v>
      </c>
      <c r="E8" s="9">
        <v>-215005</v>
      </c>
      <c r="F8" s="9">
        <v>0</v>
      </c>
      <c r="G8" s="9">
        <v>-55261</v>
      </c>
      <c r="H8" s="9">
        <v>0</v>
      </c>
      <c r="I8" s="9">
        <v>30161</v>
      </c>
    </row>
    <row r="9" spans="1:9" s="3" customFormat="1" ht="12" customHeight="1">
      <c r="A9" s="3" t="s">
        <v>232</v>
      </c>
      <c r="B9" s="9">
        <v>245372</v>
      </c>
      <c r="C9" s="9">
        <v>245372</v>
      </c>
      <c r="D9" s="9">
        <v>0</v>
      </c>
      <c r="E9" s="9">
        <v>-207774</v>
      </c>
      <c r="F9" s="9">
        <v>0</v>
      </c>
      <c r="G9" s="9">
        <v>-18192</v>
      </c>
      <c r="H9" s="9">
        <v>0</v>
      </c>
      <c r="I9" s="9">
        <v>19406</v>
      </c>
    </row>
    <row r="10" spans="1:9" s="3" customFormat="1" ht="12" customHeight="1">
      <c r="A10" s="3" t="s">
        <v>195</v>
      </c>
      <c r="B10" s="9">
        <v>207870</v>
      </c>
      <c r="C10" s="9">
        <v>205653</v>
      </c>
      <c r="D10" s="9">
        <v>4101</v>
      </c>
      <c r="E10" s="9">
        <v>-163323</v>
      </c>
      <c r="F10" s="9">
        <v>0</v>
      </c>
      <c r="G10" s="9">
        <v>-45650</v>
      </c>
      <c r="H10" s="9">
        <v>0</v>
      </c>
      <c r="I10" s="9">
        <v>781</v>
      </c>
    </row>
    <row r="11" spans="1:9" s="3" customFormat="1" ht="12" customHeight="1">
      <c r="A11" s="3" t="s">
        <v>199</v>
      </c>
      <c r="B11" s="9">
        <v>198923</v>
      </c>
      <c r="C11" s="9">
        <v>198923</v>
      </c>
      <c r="D11" s="9">
        <v>3960</v>
      </c>
      <c r="E11" s="9">
        <v>-130496</v>
      </c>
      <c r="F11" s="9">
        <v>-11973</v>
      </c>
      <c r="G11" s="9">
        <v>-36118</v>
      </c>
      <c r="H11" s="9">
        <v>0</v>
      </c>
      <c r="I11" s="9">
        <v>24296</v>
      </c>
    </row>
    <row r="12" spans="1:9" s="3" customFormat="1" ht="12" customHeight="1">
      <c r="A12" s="3" t="s">
        <v>153</v>
      </c>
      <c r="B12" s="9">
        <v>176002</v>
      </c>
      <c r="C12" s="9">
        <v>104439</v>
      </c>
      <c r="D12" s="9">
        <v>2794</v>
      </c>
      <c r="E12" s="9">
        <v>-85210</v>
      </c>
      <c r="F12" s="9">
        <v>0</v>
      </c>
      <c r="G12" s="9">
        <v>-20056</v>
      </c>
      <c r="H12" s="9">
        <v>0</v>
      </c>
      <c r="I12" s="9">
        <v>1967</v>
      </c>
    </row>
    <row r="13" spans="1:9" s="3" customFormat="1" ht="12" customHeight="1">
      <c r="A13" s="3" t="s">
        <v>197</v>
      </c>
      <c r="B13" s="9">
        <v>168461</v>
      </c>
      <c r="C13" s="9">
        <v>166875</v>
      </c>
      <c r="D13" s="9">
        <v>3362</v>
      </c>
      <c r="E13" s="9">
        <v>-137197</v>
      </c>
      <c r="F13" s="9">
        <v>0</v>
      </c>
      <c r="G13" s="9">
        <v>-22577</v>
      </c>
      <c r="H13" s="9">
        <v>0</v>
      </c>
      <c r="I13" s="9">
        <v>10463</v>
      </c>
    </row>
    <row r="14" spans="1:9" s="3" customFormat="1" ht="12" customHeight="1">
      <c r="A14" s="3" t="s">
        <v>200</v>
      </c>
      <c r="B14" s="9">
        <v>166059</v>
      </c>
      <c r="C14" s="9">
        <v>164278</v>
      </c>
      <c r="D14" s="9">
        <v>4368</v>
      </c>
      <c r="E14" s="9">
        <v>-117724</v>
      </c>
      <c r="F14" s="9">
        <v>-9428</v>
      </c>
      <c r="G14" s="9">
        <v>-29058</v>
      </c>
      <c r="H14" s="9">
        <v>0</v>
      </c>
      <c r="I14" s="9">
        <v>12436</v>
      </c>
    </row>
    <row r="15" spans="1:9" s="3" customFormat="1" ht="12" customHeight="1">
      <c r="A15" s="3" t="s">
        <v>198</v>
      </c>
      <c r="B15" s="9">
        <v>155024</v>
      </c>
      <c r="C15" s="9">
        <v>155024</v>
      </c>
      <c r="D15" s="9">
        <v>2932</v>
      </c>
      <c r="E15" s="9">
        <v>-113046</v>
      </c>
      <c r="F15" s="9">
        <v>0</v>
      </c>
      <c r="G15" s="9">
        <v>-23599</v>
      </c>
      <c r="H15" s="9">
        <v>0</v>
      </c>
      <c r="I15" s="9">
        <v>21311</v>
      </c>
    </row>
    <row r="16" spans="1:9" s="3" customFormat="1" ht="12" customHeight="1">
      <c r="A16" s="3" t="s">
        <v>196</v>
      </c>
      <c r="B16" s="9">
        <v>148114</v>
      </c>
      <c r="C16" s="9">
        <v>144875</v>
      </c>
      <c r="D16" s="9">
        <v>4464</v>
      </c>
      <c r="E16" s="9">
        <v>-113215</v>
      </c>
      <c r="F16" s="9">
        <v>0</v>
      </c>
      <c r="G16" s="9">
        <v>-23720</v>
      </c>
      <c r="H16" s="9">
        <v>0</v>
      </c>
      <c r="I16" s="9">
        <v>12404</v>
      </c>
    </row>
    <row r="17" spans="1:9" s="3" customFormat="1" ht="12" customHeight="1">
      <c r="A17" s="3" t="s">
        <v>143</v>
      </c>
      <c r="B17" s="9">
        <v>144103</v>
      </c>
      <c r="C17" s="9">
        <v>144103</v>
      </c>
      <c r="D17" s="9">
        <v>5546</v>
      </c>
      <c r="E17" s="9">
        <v>-115459</v>
      </c>
      <c r="F17" s="9">
        <v>0</v>
      </c>
      <c r="G17" s="9">
        <v>-15195</v>
      </c>
      <c r="H17" s="9">
        <v>5018</v>
      </c>
      <c r="I17" s="9">
        <v>24013</v>
      </c>
    </row>
    <row r="18" spans="1:9" s="3" customFormat="1" ht="12" customHeight="1">
      <c r="A18" s="3" t="s">
        <v>166</v>
      </c>
      <c r="B18" s="9">
        <v>127542</v>
      </c>
      <c r="C18" s="9">
        <v>66942</v>
      </c>
      <c r="D18" s="9">
        <v>2437</v>
      </c>
      <c r="E18" s="9">
        <v>-58070</v>
      </c>
      <c r="F18" s="9">
        <v>0</v>
      </c>
      <c r="G18" s="9">
        <v>1492</v>
      </c>
      <c r="H18" s="9">
        <v>0</v>
      </c>
      <c r="I18" s="9">
        <v>12801</v>
      </c>
    </row>
    <row r="19" spans="1:9" s="3" customFormat="1" ht="12" customHeight="1">
      <c r="A19" s="3" t="s">
        <v>202</v>
      </c>
      <c r="B19" s="9">
        <v>126325</v>
      </c>
      <c r="C19" s="9">
        <v>124349</v>
      </c>
      <c r="D19" s="9">
        <v>4481</v>
      </c>
      <c r="E19" s="9">
        <v>-100210</v>
      </c>
      <c r="F19" s="9">
        <v>0</v>
      </c>
      <c r="G19" s="9">
        <v>-23260</v>
      </c>
      <c r="H19" s="9">
        <v>0</v>
      </c>
      <c r="I19" s="9">
        <v>5360</v>
      </c>
    </row>
    <row r="20" spans="1:9" s="3" customFormat="1" ht="12" customHeight="1">
      <c r="A20" s="3" t="s">
        <v>207</v>
      </c>
      <c r="B20" s="9">
        <v>108741</v>
      </c>
      <c r="C20" s="9">
        <v>108072</v>
      </c>
      <c r="D20" s="9">
        <v>2555</v>
      </c>
      <c r="E20" s="9">
        <v>-87357</v>
      </c>
      <c r="F20" s="9">
        <v>0</v>
      </c>
      <c r="G20" s="9">
        <v>-14808</v>
      </c>
      <c r="H20" s="9">
        <v>0</v>
      </c>
      <c r="I20" s="9">
        <v>8462</v>
      </c>
    </row>
    <row r="21" spans="1:9" s="3" customFormat="1" ht="12" customHeight="1">
      <c r="A21" s="3" t="s">
        <v>201</v>
      </c>
      <c r="B21" s="9">
        <v>99028</v>
      </c>
      <c r="C21" s="9">
        <v>97934</v>
      </c>
      <c r="D21" s="9">
        <v>1990</v>
      </c>
      <c r="E21" s="9">
        <v>-75693</v>
      </c>
      <c r="F21" s="9">
        <v>0</v>
      </c>
      <c r="G21" s="9">
        <v>-18656</v>
      </c>
      <c r="H21" s="9">
        <v>0</v>
      </c>
      <c r="I21" s="9">
        <v>5575</v>
      </c>
    </row>
    <row r="22" spans="1:9" s="3" customFormat="1" ht="12" customHeight="1">
      <c r="A22" s="3" t="s">
        <v>206</v>
      </c>
      <c r="B22" s="9">
        <v>94776</v>
      </c>
      <c r="C22" s="9">
        <v>93796</v>
      </c>
      <c r="D22" s="9">
        <v>1774</v>
      </c>
      <c r="E22" s="9">
        <v>-61678</v>
      </c>
      <c r="F22" s="9">
        <v>-6265</v>
      </c>
      <c r="G22" s="9">
        <v>-18454</v>
      </c>
      <c r="H22" s="9">
        <v>0</v>
      </c>
      <c r="I22" s="9">
        <v>9173</v>
      </c>
    </row>
    <row r="23" spans="1:9" s="3" customFormat="1" ht="12" customHeight="1">
      <c r="A23" s="3" t="s">
        <v>203</v>
      </c>
      <c r="B23" s="9">
        <v>89560</v>
      </c>
      <c r="C23" s="9">
        <v>88640</v>
      </c>
      <c r="D23" s="9">
        <v>1722</v>
      </c>
      <c r="E23" s="9">
        <v>-74803</v>
      </c>
      <c r="F23" s="9">
        <v>0</v>
      </c>
      <c r="G23" s="9">
        <v>-11353</v>
      </c>
      <c r="H23" s="9">
        <v>0</v>
      </c>
      <c r="I23" s="9">
        <v>4206</v>
      </c>
    </row>
    <row r="24" spans="1:9" s="3" customFormat="1" ht="12" customHeight="1">
      <c r="A24" s="3" t="s">
        <v>205</v>
      </c>
      <c r="B24" s="9">
        <v>88472</v>
      </c>
      <c r="C24" s="9">
        <v>87261</v>
      </c>
      <c r="D24" s="9">
        <v>3184</v>
      </c>
      <c r="E24" s="9">
        <v>-63312</v>
      </c>
      <c r="F24" s="9">
        <v>0</v>
      </c>
      <c r="G24" s="9">
        <v>-15260</v>
      </c>
      <c r="H24" s="9">
        <v>0</v>
      </c>
      <c r="I24" s="9">
        <v>11873</v>
      </c>
    </row>
    <row r="25" spans="1:9" s="3" customFormat="1" ht="12" customHeight="1">
      <c r="A25" s="3" t="s">
        <v>204</v>
      </c>
      <c r="B25" s="9">
        <v>86092</v>
      </c>
      <c r="C25" s="9">
        <v>85157</v>
      </c>
      <c r="D25" s="9">
        <v>1718</v>
      </c>
      <c r="E25" s="9">
        <v>-69286</v>
      </c>
      <c r="F25" s="9">
        <v>0</v>
      </c>
      <c r="G25" s="9">
        <v>-16457</v>
      </c>
      <c r="H25" s="9">
        <v>0</v>
      </c>
      <c r="I25" s="9">
        <v>1132</v>
      </c>
    </row>
    <row r="26" spans="1:9" s="3" customFormat="1" ht="12" customHeight="1">
      <c r="A26" s="3" t="s">
        <v>211</v>
      </c>
      <c r="B26" s="9">
        <v>83177</v>
      </c>
      <c r="C26" s="9">
        <v>82345</v>
      </c>
      <c r="D26" s="9">
        <v>1602</v>
      </c>
      <c r="E26" s="9">
        <v>-59274</v>
      </c>
      <c r="F26" s="9">
        <v>0</v>
      </c>
      <c r="G26" s="9">
        <v>-15624</v>
      </c>
      <c r="H26" s="9">
        <v>0</v>
      </c>
      <c r="I26" s="9">
        <v>9049</v>
      </c>
    </row>
    <row r="27" spans="1:9" s="3" customFormat="1" ht="12" customHeight="1">
      <c r="A27" s="3" t="s">
        <v>208</v>
      </c>
      <c r="B27" s="9">
        <v>76767</v>
      </c>
      <c r="C27" s="9">
        <v>75952</v>
      </c>
      <c r="D27" s="9">
        <v>3759</v>
      </c>
      <c r="E27" s="9">
        <v>-51654</v>
      </c>
      <c r="F27" s="9">
        <v>0</v>
      </c>
      <c r="G27" s="9">
        <v>-18950</v>
      </c>
      <c r="H27" s="9">
        <v>0</v>
      </c>
      <c r="I27" s="9">
        <v>9107</v>
      </c>
    </row>
    <row r="28" spans="1:9" s="3" customFormat="1" ht="12" customHeight="1">
      <c r="A28" s="3" t="s">
        <v>148</v>
      </c>
      <c r="B28" s="9">
        <v>70563</v>
      </c>
      <c r="C28" s="9">
        <v>70331</v>
      </c>
      <c r="D28" s="9">
        <v>1015</v>
      </c>
      <c r="E28" s="9">
        <v>-45199</v>
      </c>
      <c r="F28" s="9">
        <v>0</v>
      </c>
      <c r="G28" s="9">
        <v>-12702</v>
      </c>
      <c r="H28" s="9">
        <v>0</v>
      </c>
      <c r="I28" s="9">
        <v>13445</v>
      </c>
    </row>
    <row r="29" spans="1:9" s="3" customFormat="1" ht="12" customHeight="1">
      <c r="A29" s="3" t="s">
        <v>210</v>
      </c>
      <c r="B29" s="9">
        <v>70240</v>
      </c>
      <c r="C29" s="9">
        <v>69439</v>
      </c>
      <c r="D29" s="9">
        <v>2193</v>
      </c>
      <c r="E29" s="9">
        <v>-55450</v>
      </c>
      <c r="F29" s="9">
        <v>0</v>
      </c>
      <c r="G29" s="9">
        <v>-18186</v>
      </c>
      <c r="H29" s="9">
        <v>0</v>
      </c>
      <c r="I29" s="9">
        <v>-2004</v>
      </c>
    </row>
    <row r="30" spans="1:9" s="3" customFormat="1" ht="12" customHeight="1">
      <c r="A30" s="3" t="s">
        <v>209</v>
      </c>
      <c r="B30" s="9">
        <v>68559</v>
      </c>
      <c r="C30" s="9">
        <v>68238</v>
      </c>
      <c r="D30" s="9">
        <v>1254</v>
      </c>
      <c r="E30" s="9">
        <v>-46048</v>
      </c>
      <c r="F30" s="9">
        <v>0</v>
      </c>
      <c r="G30" s="9">
        <v>-12576</v>
      </c>
      <c r="H30" s="9">
        <v>0</v>
      </c>
      <c r="I30" s="9">
        <v>10868</v>
      </c>
    </row>
    <row r="31" spans="1:9" s="3" customFormat="1" ht="12" customHeight="1">
      <c r="A31" s="3" t="s">
        <v>168</v>
      </c>
      <c r="B31" s="9">
        <v>54926</v>
      </c>
      <c r="C31" s="9">
        <v>16106</v>
      </c>
      <c r="D31" s="9">
        <v>137</v>
      </c>
      <c r="E31" s="9">
        <v>-15405</v>
      </c>
      <c r="F31" s="9">
        <v>0</v>
      </c>
      <c r="G31" s="9">
        <v>-6996</v>
      </c>
      <c r="H31" s="9">
        <v>0</v>
      </c>
      <c r="I31" s="9">
        <v>-6158</v>
      </c>
    </row>
    <row r="32" spans="1:9" s="3" customFormat="1" ht="12" customHeight="1">
      <c r="A32" s="3" t="s">
        <v>212</v>
      </c>
      <c r="B32" s="9">
        <v>46147</v>
      </c>
      <c r="C32" s="9">
        <v>28614</v>
      </c>
      <c r="D32" s="9">
        <v>628</v>
      </c>
      <c r="E32" s="9">
        <v>-18613</v>
      </c>
      <c r="F32" s="9">
        <v>0</v>
      </c>
      <c r="G32" s="9">
        <v>-9657</v>
      </c>
      <c r="H32" s="9">
        <v>0</v>
      </c>
      <c r="I32" s="9">
        <v>972</v>
      </c>
    </row>
    <row r="33" spans="1:9" s="3" customFormat="1" ht="12" customHeight="1">
      <c r="A33" s="3" t="s">
        <v>214</v>
      </c>
      <c r="B33" s="9">
        <v>42583</v>
      </c>
      <c r="C33" s="9">
        <v>42094</v>
      </c>
      <c r="D33" s="9">
        <v>1032</v>
      </c>
      <c r="E33" s="9">
        <v>-34083</v>
      </c>
      <c r="F33" s="9">
        <v>0</v>
      </c>
      <c r="G33" s="9">
        <v>-8182</v>
      </c>
      <c r="H33" s="9">
        <v>0</v>
      </c>
      <c r="I33" s="9">
        <v>861</v>
      </c>
    </row>
    <row r="34" spans="1:9" s="3" customFormat="1" ht="12" customHeight="1">
      <c r="A34" s="3" t="s">
        <v>216</v>
      </c>
      <c r="B34" s="9">
        <v>36833</v>
      </c>
      <c r="C34" s="9">
        <v>36397</v>
      </c>
      <c r="D34" s="9">
        <v>699</v>
      </c>
      <c r="E34" s="9">
        <v>-27902</v>
      </c>
      <c r="F34" s="9">
        <v>0</v>
      </c>
      <c r="G34" s="9">
        <v>-4096</v>
      </c>
      <c r="H34" s="9">
        <v>0</v>
      </c>
      <c r="I34" s="9">
        <v>5098</v>
      </c>
    </row>
    <row r="35" spans="1:9" s="3" customFormat="1" ht="12" customHeight="1">
      <c r="A35" s="3" t="s">
        <v>215</v>
      </c>
      <c r="B35" s="9">
        <v>35702</v>
      </c>
      <c r="C35" s="9">
        <v>35327</v>
      </c>
      <c r="D35" s="9">
        <v>642</v>
      </c>
      <c r="E35" s="9">
        <v>-27899</v>
      </c>
      <c r="F35" s="9">
        <v>0</v>
      </c>
      <c r="G35" s="9">
        <v>-7681</v>
      </c>
      <c r="H35" s="9">
        <v>0</v>
      </c>
      <c r="I35" s="9">
        <v>389</v>
      </c>
    </row>
    <row r="36" spans="1:9" s="3" customFormat="1" ht="12" customHeight="1">
      <c r="A36" s="3" t="s">
        <v>213</v>
      </c>
      <c r="B36" s="9">
        <v>22373</v>
      </c>
      <c r="C36" s="9">
        <v>22362</v>
      </c>
      <c r="D36" s="9">
        <v>582</v>
      </c>
      <c r="E36" s="9">
        <v>-16177</v>
      </c>
      <c r="F36" s="9">
        <v>0</v>
      </c>
      <c r="G36" s="9">
        <v>-5671</v>
      </c>
      <c r="H36" s="9">
        <v>0</v>
      </c>
      <c r="I36" s="9">
        <v>1096</v>
      </c>
    </row>
    <row r="37" spans="1:9" s="3" customFormat="1" ht="12" customHeight="1">
      <c r="A37" s="3" t="s">
        <v>237</v>
      </c>
      <c r="B37" s="9">
        <v>10721</v>
      </c>
      <c r="C37" s="9">
        <v>10721</v>
      </c>
      <c r="D37" s="9">
        <v>291</v>
      </c>
      <c r="E37" s="9">
        <v>-5260</v>
      </c>
      <c r="F37" s="9">
        <v>0</v>
      </c>
      <c r="G37" s="9">
        <v>-3246</v>
      </c>
      <c r="H37" s="9">
        <v>0</v>
      </c>
      <c r="I37" s="9">
        <v>2506</v>
      </c>
    </row>
    <row r="38" spans="1:9" s="3" customFormat="1" ht="12" customHeight="1">
      <c r="A38" s="3" t="s">
        <v>173</v>
      </c>
      <c r="B38" s="9">
        <v>1097</v>
      </c>
      <c r="C38" s="9">
        <v>1097</v>
      </c>
      <c r="D38" s="9">
        <v>59</v>
      </c>
      <c r="E38" s="9">
        <v>-3894</v>
      </c>
      <c r="F38" s="9">
        <v>0</v>
      </c>
      <c r="G38" s="9">
        <v>-899</v>
      </c>
      <c r="H38" s="9">
        <v>0</v>
      </c>
      <c r="I38" s="9">
        <v>-3637</v>
      </c>
    </row>
    <row r="39" spans="1:9" s="3" customFormat="1" ht="12" customHeight="1">
      <c r="A39" s="3" t="s">
        <v>238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-18</v>
      </c>
      <c r="H39" s="9">
        <v>0</v>
      </c>
      <c r="I39" s="9">
        <v>-18</v>
      </c>
    </row>
    <row r="40" spans="1:9" s="3" customFormat="1" ht="12" customHeight="1">
      <c r="A40" s="3" t="s">
        <v>188</v>
      </c>
      <c r="B40" s="9">
        <v>0</v>
      </c>
      <c r="C40" s="9">
        <v>0</v>
      </c>
      <c r="D40" s="9">
        <v>59</v>
      </c>
      <c r="E40" s="9">
        <v>191</v>
      </c>
      <c r="F40" s="9">
        <v>0</v>
      </c>
      <c r="G40" s="9">
        <v>-2</v>
      </c>
      <c r="H40" s="9">
        <v>0</v>
      </c>
      <c r="I40" s="9">
        <v>248</v>
      </c>
    </row>
    <row r="41" spans="1:9" s="3" customFormat="1" ht="12.75">
      <c r="A41" s="2"/>
      <c r="B41" s="9"/>
      <c r="C41" s="9"/>
      <c r="D41" s="9"/>
      <c r="E41" s="9"/>
      <c r="F41" s="9"/>
      <c r="G41" s="9"/>
      <c r="H41" s="9"/>
      <c r="I41" s="9"/>
    </row>
    <row r="42" spans="1:9" ht="12.75">
      <c r="A42" s="3" t="s">
        <v>139</v>
      </c>
      <c r="B42" s="9">
        <f aca="true" t="shared" si="0" ref="B42:I42">SUM(B4:B41)</f>
        <v>10319346</v>
      </c>
      <c r="C42" s="9">
        <f t="shared" si="0"/>
        <v>9538885</v>
      </c>
      <c r="D42" s="9">
        <f t="shared" si="0"/>
        <v>160147</v>
      </c>
      <c r="E42" s="9">
        <f t="shared" si="0"/>
        <v>-7173595</v>
      </c>
      <c r="F42" s="9">
        <f t="shared" si="0"/>
        <v>-37333</v>
      </c>
      <c r="G42" s="9">
        <f t="shared" si="0"/>
        <v>-1492516</v>
      </c>
      <c r="H42" s="9">
        <f t="shared" si="0"/>
        <v>-1010</v>
      </c>
      <c r="I42" s="9">
        <f t="shared" si="0"/>
        <v>994578</v>
      </c>
    </row>
    <row r="43" spans="1:9" ht="12.75">
      <c r="A43" s="1" t="s">
        <v>140</v>
      </c>
      <c r="B43" s="10">
        <v>9182134</v>
      </c>
      <c r="C43" s="10">
        <v>8417636</v>
      </c>
      <c r="D43" s="10">
        <v>192892</v>
      </c>
      <c r="E43" s="10">
        <v>-6852145</v>
      </c>
      <c r="F43" s="10">
        <v>-45098</v>
      </c>
      <c r="G43" s="10">
        <v>-1342487</v>
      </c>
      <c r="H43" s="10">
        <v>-25567</v>
      </c>
      <c r="I43" s="10">
        <v>345231</v>
      </c>
    </row>
    <row r="45" spans="1:9" ht="12.75">
      <c r="A45" s="1" t="s">
        <v>136</v>
      </c>
      <c r="B45" s="7">
        <f aca="true" t="shared" si="1" ref="B45:I46">B42/($C42/100)</f>
        <v>108.1818891830649</v>
      </c>
      <c r="C45" s="7">
        <f t="shared" si="1"/>
        <v>100</v>
      </c>
      <c r="D45" s="7">
        <f t="shared" si="1"/>
        <v>1.6788859494584534</v>
      </c>
      <c r="E45" s="7">
        <f t="shared" si="1"/>
        <v>-75.20370567419567</v>
      </c>
      <c r="F45" s="7">
        <f t="shared" si="1"/>
        <v>-0.39137697959457524</v>
      </c>
      <c r="G45" s="7">
        <f t="shared" si="1"/>
        <v>-15.646650525716579</v>
      </c>
      <c r="H45" s="7">
        <f t="shared" si="1"/>
        <v>-0.010588239610814051</v>
      </c>
      <c r="I45" s="7">
        <f t="shared" si="1"/>
        <v>10.42656453034081</v>
      </c>
    </row>
    <row r="46" spans="1:9" ht="12.75">
      <c r="A46" s="1" t="s">
        <v>137</v>
      </c>
      <c r="B46" s="7">
        <f t="shared" si="1"/>
        <v>109.08209858444818</v>
      </c>
      <c r="C46" s="7">
        <f t="shared" si="1"/>
        <v>100</v>
      </c>
      <c r="D46" s="7">
        <f t="shared" si="1"/>
        <v>2.291522227855897</v>
      </c>
      <c r="E46" s="7">
        <f t="shared" si="1"/>
        <v>-81.40224880239535</v>
      </c>
      <c r="F46" s="7">
        <f t="shared" si="1"/>
        <v>-0.5357561196516457</v>
      </c>
      <c r="G46" s="7">
        <f t="shared" si="1"/>
        <v>-15.948503831717124</v>
      </c>
      <c r="H46" s="7">
        <f t="shared" si="1"/>
        <v>-0.30373135640457727</v>
      </c>
      <c r="I46" s="7">
        <f t="shared" si="1"/>
        <v>4.101282117687199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5"/>
  <dimension ref="A1:K15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146</v>
      </c>
      <c r="B4" s="9">
        <v>97795</v>
      </c>
      <c r="C4" s="9">
        <v>-175</v>
      </c>
      <c r="D4" s="9">
        <v>111</v>
      </c>
      <c r="E4" s="9">
        <v>350</v>
      </c>
      <c r="F4" s="9">
        <v>0</v>
      </c>
      <c r="G4" s="9">
        <v>1339</v>
      </c>
      <c r="H4" s="9">
        <v>-23</v>
      </c>
      <c r="I4" s="9">
        <v>1602</v>
      </c>
    </row>
    <row r="5" spans="1:9" s="3" customFormat="1" ht="12" customHeight="1">
      <c r="A5" s="3" t="s">
        <v>240</v>
      </c>
      <c r="B5" s="9">
        <v>77719</v>
      </c>
      <c r="C5" s="9">
        <v>56164</v>
      </c>
      <c r="D5" s="9">
        <v>11415</v>
      </c>
      <c r="E5" s="9">
        <v>-49816</v>
      </c>
      <c r="F5" s="9">
        <v>0</v>
      </c>
      <c r="G5" s="9">
        <v>-8793</v>
      </c>
      <c r="H5" s="9">
        <v>0</v>
      </c>
      <c r="I5" s="9">
        <v>8970</v>
      </c>
    </row>
    <row r="6" spans="1:9" s="3" customFormat="1" ht="12" customHeight="1">
      <c r="A6" s="3" t="s">
        <v>145</v>
      </c>
      <c r="B6" s="9">
        <v>64780</v>
      </c>
      <c r="C6" s="9">
        <v>56790</v>
      </c>
      <c r="D6" s="9">
        <v>0</v>
      </c>
      <c r="E6" s="9">
        <v>-34837</v>
      </c>
      <c r="F6" s="9">
        <v>0</v>
      </c>
      <c r="G6" s="9">
        <v>0</v>
      </c>
      <c r="H6" s="9">
        <v>0</v>
      </c>
      <c r="I6" s="9">
        <v>21953</v>
      </c>
    </row>
    <row r="7" spans="1:9" s="3" customFormat="1" ht="12" customHeight="1">
      <c r="A7" s="3" t="s">
        <v>143</v>
      </c>
      <c r="B7" s="9">
        <v>9815</v>
      </c>
      <c r="C7" s="9">
        <v>5723</v>
      </c>
      <c r="D7" s="9">
        <v>374</v>
      </c>
      <c r="E7" s="9">
        <v>-4754</v>
      </c>
      <c r="F7" s="9">
        <v>0</v>
      </c>
      <c r="G7" s="9">
        <v>-2224</v>
      </c>
      <c r="H7" s="9">
        <v>0</v>
      </c>
      <c r="I7" s="9">
        <v>-881</v>
      </c>
    </row>
    <row r="8" spans="1:9" s="3" customFormat="1" ht="12" customHeight="1">
      <c r="A8" s="3" t="s">
        <v>150</v>
      </c>
      <c r="B8" s="9">
        <v>8586</v>
      </c>
      <c r="C8" s="9">
        <v>1829</v>
      </c>
      <c r="D8" s="9">
        <v>58</v>
      </c>
      <c r="E8" s="9">
        <v>1919</v>
      </c>
      <c r="F8" s="9">
        <v>0</v>
      </c>
      <c r="G8" s="9">
        <v>269</v>
      </c>
      <c r="H8" s="9">
        <v>0</v>
      </c>
      <c r="I8" s="9">
        <v>4075</v>
      </c>
    </row>
    <row r="9" spans="1:9" s="3" customFormat="1" ht="12" customHeight="1">
      <c r="A9" s="3" t="s">
        <v>148</v>
      </c>
      <c r="B9" s="9">
        <v>0</v>
      </c>
      <c r="C9" s="9">
        <v>18</v>
      </c>
      <c r="D9" s="9">
        <v>492</v>
      </c>
      <c r="E9" s="9">
        <v>192</v>
      </c>
      <c r="F9" s="9">
        <v>0</v>
      </c>
      <c r="G9" s="9">
        <v>0</v>
      </c>
      <c r="H9" s="9">
        <v>0</v>
      </c>
      <c r="I9" s="9">
        <v>702</v>
      </c>
    </row>
    <row r="10" spans="1:9" s="3" customFormat="1" ht="12.75">
      <c r="A10" s="2"/>
      <c r="B10" s="9"/>
      <c r="C10" s="9"/>
      <c r="D10" s="9"/>
      <c r="E10" s="9"/>
      <c r="F10" s="9"/>
      <c r="G10" s="9"/>
      <c r="H10" s="9"/>
      <c r="I10" s="9"/>
    </row>
    <row r="11" spans="1:9" ht="12.75">
      <c r="A11" s="3" t="s">
        <v>139</v>
      </c>
      <c r="B11" s="9">
        <f aca="true" t="shared" si="0" ref="B11:I11">SUM(B4:B10)</f>
        <v>258695</v>
      </c>
      <c r="C11" s="9">
        <f t="shared" si="0"/>
        <v>120349</v>
      </c>
      <c r="D11" s="9">
        <f t="shared" si="0"/>
        <v>12450</v>
      </c>
      <c r="E11" s="9">
        <f t="shared" si="0"/>
        <v>-86946</v>
      </c>
      <c r="F11" s="9">
        <f t="shared" si="0"/>
        <v>0</v>
      </c>
      <c r="G11" s="9">
        <f t="shared" si="0"/>
        <v>-9409</v>
      </c>
      <c r="H11" s="9">
        <f t="shared" si="0"/>
        <v>-23</v>
      </c>
      <c r="I11" s="9">
        <f t="shared" si="0"/>
        <v>36421</v>
      </c>
    </row>
    <row r="12" spans="1:9" ht="12.75">
      <c r="A12" s="1" t="s">
        <v>140</v>
      </c>
      <c r="B12" s="10">
        <v>263583</v>
      </c>
      <c r="C12" s="10">
        <v>152719</v>
      </c>
      <c r="D12" s="10">
        <v>-6774</v>
      </c>
      <c r="E12" s="10">
        <v>-161819</v>
      </c>
      <c r="F12" s="10">
        <v>0</v>
      </c>
      <c r="G12" s="10">
        <v>-27969</v>
      </c>
      <c r="H12" s="10">
        <v>0</v>
      </c>
      <c r="I12" s="10">
        <v>-43843</v>
      </c>
    </row>
    <row r="14" spans="1:9" ht="12.75">
      <c r="A14" s="1" t="s">
        <v>136</v>
      </c>
      <c r="B14" s="7">
        <f aca="true" t="shared" si="1" ref="B14:I15">B11/($C11/100)</f>
        <v>214.95400875786254</v>
      </c>
      <c r="C14" s="7">
        <f t="shared" si="1"/>
        <v>100</v>
      </c>
      <c r="D14" s="7">
        <f t="shared" si="1"/>
        <v>10.344913543112115</v>
      </c>
      <c r="E14" s="7">
        <f t="shared" si="1"/>
        <v>-72.24488778469285</v>
      </c>
      <c r="F14" s="7">
        <f t="shared" si="1"/>
        <v>0</v>
      </c>
      <c r="G14" s="7">
        <f t="shared" si="1"/>
        <v>-7.8180957049913165</v>
      </c>
      <c r="H14" s="7">
        <f t="shared" si="1"/>
        <v>-0.019111085260367762</v>
      </c>
      <c r="I14" s="7">
        <f t="shared" si="1"/>
        <v>30.26281896816758</v>
      </c>
    </row>
    <row r="15" spans="1:9" ht="12.75">
      <c r="A15" s="1" t="s">
        <v>137</v>
      </c>
      <c r="B15" s="7">
        <f t="shared" si="1"/>
        <v>172.5934559550547</v>
      </c>
      <c r="C15" s="7">
        <f t="shared" si="1"/>
        <v>100</v>
      </c>
      <c r="D15" s="7">
        <f t="shared" si="1"/>
        <v>-4.435597404383214</v>
      </c>
      <c r="E15" s="7">
        <f t="shared" si="1"/>
        <v>-105.95865609387175</v>
      </c>
      <c r="F15" s="7">
        <f t="shared" si="1"/>
        <v>0</v>
      </c>
      <c r="G15" s="7">
        <f t="shared" si="1"/>
        <v>-18.31402772412077</v>
      </c>
      <c r="H15" s="7">
        <f t="shared" si="1"/>
        <v>0</v>
      </c>
      <c r="I15" s="7">
        <f t="shared" si="1"/>
        <v>-28.708281222375735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6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163</v>
      </c>
      <c r="B4" s="9">
        <v>2850</v>
      </c>
      <c r="C4" s="9">
        <v>-616</v>
      </c>
      <c r="D4" s="9">
        <v>365</v>
      </c>
      <c r="E4" s="9">
        <v>-1823</v>
      </c>
      <c r="F4" s="9">
        <v>0</v>
      </c>
      <c r="G4" s="9">
        <v>-186</v>
      </c>
      <c r="H4" s="9">
        <v>0</v>
      </c>
      <c r="I4" s="9">
        <v>-2260</v>
      </c>
    </row>
    <row r="5" spans="1:9" s="3" customFormat="1" ht="12" customHeight="1">
      <c r="A5" s="3" t="s">
        <v>146</v>
      </c>
      <c r="B5" s="9">
        <v>40</v>
      </c>
      <c r="C5" s="9">
        <v>40</v>
      </c>
      <c r="D5" s="9">
        <v>0</v>
      </c>
      <c r="E5" s="9">
        <v>-668</v>
      </c>
      <c r="F5" s="9">
        <v>0</v>
      </c>
      <c r="G5" s="9">
        <v>0</v>
      </c>
      <c r="H5" s="9">
        <v>0</v>
      </c>
      <c r="I5" s="9">
        <v>-628</v>
      </c>
    </row>
    <row r="6" spans="1:9" s="3" customFormat="1" ht="12" customHeight="1">
      <c r="A6" s="3" t="s">
        <v>188</v>
      </c>
      <c r="B6" s="9">
        <v>0</v>
      </c>
      <c r="C6" s="9">
        <v>0</v>
      </c>
      <c r="D6" s="9">
        <v>0</v>
      </c>
      <c r="E6" s="9">
        <v>-209</v>
      </c>
      <c r="F6" s="9">
        <v>0</v>
      </c>
      <c r="G6" s="9">
        <v>0</v>
      </c>
      <c r="H6" s="9">
        <v>0</v>
      </c>
      <c r="I6" s="9">
        <v>-209</v>
      </c>
    </row>
    <row r="7" spans="1:9" s="3" customFormat="1" ht="12" customHeight="1">
      <c r="A7" s="3" t="s">
        <v>148</v>
      </c>
      <c r="B7" s="9">
        <v>0</v>
      </c>
      <c r="C7" s="9">
        <v>0</v>
      </c>
      <c r="D7" s="9">
        <v>165</v>
      </c>
      <c r="E7" s="9">
        <v>-6</v>
      </c>
      <c r="F7" s="9">
        <v>0</v>
      </c>
      <c r="G7" s="9">
        <v>0</v>
      </c>
      <c r="H7" s="9">
        <v>0</v>
      </c>
      <c r="I7" s="9">
        <v>159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139</v>
      </c>
      <c r="B9" s="9">
        <f aca="true" t="shared" si="0" ref="B9:I9">SUM(B4:B8)</f>
        <v>2890</v>
      </c>
      <c r="C9" s="9">
        <f t="shared" si="0"/>
        <v>-576</v>
      </c>
      <c r="D9" s="9">
        <f t="shared" si="0"/>
        <v>530</v>
      </c>
      <c r="E9" s="9">
        <f t="shared" si="0"/>
        <v>-2706</v>
      </c>
      <c r="F9" s="9">
        <f t="shared" si="0"/>
        <v>0</v>
      </c>
      <c r="G9" s="9">
        <f t="shared" si="0"/>
        <v>-186</v>
      </c>
      <c r="H9" s="9">
        <f t="shared" si="0"/>
        <v>0</v>
      </c>
      <c r="I9" s="9">
        <f t="shared" si="0"/>
        <v>-2938</v>
      </c>
    </row>
    <row r="10" spans="1:9" ht="12.75">
      <c r="A10" s="1" t="s">
        <v>140</v>
      </c>
      <c r="B10" s="10">
        <v>8498</v>
      </c>
      <c r="C10" s="10">
        <v>2661</v>
      </c>
      <c r="D10" s="10">
        <v>335</v>
      </c>
      <c r="E10" s="10">
        <v>907</v>
      </c>
      <c r="F10" s="10">
        <v>0</v>
      </c>
      <c r="G10" s="10">
        <v>-161</v>
      </c>
      <c r="H10" s="10">
        <v>0</v>
      </c>
      <c r="I10" s="10">
        <v>3742</v>
      </c>
    </row>
    <row r="12" spans="1:9" ht="12.75">
      <c r="A12" s="1" t="s">
        <v>136</v>
      </c>
      <c r="B12" s="7">
        <f aca="true" t="shared" si="1" ref="B12:I13">B9/($C9/100)</f>
        <v>-501.73611111111114</v>
      </c>
      <c r="C12" s="7">
        <f t="shared" si="1"/>
        <v>100</v>
      </c>
      <c r="D12" s="7">
        <f t="shared" si="1"/>
        <v>-92.01388888888889</v>
      </c>
      <c r="E12" s="7">
        <f t="shared" si="1"/>
        <v>469.7916666666667</v>
      </c>
      <c r="F12" s="7">
        <f t="shared" si="1"/>
        <v>0</v>
      </c>
      <c r="G12" s="7">
        <f t="shared" si="1"/>
        <v>32.29166666666667</v>
      </c>
      <c r="H12" s="7">
        <f t="shared" si="1"/>
        <v>0</v>
      </c>
      <c r="I12" s="7">
        <f t="shared" si="1"/>
        <v>510.06944444444446</v>
      </c>
    </row>
    <row r="13" spans="1:9" ht="12.75">
      <c r="A13" s="1" t="s">
        <v>137</v>
      </c>
      <c r="B13" s="7">
        <f t="shared" si="1"/>
        <v>319.3536264562195</v>
      </c>
      <c r="C13" s="7">
        <f t="shared" si="1"/>
        <v>100</v>
      </c>
      <c r="D13" s="7">
        <f t="shared" si="1"/>
        <v>12.58925216084179</v>
      </c>
      <c r="E13" s="7">
        <f t="shared" si="1"/>
        <v>34.08493047726419</v>
      </c>
      <c r="F13" s="7">
        <f t="shared" si="1"/>
        <v>0</v>
      </c>
      <c r="G13" s="7">
        <f t="shared" si="1"/>
        <v>-6.050357008643367</v>
      </c>
      <c r="H13" s="7">
        <f t="shared" si="1"/>
        <v>0</v>
      </c>
      <c r="I13" s="7">
        <f t="shared" si="1"/>
        <v>140.6238256294626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7"/>
  <dimension ref="A1:K2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145</v>
      </c>
      <c r="B4" s="9">
        <v>615912</v>
      </c>
      <c r="C4" s="9">
        <v>308769</v>
      </c>
      <c r="D4" s="9">
        <v>13075</v>
      </c>
      <c r="E4" s="9">
        <v>-103701</v>
      </c>
      <c r="F4" s="9">
        <v>0</v>
      </c>
      <c r="G4" s="9">
        <v>-129598</v>
      </c>
      <c r="H4" s="9">
        <v>0</v>
      </c>
      <c r="I4" s="9">
        <v>88545</v>
      </c>
    </row>
    <row r="5" spans="1:9" s="3" customFormat="1" ht="12" customHeight="1">
      <c r="A5" s="3" t="s">
        <v>143</v>
      </c>
      <c r="B5" s="9">
        <v>122375</v>
      </c>
      <c r="C5" s="9">
        <v>106623</v>
      </c>
      <c r="D5" s="9">
        <v>5647</v>
      </c>
      <c r="E5" s="9">
        <v>-79799</v>
      </c>
      <c r="F5" s="9">
        <v>0</v>
      </c>
      <c r="G5" s="9">
        <v>-23779</v>
      </c>
      <c r="H5" s="9">
        <v>0</v>
      </c>
      <c r="I5" s="9">
        <v>8692</v>
      </c>
    </row>
    <row r="6" spans="1:9" s="3" customFormat="1" ht="12" customHeight="1">
      <c r="A6" s="3" t="s">
        <v>146</v>
      </c>
      <c r="B6" s="9">
        <v>96338</v>
      </c>
      <c r="C6" s="9">
        <v>90128</v>
      </c>
      <c r="D6" s="9">
        <v>2787</v>
      </c>
      <c r="E6" s="9">
        <v>-49759</v>
      </c>
      <c r="F6" s="9">
        <v>0</v>
      </c>
      <c r="G6" s="9">
        <v>-13610</v>
      </c>
      <c r="H6" s="9">
        <v>0</v>
      </c>
      <c r="I6" s="9">
        <v>29546</v>
      </c>
    </row>
    <row r="7" spans="1:9" s="3" customFormat="1" ht="12" customHeight="1">
      <c r="A7" s="3" t="s">
        <v>152</v>
      </c>
      <c r="B7" s="9">
        <v>9093</v>
      </c>
      <c r="C7" s="9">
        <v>8059</v>
      </c>
      <c r="D7" s="9">
        <v>60</v>
      </c>
      <c r="E7" s="9">
        <v>-6173</v>
      </c>
      <c r="F7" s="9">
        <v>0</v>
      </c>
      <c r="G7" s="9">
        <v>-3133</v>
      </c>
      <c r="H7" s="9">
        <v>0</v>
      </c>
      <c r="I7" s="9">
        <v>-1187</v>
      </c>
    </row>
    <row r="8" spans="1:9" s="3" customFormat="1" ht="12" customHeight="1">
      <c r="A8" s="3" t="s">
        <v>172</v>
      </c>
      <c r="B8" s="9">
        <v>8662</v>
      </c>
      <c r="C8" s="9">
        <v>7932</v>
      </c>
      <c r="D8" s="9">
        <v>201</v>
      </c>
      <c r="E8" s="9">
        <v>-292</v>
      </c>
      <c r="F8" s="9">
        <v>0</v>
      </c>
      <c r="G8" s="9">
        <v>-262</v>
      </c>
      <c r="H8" s="9">
        <v>0</v>
      </c>
      <c r="I8" s="9">
        <v>7579</v>
      </c>
    </row>
    <row r="9" spans="1:9" s="3" customFormat="1" ht="12" customHeight="1">
      <c r="A9" s="3" t="s">
        <v>163</v>
      </c>
      <c r="B9" s="9">
        <v>4533</v>
      </c>
      <c r="C9" s="9">
        <v>3979</v>
      </c>
      <c r="D9" s="9">
        <v>232</v>
      </c>
      <c r="E9" s="9">
        <v>-1287</v>
      </c>
      <c r="F9" s="9">
        <v>0</v>
      </c>
      <c r="G9" s="9">
        <v>-516</v>
      </c>
      <c r="H9" s="9">
        <v>0</v>
      </c>
      <c r="I9" s="9">
        <v>2408</v>
      </c>
    </row>
    <row r="10" spans="1:9" s="3" customFormat="1" ht="12" customHeight="1">
      <c r="A10" s="3" t="s">
        <v>153</v>
      </c>
      <c r="B10" s="9">
        <v>358</v>
      </c>
      <c r="C10" s="9">
        <v>358</v>
      </c>
      <c r="D10" s="9">
        <v>10</v>
      </c>
      <c r="E10" s="9">
        <v>-193</v>
      </c>
      <c r="F10" s="9">
        <v>0</v>
      </c>
      <c r="G10" s="9">
        <v>-86</v>
      </c>
      <c r="H10" s="9">
        <v>0</v>
      </c>
      <c r="I10" s="9">
        <v>89</v>
      </c>
    </row>
    <row r="11" spans="1:9" s="3" customFormat="1" ht="12" customHeight="1">
      <c r="A11" s="3" t="s">
        <v>169</v>
      </c>
      <c r="B11" s="9">
        <v>239</v>
      </c>
      <c r="C11" s="9">
        <v>239</v>
      </c>
      <c r="D11" s="9">
        <v>0</v>
      </c>
      <c r="E11" s="9">
        <v>-49</v>
      </c>
      <c r="F11" s="9">
        <v>0</v>
      </c>
      <c r="G11" s="9">
        <v>-25</v>
      </c>
      <c r="H11" s="9">
        <v>0</v>
      </c>
      <c r="I11" s="9">
        <v>165</v>
      </c>
    </row>
    <row r="12" spans="1:9" s="3" customFormat="1" ht="12" customHeight="1">
      <c r="A12" s="3" t="s">
        <v>173</v>
      </c>
      <c r="B12" s="9">
        <v>55</v>
      </c>
      <c r="C12" s="9">
        <v>55</v>
      </c>
      <c r="D12" s="9">
        <v>2</v>
      </c>
      <c r="E12" s="9">
        <v>0</v>
      </c>
      <c r="F12" s="9">
        <v>0</v>
      </c>
      <c r="G12" s="9">
        <v>-17</v>
      </c>
      <c r="H12" s="9">
        <v>0</v>
      </c>
      <c r="I12" s="9">
        <v>40</v>
      </c>
    </row>
    <row r="13" spans="1:9" s="3" customFormat="1" ht="12" customHeight="1">
      <c r="A13" s="3" t="s">
        <v>161</v>
      </c>
      <c r="B13" s="9">
        <v>2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2</v>
      </c>
    </row>
    <row r="14" spans="1:9" s="3" customFormat="1" ht="12" customHeight="1">
      <c r="A14" s="3" t="s">
        <v>148</v>
      </c>
      <c r="B14" s="9">
        <v>0</v>
      </c>
      <c r="C14" s="9">
        <v>13</v>
      </c>
      <c r="D14" s="9">
        <v>-521</v>
      </c>
      <c r="E14" s="9">
        <v>501</v>
      </c>
      <c r="F14" s="9">
        <v>0</v>
      </c>
      <c r="G14" s="9">
        <v>0</v>
      </c>
      <c r="H14" s="9">
        <v>0</v>
      </c>
      <c r="I14" s="9">
        <v>-7</v>
      </c>
    </row>
    <row r="15" spans="1:9" s="3" customFormat="1" ht="12.75">
      <c r="A15" s="2"/>
      <c r="B15" s="9"/>
      <c r="C15" s="9"/>
      <c r="D15" s="9"/>
      <c r="E15" s="9"/>
      <c r="F15" s="9"/>
      <c r="G15" s="9"/>
      <c r="H15" s="9"/>
      <c r="I15" s="9"/>
    </row>
    <row r="16" spans="1:9" ht="12.75">
      <c r="A16" s="3" t="s">
        <v>139</v>
      </c>
      <c r="B16" s="9">
        <f aca="true" t="shared" si="0" ref="B16:I16">SUM(B4:B15)</f>
        <v>857567</v>
      </c>
      <c r="C16" s="9">
        <f t="shared" si="0"/>
        <v>526157</v>
      </c>
      <c r="D16" s="9">
        <f t="shared" si="0"/>
        <v>21493</v>
      </c>
      <c r="E16" s="9">
        <f t="shared" si="0"/>
        <v>-240752</v>
      </c>
      <c r="F16" s="9">
        <f t="shared" si="0"/>
        <v>0</v>
      </c>
      <c r="G16" s="9">
        <f t="shared" si="0"/>
        <v>-171026</v>
      </c>
      <c r="H16" s="9">
        <f t="shared" si="0"/>
        <v>0</v>
      </c>
      <c r="I16" s="9">
        <f t="shared" si="0"/>
        <v>135872</v>
      </c>
    </row>
    <row r="17" spans="1:9" ht="12.75">
      <c r="A17" s="1" t="s">
        <v>140</v>
      </c>
      <c r="B17" s="10">
        <v>810562</v>
      </c>
      <c r="C17" s="10">
        <v>429485</v>
      </c>
      <c r="D17" s="10">
        <v>27899</v>
      </c>
      <c r="E17" s="10">
        <v>-276424</v>
      </c>
      <c r="F17" s="10">
        <v>0</v>
      </c>
      <c r="G17" s="10">
        <v>-133493</v>
      </c>
      <c r="H17" s="10">
        <v>0</v>
      </c>
      <c r="I17" s="10">
        <v>47467</v>
      </c>
    </row>
    <row r="19" spans="1:9" ht="12.75">
      <c r="A19" s="1" t="s">
        <v>136</v>
      </c>
      <c r="B19" s="7">
        <f aca="true" t="shared" si="1" ref="B19:I20">B16/($C16/100)</f>
        <v>162.98690314867997</v>
      </c>
      <c r="C19" s="7">
        <f t="shared" si="1"/>
        <v>100</v>
      </c>
      <c r="D19" s="7">
        <f t="shared" si="1"/>
        <v>4.0849024150586235</v>
      </c>
      <c r="E19" s="7">
        <f t="shared" si="1"/>
        <v>-45.75668479180169</v>
      </c>
      <c r="F19" s="7">
        <f t="shared" si="1"/>
        <v>0</v>
      </c>
      <c r="G19" s="7">
        <f t="shared" si="1"/>
        <v>-32.504746682073986</v>
      </c>
      <c r="H19" s="7">
        <f t="shared" si="1"/>
        <v>0</v>
      </c>
      <c r="I19" s="7">
        <f t="shared" si="1"/>
        <v>25.823470941182958</v>
      </c>
    </row>
    <row r="20" spans="1:9" ht="12.75">
      <c r="A20" s="1" t="s">
        <v>137</v>
      </c>
      <c r="B20" s="7">
        <f t="shared" si="1"/>
        <v>188.7288263850891</v>
      </c>
      <c r="C20" s="7">
        <f t="shared" si="1"/>
        <v>99.99999999999999</v>
      </c>
      <c r="D20" s="7">
        <f t="shared" si="1"/>
        <v>6.495919531531951</v>
      </c>
      <c r="E20" s="7">
        <f t="shared" si="1"/>
        <v>-64.36173556701631</v>
      </c>
      <c r="F20" s="7">
        <f t="shared" si="1"/>
        <v>0</v>
      </c>
      <c r="G20" s="7">
        <f t="shared" si="1"/>
        <v>-31.082109968916257</v>
      </c>
      <c r="H20" s="7">
        <f t="shared" si="1"/>
        <v>0</v>
      </c>
      <c r="I20" s="7">
        <f t="shared" si="1"/>
        <v>11.052073995599379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8"/>
  <dimension ref="A1:K30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244</v>
      </c>
      <c r="B4" s="9">
        <v>267412</v>
      </c>
      <c r="C4" s="9">
        <v>247468</v>
      </c>
      <c r="D4" s="9">
        <v>35000</v>
      </c>
      <c r="E4" s="9">
        <v>-16732</v>
      </c>
      <c r="F4" s="9">
        <v>-106210</v>
      </c>
      <c r="G4" s="9">
        <v>-30303</v>
      </c>
      <c r="H4" s="9">
        <v>46193</v>
      </c>
      <c r="I4" s="9">
        <v>175416</v>
      </c>
    </row>
    <row r="5" spans="1:9" s="3" customFormat="1" ht="12" customHeight="1">
      <c r="A5" s="3" t="s">
        <v>165</v>
      </c>
      <c r="B5" s="9">
        <v>150421</v>
      </c>
      <c r="C5" s="9">
        <v>147472</v>
      </c>
      <c r="D5" s="9">
        <v>27165</v>
      </c>
      <c r="E5" s="9">
        <v>-18961</v>
      </c>
      <c r="F5" s="9">
        <v>0</v>
      </c>
      <c r="G5" s="9">
        <v>-1174</v>
      </c>
      <c r="H5" s="9">
        <v>-100079</v>
      </c>
      <c r="I5" s="9">
        <v>54423</v>
      </c>
    </row>
    <row r="6" spans="1:9" s="3" customFormat="1" ht="12" customHeight="1">
      <c r="A6" s="3" t="s">
        <v>245</v>
      </c>
      <c r="B6" s="9">
        <v>65998</v>
      </c>
      <c r="C6" s="9">
        <v>19326</v>
      </c>
      <c r="D6" s="9">
        <v>1227</v>
      </c>
      <c r="E6" s="9">
        <v>-15870</v>
      </c>
      <c r="F6" s="9">
        <v>0</v>
      </c>
      <c r="G6" s="9">
        <v>-21739</v>
      </c>
      <c r="H6" s="9">
        <v>11661</v>
      </c>
      <c r="I6" s="9">
        <v>-5395</v>
      </c>
    </row>
    <row r="7" spans="1:9" s="3" customFormat="1" ht="12" customHeight="1">
      <c r="A7" s="3" t="s">
        <v>150</v>
      </c>
      <c r="B7" s="9">
        <v>58709</v>
      </c>
      <c r="C7" s="9">
        <v>-6186</v>
      </c>
      <c r="D7" s="9">
        <v>4023</v>
      </c>
      <c r="E7" s="9">
        <v>4604</v>
      </c>
      <c r="F7" s="9">
        <v>0</v>
      </c>
      <c r="G7" s="9">
        <v>-604</v>
      </c>
      <c r="H7" s="9">
        <v>0</v>
      </c>
      <c r="I7" s="9">
        <v>1837</v>
      </c>
    </row>
    <row r="8" spans="1:9" s="3" customFormat="1" ht="12" customHeight="1">
      <c r="A8" s="3" t="s">
        <v>191</v>
      </c>
      <c r="B8" s="9">
        <v>51778</v>
      </c>
      <c r="C8" s="9">
        <v>51778</v>
      </c>
      <c r="D8" s="9">
        <v>7407</v>
      </c>
      <c r="E8" s="9">
        <v>31492</v>
      </c>
      <c r="F8" s="9">
        <v>0</v>
      </c>
      <c r="G8" s="9">
        <v>-259</v>
      </c>
      <c r="H8" s="9">
        <v>0</v>
      </c>
      <c r="I8" s="9">
        <v>90418</v>
      </c>
    </row>
    <row r="9" spans="1:9" s="3" customFormat="1" ht="12" customHeight="1">
      <c r="A9" s="3" t="s">
        <v>142</v>
      </c>
      <c r="B9" s="9">
        <v>45110</v>
      </c>
      <c r="C9" s="9">
        <v>0</v>
      </c>
      <c r="D9" s="9">
        <v>9</v>
      </c>
      <c r="E9" s="9">
        <v>248</v>
      </c>
      <c r="F9" s="9">
        <v>0</v>
      </c>
      <c r="G9" s="9">
        <v>0</v>
      </c>
      <c r="H9" s="9">
        <v>678</v>
      </c>
      <c r="I9" s="9">
        <v>935</v>
      </c>
    </row>
    <row r="10" spans="1:9" s="3" customFormat="1" ht="12" customHeight="1">
      <c r="A10" s="3" t="s">
        <v>149</v>
      </c>
      <c r="B10" s="9">
        <v>30000</v>
      </c>
      <c r="C10" s="9">
        <v>30000</v>
      </c>
      <c r="D10" s="9">
        <v>438</v>
      </c>
      <c r="E10" s="9">
        <v>-29885</v>
      </c>
      <c r="F10" s="9">
        <v>0</v>
      </c>
      <c r="G10" s="9">
        <v>-919</v>
      </c>
      <c r="H10" s="9">
        <v>0</v>
      </c>
      <c r="I10" s="9">
        <v>-366</v>
      </c>
    </row>
    <row r="11" spans="1:9" s="3" customFormat="1" ht="12" customHeight="1">
      <c r="A11" s="3" t="s">
        <v>163</v>
      </c>
      <c r="B11" s="9">
        <v>27272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s="3" customFormat="1" ht="12" customHeight="1">
      <c r="A12" s="3" t="s">
        <v>154</v>
      </c>
      <c r="B12" s="9">
        <v>11149</v>
      </c>
      <c r="C12" s="9">
        <v>1118</v>
      </c>
      <c r="D12" s="9">
        <v>175</v>
      </c>
      <c r="E12" s="9">
        <v>-1477</v>
      </c>
      <c r="F12" s="9">
        <v>0</v>
      </c>
      <c r="G12" s="9">
        <v>-534</v>
      </c>
      <c r="H12" s="9">
        <v>0</v>
      </c>
      <c r="I12" s="9">
        <v>-718</v>
      </c>
    </row>
    <row r="13" spans="1:9" s="3" customFormat="1" ht="12" customHeight="1">
      <c r="A13" s="3" t="s">
        <v>180</v>
      </c>
      <c r="B13" s="9">
        <v>11070</v>
      </c>
      <c r="C13" s="9">
        <v>5527</v>
      </c>
      <c r="D13" s="9">
        <v>393</v>
      </c>
      <c r="E13" s="9">
        <v>5053</v>
      </c>
      <c r="F13" s="9">
        <v>0</v>
      </c>
      <c r="G13" s="9">
        <v>-1228</v>
      </c>
      <c r="H13" s="9">
        <v>0</v>
      </c>
      <c r="I13" s="9">
        <v>9745</v>
      </c>
    </row>
    <row r="14" spans="1:9" s="3" customFormat="1" ht="12" customHeight="1">
      <c r="A14" s="3" t="s">
        <v>164</v>
      </c>
      <c r="B14" s="9">
        <v>10987</v>
      </c>
      <c r="C14" s="9">
        <v>10987</v>
      </c>
      <c r="D14" s="9">
        <v>430</v>
      </c>
      <c r="E14" s="9">
        <v>-9417</v>
      </c>
      <c r="F14" s="9">
        <v>-2569</v>
      </c>
      <c r="G14" s="9">
        <v>-239</v>
      </c>
      <c r="H14" s="9">
        <v>0</v>
      </c>
      <c r="I14" s="9">
        <v>-808</v>
      </c>
    </row>
    <row r="15" spans="1:9" s="3" customFormat="1" ht="12" customHeight="1">
      <c r="A15" s="3" t="s">
        <v>185</v>
      </c>
      <c r="B15" s="9">
        <v>8568</v>
      </c>
      <c r="C15" s="9">
        <v>8568</v>
      </c>
      <c r="D15" s="9">
        <v>0</v>
      </c>
      <c r="E15" s="9">
        <v>20865</v>
      </c>
      <c r="F15" s="9">
        <v>0</v>
      </c>
      <c r="G15" s="9">
        <v>0</v>
      </c>
      <c r="H15" s="9">
        <v>0</v>
      </c>
      <c r="I15" s="9">
        <v>29433</v>
      </c>
    </row>
    <row r="16" spans="1:9" s="3" customFormat="1" ht="12" customHeight="1">
      <c r="A16" s="3" t="s">
        <v>181</v>
      </c>
      <c r="B16" s="9">
        <v>8125</v>
      </c>
      <c r="C16" s="9">
        <v>4621</v>
      </c>
      <c r="D16" s="9">
        <v>297</v>
      </c>
      <c r="E16" s="9">
        <v>-1139</v>
      </c>
      <c r="F16" s="9">
        <v>0</v>
      </c>
      <c r="G16" s="9">
        <v>-1667</v>
      </c>
      <c r="H16" s="9">
        <v>0</v>
      </c>
      <c r="I16" s="9">
        <v>2112</v>
      </c>
    </row>
    <row r="17" spans="1:9" s="3" customFormat="1" ht="12" customHeight="1">
      <c r="A17" s="3" t="s">
        <v>246</v>
      </c>
      <c r="B17" s="9">
        <v>7987</v>
      </c>
      <c r="C17" s="9">
        <v>7987</v>
      </c>
      <c r="D17" s="9">
        <v>4000</v>
      </c>
      <c r="E17" s="9">
        <v>-1574</v>
      </c>
      <c r="F17" s="9">
        <v>-42205</v>
      </c>
      <c r="G17" s="9">
        <v>-2998</v>
      </c>
      <c r="H17" s="9">
        <v>0</v>
      </c>
      <c r="I17" s="9">
        <v>-34790</v>
      </c>
    </row>
    <row r="18" spans="1:9" s="3" customFormat="1" ht="12" customHeight="1">
      <c r="A18" s="3" t="s">
        <v>159</v>
      </c>
      <c r="B18" s="9">
        <v>7408</v>
      </c>
      <c r="C18" s="9">
        <v>1037</v>
      </c>
      <c r="D18" s="9">
        <v>395</v>
      </c>
      <c r="E18" s="9">
        <v>-1069</v>
      </c>
      <c r="F18" s="9">
        <v>744</v>
      </c>
      <c r="G18" s="9">
        <v>114</v>
      </c>
      <c r="H18" s="9">
        <v>0</v>
      </c>
      <c r="I18" s="9">
        <v>1221</v>
      </c>
    </row>
    <row r="19" spans="1:9" s="3" customFormat="1" ht="12" customHeight="1">
      <c r="A19" s="3" t="s">
        <v>172</v>
      </c>
      <c r="B19" s="9">
        <v>4966</v>
      </c>
      <c r="C19" s="9">
        <v>3766</v>
      </c>
      <c r="D19" s="9">
        <v>96</v>
      </c>
      <c r="E19" s="9">
        <v>0</v>
      </c>
      <c r="F19" s="9">
        <v>0</v>
      </c>
      <c r="G19" s="9">
        <v>-497</v>
      </c>
      <c r="H19" s="9">
        <v>0</v>
      </c>
      <c r="I19" s="9">
        <v>3365</v>
      </c>
    </row>
    <row r="20" spans="1:9" s="3" customFormat="1" ht="12" customHeight="1">
      <c r="A20" s="3" t="s">
        <v>177</v>
      </c>
      <c r="B20" s="9">
        <v>4000</v>
      </c>
      <c r="C20" s="9">
        <v>4000</v>
      </c>
      <c r="D20" s="9">
        <v>162</v>
      </c>
      <c r="E20" s="9">
        <v>314</v>
      </c>
      <c r="F20" s="9">
        <v>0</v>
      </c>
      <c r="G20" s="9">
        <v>-261</v>
      </c>
      <c r="H20" s="9">
        <v>0</v>
      </c>
      <c r="I20" s="9">
        <v>4215</v>
      </c>
    </row>
    <row r="21" spans="1:9" s="3" customFormat="1" ht="12" customHeight="1">
      <c r="A21" s="3" t="s">
        <v>162</v>
      </c>
      <c r="B21" s="9">
        <v>562</v>
      </c>
      <c r="C21" s="9">
        <v>-546</v>
      </c>
      <c r="D21" s="9">
        <v>-9</v>
      </c>
      <c r="E21" s="9">
        <v>0</v>
      </c>
      <c r="F21" s="9">
        <v>0</v>
      </c>
      <c r="G21" s="9">
        <v>0</v>
      </c>
      <c r="H21" s="9">
        <v>0</v>
      </c>
      <c r="I21" s="9">
        <v>-555</v>
      </c>
    </row>
    <row r="22" spans="1:9" s="3" customFormat="1" ht="12" customHeight="1">
      <c r="A22" s="3" t="s">
        <v>247</v>
      </c>
      <c r="B22" s="9">
        <v>339</v>
      </c>
      <c r="C22" s="9">
        <v>339</v>
      </c>
      <c r="D22" s="9">
        <v>173</v>
      </c>
      <c r="E22" s="9">
        <v>14733</v>
      </c>
      <c r="F22" s="9">
        <v>0</v>
      </c>
      <c r="G22" s="9">
        <v>-77</v>
      </c>
      <c r="H22" s="9">
        <v>0</v>
      </c>
      <c r="I22" s="9">
        <v>15168</v>
      </c>
    </row>
    <row r="23" spans="1:9" s="3" customFormat="1" ht="12" customHeight="1">
      <c r="A23" s="3" t="s">
        <v>175</v>
      </c>
      <c r="B23" s="9">
        <v>76</v>
      </c>
      <c r="C23" s="9">
        <v>76</v>
      </c>
      <c r="D23" s="9">
        <v>1</v>
      </c>
      <c r="E23" s="9">
        <v>0</v>
      </c>
      <c r="F23" s="9">
        <v>0</v>
      </c>
      <c r="G23" s="9">
        <v>-5</v>
      </c>
      <c r="H23" s="9">
        <v>0</v>
      </c>
      <c r="I23" s="9">
        <v>72</v>
      </c>
    </row>
    <row r="24" spans="1:9" s="3" customFormat="1" ht="12" customHeight="1">
      <c r="A24" s="3" t="s">
        <v>152</v>
      </c>
      <c r="B24" s="9">
        <v>0</v>
      </c>
      <c r="C24" s="9">
        <v>0</v>
      </c>
      <c r="D24" s="9">
        <v>0</v>
      </c>
      <c r="E24" s="9">
        <v>5163</v>
      </c>
      <c r="F24" s="9">
        <v>0</v>
      </c>
      <c r="G24" s="9">
        <v>-4241</v>
      </c>
      <c r="H24" s="9">
        <v>0</v>
      </c>
      <c r="I24" s="9">
        <v>922</v>
      </c>
    </row>
    <row r="25" spans="1:9" s="3" customFormat="1" ht="12.75">
      <c r="A25" s="2"/>
      <c r="B25" s="9"/>
      <c r="C25" s="9"/>
      <c r="D25" s="9"/>
      <c r="E25" s="9"/>
      <c r="F25" s="9"/>
      <c r="G25" s="9"/>
      <c r="H25" s="9"/>
      <c r="I25" s="9"/>
    </row>
    <row r="26" spans="1:9" ht="12.75">
      <c r="A26" s="3" t="s">
        <v>139</v>
      </c>
      <c r="B26" s="9">
        <f aca="true" t="shared" si="0" ref="B26:I26">SUM(B4:B25)</f>
        <v>771937</v>
      </c>
      <c r="C26" s="9">
        <f t="shared" si="0"/>
        <v>537338</v>
      </c>
      <c r="D26" s="9">
        <f t="shared" si="0"/>
        <v>81382</v>
      </c>
      <c r="E26" s="9">
        <f t="shared" si="0"/>
        <v>-13652</v>
      </c>
      <c r="F26" s="9">
        <f t="shared" si="0"/>
        <v>-150240</v>
      </c>
      <c r="G26" s="9">
        <f t="shared" si="0"/>
        <v>-66631</v>
      </c>
      <c r="H26" s="9">
        <f t="shared" si="0"/>
        <v>-41547</v>
      </c>
      <c r="I26" s="9">
        <f t="shared" si="0"/>
        <v>346650</v>
      </c>
    </row>
    <row r="27" spans="1:9" ht="12.75">
      <c r="A27" s="1" t="s">
        <v>140</v>
      </c>
      <c r="B27" s="10">
        <v>960043</v>
      </c>
      <c r="C27" s="10">
        <v>708133</v>
      </c>
      <c r="D27" s="10">
        <v>30801</v>
      </c>
      <c r="E27" s="10">
        <v>-129992</v>
      </c>
      <c r="F27" s="10">
        <v>2075</v>
      </c>
      <c r="G27" s="10">
        <v>-309497</v>
      </c>
      <c r="H27" s="10">
        <v>-109230</v>
      </c>
      <c r="I27" s="10">
        <v>192290</v>
      </c>
    </row>
    <row r="29" spans="1:9" ht="12.75">
      <c r="A29" s="1" t="s">
        <v>136</v>
      </c>
      <c r="B29" s="7">
        <f aca="true" t="shared" si="1" ref="B29:I30">B26/($C26/100)</f>
        <v>143.65948434691015</v>
      </c>
      <c r="C29" s="7">
        <f t="shared" si="1"/>
        <v>100</v>
      </c>
      <c r="D29" s="7">
        <f t="shared" si="1"/>
        <v>15.145401963010247</v>
      </c>
      <c r="E29" s="7">
        <f t="shared" si="1"/>
        <v>-2.5406727236860225</v>
      </c>
      <c r="F29" s="7">
        <f t="shared" si="1"/>
        <v>-27.960054937488135</v>
      </c>
      <c r="G29" s="7">
        <f t="shared" si="1"/>
        <v>-12.40020247963107</v>
      </c>
      <c r="H29" s="7">
        <f t="shared" si="1"/>
        <v>-7.732004808891237</v>
      </c>
      <c r="I29" s="7">
        <f t="shared" si="1"/>
        <v>64.51246701331378</v>
      </c>
    </row>
    <row r="30" spans="1:9" ht="12.75">
      <c r="A30" s="1" t="s">
        <v>137</v>
      </c>
      <c r="B30" s="7">
        <f t="shared" si="1"/>
        <v>135.5738258208557</v>
      </c>
      <c r="C30" s="7">
        <f t="shared" si="1"/>
        <v>100</v>
      </c>
      <c r="D30" s="7">
        <f t="shared" si="1"/>
        <v>4.349606641690191</v>
      </c>
      <c r="E30" s="7">
        <f t="shared" si="1"/>
        <v>-18.357003557241367</v>
      </c>
      <c r="F30" s="7">
        <f t="shared" si="1"/>
        <v>0.29302405056677205</v>
      </c>
      <c r="G30" s="7">
        <f t="shared" si="1"/>
        <v>-43.7060552184406</v>
      </c>
      <c r="H30" s="7">
        <f t="shared" si="1"/>
        <v>-15.425068454654705</v>
      </c>
      <c r="I30" s="7">
        <f t="shared" si="1"/>
        <v>27.15450346192029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9"/>
  <dimension ref="A1:K14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249</v>
      </c>
      <c r="B4" s="9">
        <v>725318</v>
      </c>
      <c r="C4" s="9">
        <v>716642</v>
      </c>
      <c r="D4" s="9">
        <v>12535</v>
      </c>
      <c r="E4" s="9">
        <v>-438148</v>
      </c>
      <c r="F4" s="9">
        <v>0</v>
      </c>
      <c r="G4" s="9">
        <v>-204030</v>
      </c>
      <c r="H4" s="9">
        <v>0</v>
      </c>
      <c r="I4" s="9">
        <v>86999</v>
      </c>
    </row>
    <row r="5" spans="1:9" s="3" customFormat="1" ht="12" customHeight="1">
      <c r="A5" s="3" t="s">
        <v>152</v>
      </c>
      <c r="B5" s="9">
        <v>186494</v>
      </c>
      <c r="C5" s="9">
        <v>187491</v>
      </c>
      <c r="D5" s="9">
        <v>3746</v>
      </c>
      <c r="E5" s="9">
        <v>-132659</v>
      </c>
      <c r="F5" s="9">
        <v>0</v>
      </c>
      <c r="G5" s="9">
        <v>-32773</v>
      </c>
      <c r="H5" s="9">
        <v>0</v>
      </c>
      <c r="I5" s="9">
        <v>25805</v>
      </c>
    </row>
    <row r="6" spans="1:9" s="3" customFormat="1" ht="12" customHeight="1">
      <c r="A6" s="3" t="s">
        <v>145</v>
      </c>
      <c r="B6" s="9">
        <v>119241</v>
      </c>
      <c r="C6" s="9">
        <v>119241</v>
      </c>
      <c r="D6" s="9">
        <v>453</v>
      </c>
      <c r="E6" s="9">
        <v>-91635</v>
      </c>
      <c r="F6" s="9">
        <v>0</v>
      </c>
      <c r="G6" s="9">
        <v>-20049</v>
      </c>
      <c r="H6" s="9">
        <v>0</v>
      </c>
      <c r="I6" s="9">
        <v>8010</v>
      </c>
    </row>
    <row r="7" spans="1:9" s="3" customFormat="1" ht="12" customHeight="1">
      <c r="A7" s="3" t="s">
        <v>158</v>
      </c>
      <c r="B7" s="9">
        <v>109048</v>
      </c>
      <c r="C7" s="9">
        <v>90097</v>
      </c>
      <c r="D7" s="9">
        <v>2181</v>
      </c>
      <c r="E7" s="9">
        <v>-60145</v>
      </c>
      <c r="F7" s="9">
        <v>0</v>
      </c>
      <c r="G7" s="9">
        <v>-11942</v>
      </c>
      <c r="H7" s="9">
        <v>0</v>
      </c>
      <c r="I7" s="9">
        <v>20191</v>
      </c>
    </row>
    <row r="8" spans="1:9" s="3" customFormat="1" ht="12" customHeight="1">
      <c r="A8" s="3" t="s">
        <v>233</v>
      </c>
      <c r="B8" s="9">
        <v>0</v>
      </c>
      <c r="C8" s="9">
        <v>0</v>
      </c>
      <c r="D8" s="9">
        <v>0</v>
      </c>
      <c r="E8" s="9">
        <v>-2404</v>
      </c>
      <c r="F8" s="9">
        <v>0</v>
      </c>
      <c r="G8" s="9">
        <v>0</v>
      </c>
      <c r="H8" s="9">
        <v>0</v>
      </c>
      <c r="I8" s="9">
        <v>-2404</v>
      </c>
    </row>
    <row r="9" spans="1:9" s="3" customFormat="1" ht="12.75">
      <c r="A9" s="2"/>
      <c r="B9" s="9"/>
      <c r="C9" s="9"/>
      <c r="D9" s="9"/>
      <c r="E9" s="9"/>
      <c r="F9" s="9"/>
      <c r="G9" s="9"/>
      <c r="H9" s="9"/>
      <c r="I9" s="9"/>
    </row>
    <row r="10" spans="1:9" ht="12.75">
      <c r="A10" s="3" t="s">
        <v>139</v>
      </c>
      <c r="B10" s="9">
        <f aca="true" t="shared" si="0" ref="B10:I10">SUM(B4:B9)</f>
        <v>1140101</v>
      </c>
      <c r="C10" s="9">
        <f t="shared" si="0"/>
        <v>1113471</v>
      </c>
      <c r="D10" s="9">
        <f t="shared" si="0"/>
        <v>18915</v>
      </c>
      <c r="E10" s="9">
        <f t="shared" si="0"/>
        <v>-724991</v>
      </c>
      <c r="F10" s="9">
        <f t="shared" si="0"/>
        <v>0</v>
      </c>
      <c r="G10" s="9">
        <f t="shared" si="0"/>
        <v>-268794</v>
      </c>
      <c r="H10" s="9">
        <f t="shared" si="0"/>
        <v>0</v>
      </c>
      <c r="I10" s="9">
        <f t="shared" si="0"/>
        <v>138601</v>
      </c>
    </row>
    <row r="11" spans="1:9" ht="12.75">
      <c r="A11" s="1" t="s">
        <v>140</v>
      </c>
      <c r="B11" s="10">
        <v>997821</v>
      </c>
      <c r="C11" s="10">
        <v>985522</v>
      </c>
      <c r="D11" s="10">
        <v>21276</v>
      </c>
      <c r="E11" s="10">
        <v>-664506</v>
      </c>
      <c r="F11" s="10">
        <v>0</v>
      </c>
      <c r="G11" s="10">
        <v>-253862</v>
      </c>
      <c r="H11" s="10">
        <v>5578</v>
      </c>
      <c r="I11" s="10">
        <v>94008</v>
      </c>
    </row>
    <row r="13" spans="1:9" ht="12.75">
      <c r="A13" s="1" t="s">
        <v>136</v>
      </c>
      <c r="B13" s="7">
        <f aca="true" t="shared" si="1" ref="B13:I14">B10/($C10/100)</f>
        <v>102.39162043735311</v>
      </c>
      <c r="C13" s="7">
        <f t="shared" si="1"/>
        <v>100.00000000000001</v>
      </c>
      <c r="D13" s="7">
        <f t="shared" si="1"/>
        <v>1.698742041777469</v>
      </c>
      <c r="E13" s="7">
        <f t="shared" si="1"/>
        <v>-65.11090095745647</v>
      </c>
      <c r="F13" s="7">
        <f t="shared" si="1"/>
        <v>0</v>
      </c>
      <c r="G13" s="7">
        <f t="shared" si="1"/>
        <v>-24.140188653319218</v>
      </c>
      <c r="H13" s="7">
        <f t="shared" si="1"/>
        <v>0</v>
      </c>
      <c r="I13" s="7">
        <f t="shared" si="1"/>
        <v>12.447652431001796</v>
      </c>
    </row>
    <row r="14" spans="1:9" ht="12.75">
      <c r="A14" s="1" t="s">
        <v>137</v>
      </c>
      <c r="B14" s="7">
        <f t="shared" si="1"/>
        <v>101.24796808188961</v>
      </c>
      <c r="C14" s="7">
        <f t="shared" si="1"/>
        <v>100</v>
      </c>
      <c r="D14" s="7">
        <f t="shared" si="1"/>
        <v>2.1588559159511407</v>
      </c>
      <c r="E14" s="7">
        <f t="shared" si="1"/>
        <v>-67.42680528694439</v>
      </c>
      <c r="F14" s="7">
        <f t="shared" si="1"/>
        <v>0</v>
      </c>
      <c r="G14" s="7">
        <f t="shared" si="1"/>
        <v>-25.75914084109741</v>
      </c>
      <c r="H14" s="7">
        <f t="shared" si="1"/>
        <v>0.5659944679063481</v>
      </c>
      <c r="I14" s="7">
        <f t="shared" si="1"/>
        <v>9.5389042558157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0"/>
  <dimension ref="A1:K5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250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150</v>
      </c>
      <c r="B4" s="9">
        <v>3741526</v>
      </c>
      <c r="C4" s="9">
        <v>3168787</v>
      </c>
      <c r="D4" s="9">
        <v>162700</v>
      </c>
      <c r="E4" s="9">
        <v>-2071655</v>
      </c>
      <c r="F4" s="9">
        <v>0</v>
      </c>
      <c r="G4" s="9">
        <v>-1045672</v>
      </c>
      <c r="H4" s="9">
        <v>0</v>
      </c>
      <c r="I4" s="9">
        <v>214160</v>
      </c>
    </row>
    <row r="5" spans="1:9" s="3" customFormat="1" ht="12" customHeight="1">
      <c r="A5" s="3" t="s">
        <v>251</v>
      </c>
      <c r="B5" s="9">
        <v>1081159</v>
      </c>
      <c r="C5" s="9">
        <v>1075774</v>
      </c>
      <c r="D5" s="9">
        <v>36552</v>
      </c>
      <c r="E5" s="9">
        <v>-861098</v>
      </c>
      <c r="F5" s="9">
        <v>0</v>
      </c>
      <c r="G5" s="9">
        <v>-145742</v>
      </c>
      <c r="H5" s="9">
        <v>0</v>
      </c>
      <c r="I5" s="9">
        <v>105486</v>
      </c>
    </row>
    <row r="6" spans="1:9" s="3" customFormat="1" ht="12" customHeight="1">
      <c r="A6" s="3" t="s">
        <v>179</v>
      </c>
      <c r="B6" s="9">
        <v>783192</v>
      </c>
      <c r="C6" s="9">
        <v>753461</v>
      </c>
      <c r="D6" s="9">
        <v>0</v>
      </c>
      <c r="E6" s="9">
        <v>-281961</v>
      </c>
      <c r="F6" s="9">
        <v>0</v>
      </c>
      <c r="G6" s="9">
        <v>-330448</v>
      </c>
      <c r="H6" s="9">
        <v>0</v>
      </c>
      <c r="I6" s="9">
        <v>141052</v>
      </c>
    </row>
    <row r="7" spans="1:9" s="3" customFormat="1" ht="12" customHeight="1">
      <c r="A7" s="3" t="s">
        <v>145</v>
      </c>
      <c r="B7" s="9">
        <v>614331</v>
      </c>
      <c r="C7" s="9">
        <v>473225</v>
      </c>
      <c r="D7" s="9">
        <v>52983</v>
      </c>
      <c r="E7" s="9">
        <v>-403950</v>
      </c>
      <c r="F7" s="9">
        <v>0</v>
      </c>
      <c r="G7" s="9">
        <v>-63810</v>
      </c>
      <c r="H7" s="9">
        <v>0</v>
      </c>
      <c r="I7" s="9">
        <v>58448</v>
      </c>
    </row>
    <row r="8" spans="1:9" s="3" customFormat="1" ht="12" customHeight="1">
      <c r="A8" s="3" t="s">
        <v>152</v>
      </c>
      <c r="B8" s="9">
        <v>276135</v>
      </c>
      <c r="C8" s="9">
        <v>276135</v>
      </c>
      <c r="D8" s="9">
        <v>283</v>
      </c>
      <c r="E8" s="9">
        <v>-209776</v>
      </c>
      <c r="F8" s="9">
        <v>0</v>
      </c>
      <c r="G8" s="9">
        <v>-79051</v>
      </c>
      <c r="H8" s="9">
        <v>0</v>
      </c>
      <c r="I8" s="9">
        <v>-12409</v>
      </c>
    </row>
    <row r="9" spans="1:9" s="3" customFormat="1" ht="12" customHeight="1">
      <c r="A9" s="3" t="s">
        <v>143</v>
      </c>
      <c r="B9" s="9">
        <v>1469224</v>
      </c>
      <c r="C9" s="9">
        <v>185510</v>
      </c>
      <c r="D9" s="9">
        <v>17527</v>
      </c>
      <c r="E9" s="9">
        <v>-168507</v>
      </c>
      <c r="F9" s="9">
        <v>0</v>
      </c>
      <c r="G9" s="9">
        <v>-34044</v>
      </c>
      <c r="H9" s="9">
        <v>0</v>
      </c>
      <c r="I9" s="9">
        <v>486</v>
      </c>
    </row>
    <row r="10" spans="1:9" s="3" customFormat="1" ht="12" customHeight="1">
      <c r="A10" s="3" t="s">
        <v>252</v>
      </c>
      <c r="B10" s="9">
        <v>162710</v>
      </c>
      <c r="C10" s="9">
        <v>162049</v>
      </c>
      <c r="D10" s="9">
        <v>2176157</v>
      </c>
      <c r="E10" s="9">
        <v>-2152500</v>
      </c>
      <c r="F10" s="9">
        <v>0</v>
      </c>
      <c r="G10" s="9">
        <v>-472312</v>
      </c>
      <c r="H10" s="9">
        <v>0</v>
      </c>
      <c r="I10" s="9">
        <v>-286606</v>
      </c>
    </row>
    <row r="11" spans="1:9" s="3" customFormat="1" ht="12" customHeight="1">
      <c r="A11" s="3" t="s">
        <v>146</v>
      </c>
      <c r="B11" s="9">
        <v>112082</v>
      </c>
      <c r="C11" s="9">
        <v>88419</v>
      </c>
      <c r="D11" s="9">
        <v>4770</v>
      </c>
      <c r="E11" s="9">
        <v>-103370</v>
      </c>
      <c r="F11" s="9">
        <v>0</v>
      </c>
      <c r="G11" s="9">
        <v>-4016</v>
      </c>
      <c r="H11" s="9">
        <v>-1711</v>
      </c>
      <c r="I11" s="9">
        <v>-15908</v>
      </c>
    </row>
    <row r="12" spans="1:9" s="3" customFormat="1" ht="12" customHeight="1">
      <c r="A12" s="3" t="s">
        <v>185</v>
      </c>
      <c r="B12" s="9">
        <v>84011</v>
      </c>
      <c r="C12" s="9">
        <v>69967</v>
      </c>
      <c r="D12" s="9">
        <v>8507</v>
      </c>
      <c r="E12" s="9">
        <v>-66211</v>
      </c>
      <c r="F12" s="9">
        <v>0</v>
      </c>
      <c r="G12" s="9">
        <v>-9905</v>
      </c>
      <c r="H12" s="9">
        <v>1645</v>
      </c>
      <c r="I12" s="9">
        <v>4003</v>
      </c>
    </row>
    <row r="13" spans="1:9" s="3" customFormat="1" ht="12" customHeight="1">
      <c r="A13" s="3" t="s">
        <v>156</v>
      </c>
      <c r="B13" s="9">
        <v>65385</v>
      </c>
      <c r="C13" s="9">
        <v>64583</v>
      </c>
      <c r="D13" s="9">
        <v>3054</v>
      </c>
      <c r="E13" s="9">
        <v>-74153</v>
      </c>
      <c r="F13" s="9">
        <v>0</v>
      </c>
      <c r="G13" s="9">
        <v>-928</v>
      </c>
      <c r="H13" s="9">
        <v>0</v>
      </c>
      <c r="I13" s="9">
        <v>-7444</v>
      </c>
    </row>
    <row r="14" spans="1:9" s="3" customFormat="1" ht="12" customHeight="1">
      <c r="A14" s="3" t="s">
        <v>166</v>
      </c>
      <c r="B14" s="9">
        <v>90317</v>
      </c>
      <c r="C14" s="9">
        <v>59715</v>
      </c>
      <c r="D14" s="9">
        <v>1121</v>
      </c>
      <c r="E14" s="9">
        <v>-33233</v>
      </c>
      <c r="F14" s="9">
        <v>0</v>
      </c>
      <c r="G14" s="9">
        <v>-27825</v>
      </c>
      <c r="H14" s="9">
        <v>0</v>
      </c>
      <c r="I14" s="9">
        <v>-222</v>
      </c>
    </row>
    <row r="15" spans="1:9" s="3" customFormat="1" ht="12" customHeight="1">
      <c r="A15" s="3" t="s">
        <v>253</v>
      </c>
      <c r="B15" s="9">
        <v>52746</v>
      </c>
      <c r="C15" s="9">
        <v>50615</v>
      </c>
      <c r="D15" s="9">
        <v>1783</v>
      </c>
      <c r="E15" s="9">
        <v>-12737</v>
      </c>
      <c r="F15" s="9">
        <v>0</v>
      </c>
      <c r="G15" s="9">
        <v>-34655</v>
      </c>
      <c r="H15" s="9">
        <v>0</v>
      </c>
      <c r="I15" s="9">
        <v>5006</v>
      </c>
    </row>
    <row r="16" spans="1:9" s="3" customFormat="1" ht="12" customHeight="1">
      <c r="A16" s="3" t="s">
        <v>175</v>
      </c>
      <c r="B16" s="9">
        <v>41880</v>
      </c>
      <c r="C16" s="9">
        <v>41880</v>
      </c>
      <c r="D16" s="9">
        <v>448</v>
      </c>
      <c r="E16" s="9">
        <v>-31916</v>
      </c>
      <c r="F16" s="9">
        <v>0</v>
      </c>
      <c r="G16" s="9">
        <v>-2975</v>
      </c>
      <c r="H16" s="9">
        <v>0</v>
      </c>
      <c r="I16" s="9">
        <v>7437</v>
      </c>
    </row>
    <row r="17" spans="1:9" s="3" customFormat="1" ht="12" customHeight="1">
      <c r="A17" s="3" t="s">
        <v>254</v>
      </c>
      <c r="B17" s="9">
        <v>217008</v>
      </c>
      <c r="C17" s="9">
        <v>38579</v>
      </c>
      <c r="D17" s="9">
        <v>3218</v>
      </c>
      <c r="E17" s="9">
        <v>-103724</v>
      </c>
      <c r="F17" s="9">
        <v>0</v>
      </c>
      <c r="G17" s="9">
        <v>-28995</v>
      </c>
      <c r="H17" s="9">
        <v>0</v>
      </c>
      <c r="I17" s="9">
        <v>-90922</v>
      </c>
    </row>
    <row r="18" spans="1:9" s="3" customFormat="1" ht="12" customHeight="1">
      <c r="A18" s="3" t="s">
        <v>255</v>
      </c>
      <c r="B18" s="9">
        <v>170594</v>
      </c>
      <c r="C18" s="9">
        <v>38554</v>
      </c>
      <c r="D18" s="9">
        <v>680</v>
      </c>
      <c r="E18" s="9">
        <v>-3882</v>
      </c>
      <c r="F18" s="9">
        <v>-4512</v>
      </c>
      <c r="G18" s="9">
        <v>-7901</v>
      </c>
      <c r="H18" s="9">
        <v>0</v>
      </c>
      <c r="I18" s="9">
        <v>22939</v>
      </c>
    </row>
    <row r="19" spans="1:9" s="3" customFormat="1" ht="12" customHeight="1">
      <c r="A19" s="3" t="s">
        <v>165</v>
      </c>
      <c r="B19" s="9">
        <v>35774</v>
      </c>
      <c r="C19" s="9">
        <v>35774</v>
      </c>
      <c r="D19" s="9">
        <v>4208</v>
      </c>
      <c r="E19" s="9">
        <v>-30710</v>
      </c>
      <c r="F19" s="9">
        <v>0</v>
      </c>
      <c r="G19" s="9">
        <v>-437</v>
      </c>
      <c r="H19" s="9">
        <v>0</v>
      </c>
      <c r="I19" s="9">
        <v>8835</v>
      </c>
    </row>
    <row r="20" spans="1:9" s="3" customFormat="1" ht="12" customHeight="1">
      <c r="A20" s="3" t="s">
        <v>167</v>
      </c>
      <c r="B20" s="9">
        <v>30083</v>
      </c>
      <c r="C20" s="9">
        <v>30083</v>
      </c>
      <c r="D20" s="9">
        <v>475</v>
      </c>
      <c r="E20" s="9">
        <v>-15808</v>
      </c>
      <c r="F20" s="9">
        <v>0</v>
      </c>
      <c r="G20" s="9">
        <v>-13281</v>
      </c>
      <c r="H20" s="9">
        <v>0</v>
      </c>
      <c r="I20" s="9">
        <v>1469</v>
      </c>
    </row>
    <row r="21" spans="1:9" s="3" customFormat="1" ht="12" customHeight="1">
      <c r="A21" s="3" t="s">
        <v>177</v>
      </c>
      <c r="B21" s="9">
        <v>19090</v>
      </c>
      <c r="C21" s="9">
        <v>17888</v>
      </c>
      <c r="D21" s="9">
        <v>748</v>
      </c>
      <c r="E21" s="9">
        <v>-15157</v>
      </c>
      <c r="F21" s="9">
        <v>0</v>
      </c>
      <c r="G21" s="9">
        <v>-1209</v>
      </c>
      <c r="H21" s="9">
        <v>0</v>
      </c>
      <c r="I21" s="9">
        <v>2270</v>
      </c>
    </row>
    <row r="22" spans="1:9" s="3" customFormat="1" ht="12" customHeight="1">
      <c r="A22" s="3" t="s">
        <v>162</v>
      </c>
      <c r="B22" s="9">
        <v>40144</v>
      </c>
      <c r="C22" s="9">
        <v>17045</v>
      </c>
      <c r="D22" s="9">
        <v>913</v>
      </c>
      <c r="E22" s="9">
        <v>-9874</v>
      </c>
      <c r="F22" s="9">
        <v>0</v>
      </c>
      <c r="G22" s="9">
        <v>0</v>
      </c>
      <c r="H22" s="9">
        <v>0</v>
      </c>
      <c r="I22" s="9">
        <v>8084</v>
      </c>
    </row>
    <row r="23" spans="1:9" s="3" customFormat="1" ht="12" customHeight="1">
      <c r="A23" s="3" t="s">
        <v>170</v>
      </c>
      <c r="B23" s="9">
        <v>23897</v>
      </c>
      <c r="C23" s="9">
        <v>14613</v>
      </c>
      <c r="D23" s="9">
        <v>739</v>
      </c>
      <c r="E23" s="9">
        <v>-24120</v>
      </c>
      <c r="F23" s="9">
        <v>0</v>
      </c>
      <c r="G23" s="9">
        <v>-4286</v>
      </c>
      <c r="H23" s="9">
        <v>3535</v>
      </c>
      <c r="I23" s="9">
        <v>-9519</v>
      </c>
    </row>
    <row r="24" spans="1:9" s="3" customFormat="1" ht="12" customHeight="1">
      <c r="A24" s="3" t="s">
        <v>169</v>
      </c>
      <c r="B24" s="9">
        <v>17445</v>
      </c>
      <c r="C24" s="9">
        <v>14318</v>
      </c>
      <c r="D24" s="9">
        <v>688</v>
      </c>
      <c r="E24" s="9">
        <v>-9952</v>
      </c>
      <c r="F24" s="9">
        <v>0</v>
      </c>
      <c r="G24" s="9">
        <v>-3474</v>
      </c>
      <c r="H24" s="9">
        <v>-361</v>
      </c>
      <c r="I24" s="9">
        <v>1219</v>
      </c>
    </row>
    <row r="25" spans="1:9" s="3" customFormat="1" ht="12" customHeight="1">
      <c r="A25" s="3" t="s">
        <v>244</v>
      </c>
      <c r="B25" s="9">
        <v>12906</v>
      </c>
      <c r="C25" s="9">
        <v>12906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12906</v>
      </c>
    </row>
    <row r="26" spans="1:9" s="3" customFormat="1" ht="12" customHeight="1">
      <c r="A26" s="3" t="s">
        <v>178</v>
      </c>
      <c r="B26" s="9">
        <v>15412</v>
      </c>
      <c r="C26" s="9">
        <v>10788</v>
      </c>
      <c r="D26" s="9">
        <v>401</v>
      </c>
      <c r="E26" s="9">
        <v>-2628</v>
      </c>
      <c r="F26" s="9">
        <v>0</v>
      </c>
      <c r="G26" s="9">
        <v>-1250</v>
      </c>
      <c r="H26" s="9">
        <v>0</v>
      </c>
      <c r="I26" s="9">
        <v>7311</v>
      </c>
    </row>
    <row r="27" spans="1:9" s="3" customFormat="1" ht="12" customHeight="1">
      <c r="A27" s="3" t="s">
        <v>151</v>
      </c>
      <c r="B27" s="9">
        <v>22615</v>
      </c>
      <c r="C27" s="9">
        <v>8484</v>
      </c>
      <c r="D27" s="9">
        <v>169</v>
      </c>
      <c r="E27" s="9">
        <v>4281</v>
      </c>
      <c r="F27" s="9">
        <v>0</v>
      </c>
      <c r="G27" s="9">
        <v>-330</v>
      </c>
      <c r="H27" s="9">
        <v>0</v>
      </c>
      <c r="I27" s="9">
        <v>12604</v>
      </c>
    </row>
    <row r="28" spans="1:9" s="3" customFormat="1" ht="12" customHeight="1">
      <c r="A28" s="3" t="s">
        <v>230</v>
      </c>
      <c r="B28" s="9">
        <v>10116</v>
      </c>
      <c r="C28" s="9">
        <v>8021</v>
      </c>
      <c r="D28" s="9">
        <v>182</v>
      </c>
      <c r="E28" s="9">
        <v>-12790</v>
      </c>
      <c r="F28" s="9">
        <v>0</v>
      </c>
      <c r="G28" s="9">
        <v>-429</v>
      </c>
      <c r="H28" s="9">
        <v>0</v>
      </c>
      <c r="I28" s="9">
        <v>-5016</v>
      </c>
    </row>
    <row r="29" spans="1:9" s="3" customFormat="1" ht="12" customHeight="1">
      <c r="A29" s="3" t="s">
        <v>158</v>
      </c>
      <c r="B29" s="9">
        <v>6703</v>
      </c>
      <c r="C29" s="9">
        <v>6703</v>
      </c>
      <c r="D29" s="9">
        <v>0</v>
      </c>
      <c r="E29" s="9">
        <v>-4970</v>
      </c>
      <c r="F29" s="9">
        <v>0</v>
      </c>
      <c r="G29" s="9">
        <v>-1653</v>
      </c>
      <c r="H29" s="9">
        <v>0</v>
      </c>
      <c r="I29" s="9">
        <v>80</v>
      </c>
    </row>
    <row r="30" spans="1:9" s="3" customFormat="1" ht="12" customHeight="1">
      <c r="A30" s="3" t="s">
        <v>256</v>
      </c>
      <c r="B30" s="9">
        <v>9906</v>
      </c>
      <c r="C30" s="9">
        <v>5937</v>
      </c>
      <c r="D30" s="9">
        <v>54637</v>
      </c>
      <c r="E30" s="9">
        <v>-16908</v>
      </c>
      <c r="F30" s="9">
        <v>0</v>
      </c>
      <c r="G30" s="9">
        <v>-18397</v>
      </c>
      <c r="H30" s="9">
        <v>72</v>
      </c>
      <c r="I30" s="9">
        <v>25341</v>
      </c>
    </row>
    <row r="31" spans="1:9" s="3" customFormat="1" ht="12" customHeight="1">
      <c r="A31" s="3" t="s">
        <v>173</v>
      </c>
      <c r="B31" s="9">
        <v>4423</v>
      </c>
      <c r="C31" s="9">
        <v>3310</v>
      </c>
      <c r="D31" s="9">
        <v>125</v>
      </c>
      <c r="E31" s="9">
        <v>-1808</v>
      </c>
      <c r="F31" s="9">
        <v>0</v>
      </c>
      <c r="G31" s="9">
        <v>-211</v>
      </c>
      <c r="H31" s="9">
        <v>0</v>
      </c>
      <c r="I31" s="9">
        <v>1416</v>
      </c>
    </row>
    <row r="32" spans="1:9" s="3" customFormat="1" ht="12" customHeight="1">
      <c r="A32" s="3" t="s">
        <v>257</v>
      </c>
      <c r="B32" s="9">
        <v>5855</v>
      </c>
      <c r="C32" s="9">
        <v>3177</v>
      </c>
      <c r="D32" s="9">
        <v>130</v>
      </c>
      <c r="E32" s="9">
        <v>-3300</v>
      </c>
      <c r="F32" s="9">
        <v>0</v>
      </c>
      <c r="G32" s="9">
        <v>-474</v>
      </c>
      <c r="H32" s="9">
        <v>0</v>
      </c>
      <c r="I32" s="9">
        <v>-467</v>
      </c>
    </row>
    <row r="33" spans="1:9" s="3" customFormat="1" ht="12" customHeight="1">
      <c r="A33" s="3" t="s">
        <v>172</v>
      </c>
      <c r="B33" s="9">
        <v>7697</v>
      </c>
      <c r="C33" s="9">
        <v>2827</v>
      </c>
      <c r="D33" s="9">
        <v>-4678</v>
      </c>
      <c r="E33" s="9">
        <v>-14690</v>
      </c>
      <c r="F33" s="9">
        <v>0</v>
      </c>
      <c r="G33" s="9">
        <v>-1220</v>
      </c>
      <c r="H33" s="9">
        <v>0</v>
      </c>
      <c r="I33" s="9">
        <v>-17761</v>
      </c>
    </row>
    <row r="34" spans="1:9" s="3" customFormat="1" ht="12" customHeight="1">
      <c r="A34" s="3" t="s">
        <v>187</v>
      </c>
      <c r="B34" s="9">
        <v>2670</v>
      </c>
      <c r="C34" s="9">
        <v>2670</v>
      </c>
      <c r="D34" s="9">
        <v>247</v>
      </c>
      <c r="E34" s="9">
        <v>-1314</v>
      </c>
      <c r="F34" s="9">
        <v>0</v>
      </c>
      <c r="G34" s="9">
        <v>0</v>
      </c>
      <c r="H34" s="9">
        <v>0</v>
      </c>
      <c r="I34" s="9">
        <v>1603</v>
      </c>
    </row>
    <row r="35" spans="1:9" s="3" customFormat="1" ht="12" customHeight="1">
      <c r="A35" s="3" t="s">
        <v>258</v>
      </c>
      <c r="B35" s="9">
        <v>1617</v>
      </c>
      <c r="C35" s="9">
        <v>1617</v>
      </c>
      <c r="D35" s="9">
        <v>2767</v>
      </c>
      <c r="E35" s="9">
        <v>-412</v>
      </c>
      <c r="F35" s="9">
        <v>0</v>
      </c>
      <c r="G35" s="9">
        <v>0</v>
      </c>
      <c r="H35" s="9">
        <v>28</v>
      </c>
      <c r="I35" s="9">
        <v>4000</v>
      </c>
    </row>
    <row r="36" spans="1:9" s="3" customFormat="1" ht="12" customHeight="1">
      <c r="A36" s="3" t="s">
        <v>149</v>
      </c>
      <c r="B36" s="9">
        <v>1515</v>
      </c>
      <c r="C36" s="9">
        <v>995</v>
      </c>
      <c r="D36" s="9">
        <v>19</v>
      </c>
      <c r="E36" s="9">
        <v>-64</v>
      </c>
      <c r="F36" s="9">
        <v>0</v>
      </c>
      <c r="G36" s="9">
        <v>-35</v>
      </c>
      <c r="H36" s="9">
        <v>0</v>
      </c>
      <c r="I36" s="9">
        <v>915</v>
      </c>
    </row>
    <row r="37" spans="1:9" s="3" customFormat="1" ht="12" customHeight="1">
      <c r="A37" s="3" t="s">
        <v>249</v>
      </c>
      <c r="B37" s="9">
        <v>832</v>
      </c>
      <c r="C37" s="9">
        <v>832</v>
      </c>
      <c r="D37" s="9">
        <v>2</v>
      </c>
      <c r="E37" s="9">
        <v>-337</v>
      </c>
      <c r="F37" s="9">
        <v>0</v>
      </c>
      <c r="G37" s="9">
        <v>-213</v>
      </c>
      <c r="H37" s="9">
        <v>0</v>
      </c>
      <c r="I37" s="9">
        <v>284</v>
      </c>
    </row>
    <row r="38" spans="1:9" s="3" customFormat="1" ht="12" customHeight="1">
      <c r="A38" s="3" t="s">
        <v>259</v>
      </c>
      <c r="B38" s="9">
        <v>1137</v>
      </c>
      <c r="C38" s="9">
        <v>830</v>
      </c>
      <c r="D38" s="9">
        <v>8275</v>
      </c>
      <c r="E38" s="9">
        <v>-2243</v>
      </c>
      <c r="F38" s="9">
        <v>0</v>
      </c>
      <c r="G38" s="9">
        <v>0</v>
      </c>
      <c r="H38" s="9">
        <v>14474</v>
      </c>
      <c r="I38" s="9">
        <v>21336</v>
      </c>
    </row>
    <row r="39" spans="1:9" s="3" customFormat="1" ht="12" customHeight="1">
      <c r="A39" s="3" t="s">
        <v>188</v>
      </c>
      <c r="B39" s="9">
        <v>433</v>
      </c>
      <c r="C39" s="9">
        <v>505</v>
      </c>
      <c r="D39" s="9">
        <v>527</v>
      </c>
      <c r="E39" s="9">
        <v>7202</v>
      </c>
      <c r="F39" s="9">
        <v>0</v>
      </c>
      <c r="G39" s="9">
        <v>-2909</v>
      </c>
      <c r="H39" s="9">
        <v>-29596</v>
      </c>
      <c r="I39" s="9">
        <v>-24271</v>
      </c>
    </row>
    <row r="40" spans="1:9" s="3" customFormat="1" ht="12" customHeight="1">
      <c r="A40" s="3" t="s">
        <v>154</v>
      </c>
      <c r="B40" s="9">
        <v>3019</v>
      </c>
      <c r="C40" s="9">
        <v>473</v>
      </c>
      <c r="D40" s="9">
        <v>0</v>
      </c>
      <c r="E40" s="9">
        <v>77</v>
      </c>
      <c r="F40" s="9">
        <v>0</v>
      </c>
      <c r="G40" s="9">
        <v>-211</v>
      </c>
      <c r="H40" s="9">
        <v>0</v>
      </c>
      <c r="I40" s="9">
        <v>339</v>
      </c>
    </row>
    <row r="41" spans="1:9" s="3" customFormat="1" ht="12" customHeight="1">
      <c r="A41" s="3" t="s">
        <v>260</v>
      </c>
      <c r="B41" s="9">
        <v>183</v>
      </c>
      <c r="C41" s="9">
        <v>183</v>
      </c>
      <c r="D41" s="9">
        <v>3472</v>
      </c>
      <c r="E41" s="9">
        <v>3025</v>
      </c>
      <c r="F41" s="9">
        <v>0</v>
      </c>
      <c r="G41" s="9">
        <v>0</v>
      </c>
      <c r="H41" s="9">
        <v>4383</v>
      </c>
      <c r="I41" s="9">
        <v>11063</v>
      </c>
    </row>
    <row r="42" spans="1:9" s="3" customFormat="1" ht="12" customHeight="1">
      <c r="A42" s="3" t="s">
        <v>231</v>
      </c>
      <c r="B42" s="9">
        <v>193</v>
      </c>
      <c r="C42" s="9">
        <v>30</v>
      </c>
      <c r="D42" s="9">
        <v>14</v>
      </c>
      <c r="E42" s="9">
        <v>-37</v>
      </c>
      <c r="F42" s="9">
        <v>0</v>
      </c>
      <c r="G42" s="9">
        <v>-12</v>
      </c>
      <c r="H42" s="9">
        <v>0</v>
      </c>
      <c r="I42" s="9">
        <v>-5</v>
      </c>
    </row>
    <row r="43" spans="1:9" s="3" customFormat="1" ht="12" customHeight="1">
      <c r="A43" s="3" t="s">
        <v>261</v>
      </c>
      <c r="B43" s="9">
        <v>22</v>
      </c>
      <c r="C43" s="9">
        <v>22</v>
      </c>
      <c r="D43" s="9">
        <v>0</v>
      </c>
      <c r="E43" s="9">
        <v>0</v>
      </c>
      <c r="F43" s="9">
        <v>0</v>
      </c>
      <c r="G43" s="9">
        <v>-88</v>
      </c>
      <c r="H43" s="9">
        <v>0</v>
      </c>
      <c r="I43" s="9">
        <v>-66</v>
      </c>
    </row>
    <row r="44" spans="1:9" s="3" customFormat="1" ht="12" customHeight="1">
      <c r="A44" s="3" t="s">
        <v>240</v>
      </c>
      <c r="B44" s="9">
        <v>3</v>
      </c>
      <c r="C44" s="9">
        <v>3</v>
      </c>
      <c r="D44" s="9">
        <v>0</v>
      </c>
      <c r="E44" s="9">
        <v>-4882</v>
      </c>
      <c r="F44" s="9">
        <v>0</v>
      </c>
      <c r="G44" s="9">
        <v>0</v>
      </c>
      <c r="H44" s="9">
        <v>0</v>
      </c>
      <c r="I44" s="9">
        <v>-4879</v>
      </c>
    </row>
    <row r="45" spans="1:9" s="3" customFormat="1" ht="12" customHeight="1">
      <c r="A45" s="3" t="s">
        <v>262</v>
      </c>
      <c r="B45" s="9">
        <v>-33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s="3" customFormat="1" ht="12" customHeight="1">
      <c r="A46" s="3" t="s">
        <v>148</v>
      </c>
      <c r="B46" s="9">
        <v>1</v>
      </c>
      <c r="C46" s="9">
        <v>-924</v>
      </c>
      <c r="D46" s="9">
        <v>-4232</v>
      </c>
      <c r="E46" s="9">
        <v>3519</v>
      </c>
      <c r="F46" s="9">
        <v>0</v>
      </c>
      <c r="G46" s="9">
        <v>-6123</v>
      </c>
      <c r="H46" s="9">
        <v>0</v>
      </c>
      <c r="I46" s="9">
        <v>-7760</v>
      </c>
    </row>
    <row r="47" spans="1:9" s="3" customFormat="1" ht="12" customHeight="1">
      <c r="A47" s="3" t="s">
        <v>181</v>
      </c>
      <c r="B47" s="9">
        <v>-1301</v>
      </c>
      <c r="C47" s="9">
        <v>-1430</v>
      </c>
      <c r="D47" s="9">
        <v>330</v>
      </c>
      <c r="E47" s="9">
        <v>-12</v>
      </c>
      <c r="F47" s="9">
        <v>0</v>
      </c>
      <c r="G47" s="9">
        <v>-118</v>
      </c>
      <c r="H47" s="9">
        <v>0</v>
      </c>
      <c r="I47" s="9">
        <v>-1230</v>
      </c>
    </row>
    <row r="48" spans="1:9" s="3" customFormat="1" ht="12" customHeight="1">
      <c r="A48" s="3" t="s">
        <v>263</v>
      </c>
      <c r="B48" s="9">
        <v>0</v>
      </c>
      <c r="C48" s="9">
        <v>0</v>
      </c>
      <c r="D48" s="9">
        <v>2448</v>
      </c>
      <c r="E48" s="9">
        <v>0</v>
      </c>
      <c r="F48" s="9">
        <v>0</v>
      </c>
      <c r="G48" s="9">
        <v>-279</v>
      </c>
      <c r="H48" s="9">
        <v>0</v>
      </c>
      <c r="I48" s="9">
        <v>2169</v>
      </c>
    </row>
    <row r="49" spans="1:9" s="3" customFormat="1" ht="12" customHeight="1">
      <c r="A49" s="3" t="s">
        <v>264</v>
      </c>
      <c r="B49" s="9">
        <v>0</v>
      </c>
      <c r="C49" s="9">
        <v>0</v>
      </c>
      <c r="D49" s="9">
        <v>1466</v>
      </c>
      <c r="E49" s="9">
        <v>-811</v>
      </c>
      <c r="F49" s="9">
        <v>0</v>
      </c>
      <c r="G49" s="9">
        <v>0</v>
      </c>
      <c r="H49" s="9">
        <v>0</v>
      </c>
      <c r="I49" s="9">
        <v>655</v>
      </c>
    </row>
    <row r="50" spans="1:9" s="3" customFormat="1" ht="12" customHeight="1">
      <c r="A50" s="3" t="s">
        <v>160</v>
      </c>
      <c r="B50" s="9">
        <v>0</v>
      </c>
      <c r="C50" s="9">
        <v>0</v>
      </c>
      <c r="D50" s="9">
        <v>0</v>
      </c>
      <c r="E50" s="9">
        <v>750</v>
      </c>
      <c r="F50" s="9">
        <v>0</v>
      </c>
      <c r="G50" s="9">
        <v>0</v>
      </c>
      <c r="H50" s="9">
        <v>0</v>
      </c>
      <c r="I50" s="9">
        <v>750</v>
      </c>
    </row>
    <row r="51" spans="1:9" s="3" customFormat="1" ht="12" customHeight="1">
      <c r="A51" s="3" t="s">
        <v>190</v>
      </c>
      <c r="B51" s="9">
        <v>0</v>
      </c>
      <c r="C51" s="9">
        <v>0</v>
      </c>
      <c r="D51" s="9">
        <v>4</v>
      </c>
      <c r="E51" s="9">
        <v>-41</v>
      </c>
      <c r="F51" s="9">
        <v>0</v>
      </c>
      <c r="G51" s="9">
        <v>-5</v>
      </c>
      <c r="H51" s="9">
        <v>0</v>
      </c>
      <c r="I51" s="9">
        <v>-42</v>
      </c>
    </row>
    <row r="52" spans="1:9" s="3" customFormat="1" ht="12" customHeight="1">
      <c r="A52" s="3" t="s">
        <v>265</v>
      </c>
      <c r="B52" s="9">
        <v>0</v>
      </c>
      <c r="C52" s="9">
        <v>0</v>
      </c>
      <c r="D52" s="9">
        <v>52</v>
      </c>
      <c r="E52" s="9">
        <v>96</v>
      </c>
      <c r="F52" s="9">
        <v>0</v>
      </c>
      <c r="G52" s="9">
        <v>-20</v>
      </c>
      <c r="H52" s="9">
        <v>0</v>
      </c>
      <c r="I52" s="9">
        <v>128</v>
      </c>
    </row>
    <row r="53" spans="1:9" s="3" customFormat="1" ht="12" customHeight="1">
      <c r="A53" s="3" t="s">
        <v>266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76</v>
      </c>
      <c r="H53" s="9">
        <v>0</v>
      </c>
      <c r="I53" s="9">
        <v>76</v>
      </c>
    </row>
    <row r="54" spans="1:9" s="3" customFormat="1" ht="12.75">
      <c r="A54" s="2"/>
      <c r="B54" s="9"/>
      <c r="C54" s="9"/>
      <c r="D54" s="9"/>
      <c r="E54" s="9"/>
      <c r="F54" s="9"/>
      <c r="G54" s="9"/>
      <c r="H54" s="9"/>
      <c r="I54" s="9"/>
    </row>
    <row r="55" spans="1:9" ht="12.75">
      <c r="A55" s="3" t="s">
        <v>139</v>
      </c>
      <c r="B55" s="9">
        <f aca="true" t="shared" si="0" ref="B55:I55">SUM(B4:B54)</f>
        <v>9234657</v>
      </c>
      <c r="C55" s="9">
        <f t="shared" si="0"/>
        <v>6744933</v>
      </c>
      <c r="D55" s="9">
        <f t="shared" si="0"/>
        <v>2543911</v>
      </c>
      <c r="E55" s="9">
        <f t="shared" si="0"/>
        <v>-6732591</v>
      </c>
      <c r="F55" s="9">
        <f t="shared" si="0"/>
        <v>-4512</v>
      </c>
      <c r="G55" s="9">
        <f t="shared" si="0"/>
        <v>-2344867</v>
      </c>
      <c r="H55" s="9">
        <f t="shared" si="0"/>
        <v>-7531</v>
      </c>
      <c r="I55" s="9">
        <f t="shared" si="0"/>
        <v>199343</v>
      </c>
    </row>
    <row r="56" spans="1:9" ht="12.75">
      <c r="A56" s="1" t="s">
        <v>140</v>
      </c>
      <c r="B56" s="10">
        <v>9666151</v>
      </c>
      <c r="C56" s="10">
        <v>6889351</v>
      </c>
      <c r="D56" s="10">
        <v>461128</v>
      </c>
      <c r="E56" s="10">
        <v>-4533379</v>
      </c>
      <c r="F56" s="10">
        <v>0</v>
      </c>
      <c r="G56" s="10">
        <v>-2262526</v>
      </c>
      <c r="H56" s="10">
        <v>-1229</v>
      </c>
      <c r="I56" s="10">
        <v>553345</v>
      </c>
    </row>
    <row r="58" spans="1:9" ht="12.75">
      <c r="A58" s="1" t="s">
        <v>136</v>
      </c>
      <c r="B58" s="7">
        <f aca="true" t="shared" si="1" ref="B58:I59">B55/($C55/100)</f>
        <v>136.91250899008188</v>
      </c>
      <c r="C58" s="7">
        <f t="shared" si="1"/>
        <v>100</v>
      </c>
      <c r="D58" s="7">
        <f t="shared" si="1"/>
        <v>37.71588242611157</v>
      </c>
      <c r="E58" s="7">
        <f t="shared" si="1"/>
        <v>-99.8170181972156</v>
      </c>
      <c r="F58" s="7">
        <f t="shared" si="1"/>
        <v>-0.0668946600359114</v>
      </c>
      <c r="G58" s="7">
        <f t="shared" si="1"/>
        <v>-34.76486719734651</v>
      </c>
      <c r="H58" s="7">
        <f t="shared" si="1"/>
        <v>-0.11165418544557817</v>
      </c>
      <c r="I58" s="7">
        <f t="shared" si="1"/>
        <v>2.9554481860679713</v>
      </c>
    </row>
    <row r="59" spans="1:9" ht="12.75">
      <c r="A59" s="1" t="s">
        <v>137</v>
      </c>
      <c r="B59" s="7">
        <f t="shared" si="1"/>
        <v>140.30568336553037</v>
      </c>
      <c r="C59" s="7">
        <f t="shared" si="1"/>
        <v>100.00000000000001</v>
      </c>
      <c r="D59" s="7">
        <f t="shared" si="1"/>
        <v>6.693344554516093</v>
      </c>
      <c r="E59" s="7">
        <f t="shared" si="1"/>
        <v>-65.80270042853094</v>
      </c>
      <c r="F59" s="7">
        <f t="shared" si="1"/>
        <v>0</v>
      </c>
      <c r="G59" s="7">
        <f t="shared" si="1"/>
        <v>-32.84091636498126</v>
      </c>
      <c r="H59" s="7">
        <f t="shared" si="1"/>
        <v>-0.0178391259205693</v>
      </c>
      <c r="I59" s="7">
        <f t="shared" si="1"/>
        <v>8.031888635083334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1"/>
  <dimension ref="A1:K3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197</v>
      </c>
      <c r="B4" s="9">
        <v>117947</v>
      </c>
      <c r="C4" s="9">
        <v>117947</v>
      </c>
      <c r="D4" s="9">
        <v>1080</v>
      </c>
      <c r="E4" s="9">
        <v>-99093</v>
      </c>
      <c r="F4" s="9">
        <v>0</v>
      </c>
      <c r="G4" s="9">
        <v>-21364</v>
      </c>
      <c r="H4" s="9">
        <v>0</v>
      </c>
      <c r="I4" s="9">
        <v>-1430</v>
      </c>
    </row>
    <row r="5" spans="1:9" s="3" customFormat="1" ht="12" customHeight="1">
      <c r="A5" s="3" t="s">
        <v>200</v>
      </c>
      <c r="B5" s="9">
        <v>116621</v>
      </c>
      <c r="C5" s="9">
        <v>116621</v>
      </c>
      <c r="D5" s="9">
        <v>0</v>
      </c>
      <c r="E5" s="9">
        <v>-90138</v>
      </c>
      <c r="F5" s="9">
        <v>0</v>
      </c>
      <c r="G5" s="9">
        <v>-19172</v>
      </c>
      <c r="H5" s="9">
        <v>0</v>
      </c>
      <c r="I5" s="9">
        <v>7311</v>
      </c>
    </row>
    <row r="6" spans="1:9" s="3" customFormat="1" ht="12" customHeight="1">
      <c r="A6" s="3" t="s">
        <v>199</v>
      </c>
      <c r="B6" s="9">
        <v>104328</v>
      </c>
      <c r="C6" s="9">
        <v>104328</v>
      </c>
      <c r="D6" s="9">
        <v>1296</v>
      </c>
      <c r="E6" s="9">
        <v>-77165</v>
      </c>
      <c r="F6" s="9">
        <v>0</v>
      </c>
      <c r="G6" s="9">
        <v>-15392</v>
      </c>
      <c r="H6" s="9">
        <v>0</v>
      </c>
      <c r="I6" s="9">
        <v>13067</v>
      </c>
    </row>
    <row r="7" spans="1:9" s="3" customFormat="1" ht="12" customHeight="1">
      <c r="A7" s="3" t="s">
        <v>194</v>
      </c>
      <c r="B7" s="9">
        <v>98771</v>
      </c>
      <c r="C7" s="9">
        <v>98771</v>
      </c>
      <c r="D7" s="9">
        <v>2201</v>
      </c>
      <c r="E7" s="9">
        <v>-76826</v>
      </c>
      <c r="F7" s="9">
        <v>0</v>
      </c>
      <c r="G7" s="9">
        <v>-14930</v>
      </c>
      <c r="H7" s="9">
        <v>0</v>
      </c>
      <c r="I7" s="9">
        <v>9216</v>
      </c>
    </row>
    <row r="8" spans="1:9" s="3" customFormat="1" ht="12" customHeight="1">
      <c r="A8" s="3" t="s">
        <v>193</v>
      </c>
      <c r="B8" s="9">
        <v>94316</v>
      </c>
      <c r="C8" s="9">
        <v>93706</v>
      </c>
      <c r="D8" s="9">
        <v>7318</v>
      </c>
      <c r="E8" s="9">
        <v>-68348</v>
      </c>
      <c r="F8" s="9">
        <v>0</v>
      </c>
      <c r="G8" s="9">
        <v>-4187</v>
      </c>
      <c r="H8" s="9">
        <v>0</v>
      </c>
      <c r="I8" s="9">
        <v>28489</v>
      </c>
    </row>
    <row r="9" spans="1:9" s="3" customFormat="1" ht="12" customHeight="1">
      <c r="A9" s="3" t="s">
        <v>203</v>
      </c>
      <c r="B9" s="9">
        <v>63112</v>
      </c>
      <c r="C9" s="9">
        <v>63112</v>
      </c>
      <c r="D9" s="9">
        <v>1331</v>
      </c>
      <c r="E9" s="9">
        <v>-46777</v>
      </c>
      <c r="F9" s="9">
        <v>0</v>
      </c>
      <c r="G9" s="9">
        <v>-9298</v>
      </c>
      <c r="H9" s="9">
        <v>0</v>
      </c>
      <c r="I9" s="9">
        <v>8368</v>
      </c>
    </row>
    <row r="10" spans="1:9" s="3" customFormat="1" ht="12" customHeight="1">
      <c r="A10" s="3" t="s">
        <v>195</v>
      </c>
      <c r="B10" s="9">
        <v>54642</v>
      </c>
      <c r="C10" s="9">
        <v>54642</v>
      </c>
      <c r="D10" s="9">
        <v>1472</v>
      </c>
      <c r="E10" s="9">
        <v>-33760</v>
      </c>
      <c r="F10" s="9">
        <v>0</v>
      </c>
      <c r="G10" s="9">
        <v>-9880</v>
      </c>
      <c r="H10" s="9">
        <v>0</v>
      </c>
      <c r="I10" s="9">
        <v>12474</v>
      </c>
    </row>
    <row r="11" spans="1:9" s="3" customFormat="1" ht="12" customHeight="1">
      <c r="A11" s="3" t="s">
        <v>208</v>
      </c>
      <c r="B11" s="9">
        <v>52374</v>
      </c>
      <c r="C11" s="9">
        <v>52374</v>
      </c>
      <c r="D11" s="9">
        <v>1707</v>
      </c>
      <c r="E11" s="9">
        <v>-46394</v>
      </c>
      <c r="F11" s="9">
        <v>0</v>
      </c>
      <c r="G11" s="9">
        <v>-8291</v>
      </c>
      <c r="H11" s="9">
        <v>0</v>
      </c>
      <c r="I11" s="9">
        <v>-604</v>
      </c>
    </row>
    <row r="12" spans="1:9" s="3" customFormat="1" ht="12" customHeight="1">
      <c r="A12" s="3" t="s">
        <v>205</v>
      </c>
      <c r="B12" s="9">
        <v>33403</v>
      </c>
      <c r="C12" s="9">
        <v>33403</v>
      </c>
      <c r="D12" s="9">
        <v>2516</v>
      </c>
      <c r="E12" s="9">
        <v>-27413</v>
      </c>
      <c r="F12" s="9">
        <v>0</v>
      </c>
      <c r="G12" s="9">
        <v>-3073</v>
      </c>
      <c r="H12" s="9">
        <v>0</v>
      </c>
      <c r="I12" s="9">
        <v>5433</v>
      </c>
    </row>
    <row r="13" spans="1:9" s="3" customFormat="1" ht="12" customHeight="1">
      <c r="A13" s="3" t="s">
        <v>201</v>
      </c>
      <c r="B13" s="9">
        <v>30943</v>
      </c>
      <c r="C13" s="9">
        <v>30943</v>
      </c>
      <c r="D13" s="9">
        <v>0</v>
      </c>
      <c r="E13" s="9">
        <v>-26615</v>
      </c>
      <c r="F13" s="9">
        <v>0</v>
      </c>
      <c r="G13" s="9">
        <v>-3818</v>
      </c>
      <c r="H13" s="9">
        <v>0</v>
      </c>
      <c r="I13" s="9">
        <v>510</v>
      </c>
    </row>
    <row r="14" spans="1:9" s="3" customFormat="1" ht="12" customHeight="1">
      <c r="A14" s="3" t="s">
        <v>202</v>
      </c>
      <c r="B14" s="9">
        <v>29877</v>
      </c>
      <c r="C14" s="9">
        <v>29877</v>
      </c>
      <c r="D14" s="9">
        <v>4293</v>
      </c>
      <c r="E14" s="9">
        <v>-23589</v>
      </c>
      <c r="F14" s="9">
        <v>0</v>
      </c>
      <c r="G14" s="9">
        <v>-3454</v>
      </c>
      <c r="H14" s="9">
        <v>0</v>
      </c>
      <c r="I14" s="9">
        <v>7127</v>
      </c>
    </row>
    <row r="15" spans="1:9" s="3" customFormat="1" ht="12" customHeight="1">
      <c r="A15" s="3" t="s">
        <v>204</v>
      </c>
      <c r="B15" s="9">
        <v>27262</v>
      </c>
      <c r="C15" s="9">
        <v>27262</v>
      </c>
      <c r="D15" s="9">
        <v>2453</v>
      </c>
      <c r="E15" s="9">
        <v>-30276</v>
      </c>
      <c r="F15" s="9">
        <v>0</v>
      </c>
      <c r="G15" s="9">
        <v>-2350</v>
      </c>
      <c r="H15" s="9">
        <v>0</v>
      </c>
      <c r="I15" s="9">
        <v>-2911</v>
      </c>
    </row>
    <row r="16" spans="1:9" s="3" customFormat="1" ht="12" customHeight="1">
      <c r="A16" s="3" t="s">
        <v>216</v>
      </c>
      <c r="B16" s="9">
        <v>27088</v>
      </c>
      <c r="C16" s="9">
        <v>27088</v>
      </c>
      <c r="D16" s="9">
        <v>117</v>
      </c>
      <c r="E16" s="9">
        <v>-23175</v>
      </c>
      <c r="F16" s="9">
        <v>0</v>
      </c>
      <c r="G16" s="9">
        <v>-4069</v>
      </c>
      <c r="H16" s="9">
        <v>0</v>
      </c>
      <c r="I16" s="9">
        <v>-39</v>
      </c>
    </row>
    <row r="17" spans="1:9" s="3" customFormat="1" ht="12" customHeight="1">
      <c r="A17" s="3" t="s">
        <v>207</v>
      </c>
      <c r="B17" s="9">
        <v>23764</v>
      </c>
      <c r="C17" s="9">
        <v>23764</v>
      </c>
      <c r="D17" s="9">
        <v>2459</v>
      </c>
      <c r="E17" s="9">
        <v>-22492</v>
      </c>
      <c r="F17" s="9">
        <v>0</v>
      </c>
      <c r="G17" s="9">
        <v>-2995</v>
      </c>
      <c r="H17" s="9">
        <v>0</v>
      </c>
      <c r="I17" s="9">
        <v>736</v>
      </c>
    </row>
    <row r="18" spans="1:9" s="3" customFormat="1" ht="12" customHeight="1">
      <c r="A18" s="3" t="s">
        <v>198</v>
      </c>
      <c r="B18" s="9">
        <v>23542</v>
      </c>
      <c r="C18" s="9">
        <v>23542</v>
      </c>
      <c r="D18" s="9">
        <v>1095</v>
      </c>
      <c r="E18" s="9">
        <v>-17944</v>
      </c>
      <c r="F18" s="9">
        <v>0</v>
      </c>
      <c r="G18" s="9">
        <v>-1379</v>
      </c>
      <c r="H18" s="9">
        <v>0</v>
      </c>
      <c r="I18" s="9">
        <v>5314</v>
      </c>
    </row>
    <row r="19" spans="1:9" s="3" customFormat="1" ht="12" customHeight="1">
      <c r="A19" s="3" t="s">
        <v>196</v>
      </c>
      <c r="B19" s="9">
        <v>22968</v>
      </c>
      <c r="C19" s="9">
        <v>22968</v>
      </c>
      <c r="D19" s="9">
        <v>0</v>
      </c>
      <c r="E19" s="9">
        <v>-23988</v>
      </c>
      <c r="F19" s="9">
        <v>0</v>
      </c>
      <c r="G19" s="9">
        <v>-2035</v>
      </c>
      <c r="H19" s="9">
        <v>0</v>
      </c>
      <c r="I19" s="9">
        <v>-3055</v>
      </c>
    </row>
    <row r="20" spans="1:9" s="3" customFormat="1" ht="12" customHeight="1">
      <c r="A20" s="3" t="s">
        <v>215</v>
      </c>
      <c r="B20" s="9">
        <v>20984</v>
      </c>
      <c r="C20" s="9">
        <v>20984</v>
      </c>
      <c r="D20" s="9">
        <v>17</v>
      </c>
      <c r="E20" s="9">
        <v>-18608</v>
      </c>
      <c r="F20" s="9">
        <v>0</v>
      </c>
      <c r="G20" s="9">
        <v>-2454</v>
      </c>
      <c r="H20" s="9">
        <v>0</v>
      </c>
      <c r="I20" s="9">
        <v>-61</v>
      </c>
    </row>
    <row r="21" spans="1:9" s="3" customFormat="1" ht="12" customHeight="1">
      <c r="A21" s="3" t="s">
        <v>206</v>
      </c>
      <c r="B21" s="9">
        <v>20968</v>
      </c>
      <c r="C21" s="9">
        <v>20968</v>
      </c>
      <c r="D21" s="9">
        <v>1645</v>
      </c>
      <c r="E21" s="9">
        <v>-18661</v>
      </c>
      <c r="F21" s="9">
        <v>0</v>
      </c>
      <c r="G21" s="9">
        <v>-2320</v>
      </c>
      <c r="H21" s="9">
        <v>0</v>
      </c>
      <c r="I21" s="9">
        <v>1632</v>
      </c>
    </row>
    <row r="22" spans="1:9" s="3" customFormat="1" ht="12" customHeight="1">
      <c r="A22" s="3" t="s">
        <v>210</v>
      </c>
      <c r="B22" s="9">
        <v>20726</v>
      </c>
      <c r="C22" s="9">
        <v>16398</v>
      </c>
      <c r="D22" s="9">
        <v>2384</v>
      </c>
      <c r="E22" s="9">
        <v>-15468</v>
      </c>
      <c r="F22" s="9">
        <v>0</v>
      </c>
      <c r="G22" s="9">
        <v>-1789</v>
      </c>
      <c r="H22" s="9">
        <v>0</v>
      </c>
      <c r="I22" s="9">
        <v>1525</v>
      </c>
    </row>
    <row r="23" spans="1:9" s="3" customFormat="1" ht="12" customHeight="1">
      <c r="A23" s="3" t="s">
        <v>211</v>
      </c>
      <c r="B23" s="9">
        <v>14401</v>
      </c>
      <c r="C23" s="9">
        <v>14033</v>
      </c>
      <c r="D23" s="9">
        <v>0</v>
      </c>
      <c r="E23" s="9">
        <v>-10416</v>
      </c>
      <c r="F23" s="9">
        <v>0</v>
      </c>
      <c r="G23" s="9">
        <v>-984</v>
      </c>
      <c r="H23" s="9">
        <v>0</v>
      </c>
      <c r="I23" s="9">
        <v>2633</v>
      </c>
    </row>
    <row r="24" spans="1:9" s="3" customFormat="1" ht="12" customHeight="1">
      <c r="A24" s="3" t="s">
        <v>212</v>
      </c>
      <c r="B24" s="9">
        <v>12725</v>
      </c>
      <c r="C24" s="9">
        <v>12725</v>
      </c>
      <c r="D24" s="9">
        <v>1724</v>
      </c>
      <c r="E24" s="9">
        <v>-12320</v>
      </c>
      <c r="F24" s="9">
        <v>0</v>
      </c>
      <c r="G24" s="9">
        <v>-736</v>
      </c>
      <c r="H24" s="9">
        <v>0</v>
      </c>
      <c r="I24" s="9">
        <v>1393</v>
      </c>
    </row>
    <row r="25" spans="1:9" s="3" customFormat="1" ht="12" customHeight="1">
      <c r="A25" s="3" t="s">
        <v>217</v>
      </c>
      <c r="B25" s="9">
        <v>12690</v>
      </c>
      <c r="C25" s="9">
        <v>12611</v>
      </c>
      <c r="D25" s="9">
        <v>21</v>
      </c>
      <c r="E25" s="9">
        <v>-9647</v>
      </c>
      <c r="F25" s="9">
        <v>0</v>
      </c>
      <c r="G25" s="9">
        <v>-3023</v>
      </c>
      <c r="H25" s="9">
        <v>0</v>
      </c>
      <c r="I25" s="9">
        <v>-38</v>
      </c>
    </row>
    <row r="26" spans="1:9" s="3" customFormat="1" ht="12" customHeight="1">
      <c r="A26" s="3" t="s">
        <v>209</v>
      </c>
      <c r="B26" s="9">
        <v>11693</v>
      </c>
      <c r="C26" s="9">
        <v>11693</v>
      </c>
      <c r="D26" s="9">
        <v>0</v>
      </c>
      <c r="E26" s="9">
        <v>-7964</v>
      </c>
      <c r="F26" s="9">
        <v>0</v>
      </c>
      <c r="G26" s="9">
        <v>-721</v>
      </c>
      <c r="H26" s="9">
        <v>0</v>
      </c>
      <c r="I26" s="9">
        <v>3008</v>
      </c>
    </row>
    <row r="27" spans="1:9" s="3" customFormat="1" ht="12" customHeight="1">
      <c r="A27" s="3" t="s">
        <v>214</v>
      </c>
      <c r="B27" s="9">
        <v>11004</v>
      </c>
      <c r="C27" s="9">
        <v>11004</v>
      </c>
      <c r="D27" s="9">
        <v>1019</v>
      </c>
      <c r="E27" s="9">
        <v>-8896</v>
      </c>
      <c r="F27" s="9">
        <v>0</v>
      </c>
      <c r="G27" s="9">
        <v>-416</v>
      </c>
      <c r="H27" s="9">
        <v>0</v>
      </c>
      <c r="I27" s="9">
        <v>2711</v>
      </c>
    </row>
    <row r="28" spans="1:9" s="3" customFormat="1" ht="12" customHeight="1">
      <c r="A28" s="3" t="s">
        <v>218</v>
      </c>
      <c r="B28" s="9">
        <v>11003</v>
      </c>
      <c r="C28" s="9">
        <v>11003</v>
      </c>
      <c r="D28" s="9">
        <v>0</v>
      </c>
      <c r="E28" s="9">
        <v>-8248</v>
      </c>
      <c r="F28" s="9">
        <v>0</v>
      </c>
      <c r="G28" s="9">
        <v>-2750</v>
      </c>
      <c r="H28" s="9">
        <v>0</v>
      </c>
      <c r="I28" s="9">
        <v>5</v>
      </c>
    </row>
    <row r="29" spans="1:9" s="3" customFormat="1" ht="12" customHeight="1">
      <c r="A29" s="3" t="s">
        <v>213</v>
      </c>
      <c r="B29" s="9">
        <v>6685</v>
      </c>
      <c r="C29" s="9">
        <v>6685</v>
      </c>
      <c r="D29" s="9">
        <v>404</v>
      </c>
      <c r="E29" s="9">
        <v>-3896</v>
      </c>
      <c r="F29" s="9">
        <v>0</v>
      </c>
      <c r="G29" s="9">
        <v>-561</v>
      </c>
      <c r="H29" s="9">
        <v>0</v>
      </c>
      <c r="I29" s="9">
        <v>2632</v>
      </c>
    </row>
    <row r="30" spans="1:9" s="3" customFormat="1" ht="12" customHeight="1">
      <c r="A30" s="3" t="s">
        <v>222</v>
      </c>
      <c r="B30" s="9">
        <v>5311</v>
      </c>
      <c r="C30" s="9">
        <v>5311</v>
      </c>
      <c r="D30" s="9">
        <v>0</v>
      </c>
      <c r="E30" s="9">
        <v>-3983</v>
      </c>
      <c r="F30" s="9">
        <v>0</v>
      </c>
      <c r="G30" s="9">
        <v>-1327</v>
      </c>
      <c r="H30" s="9">
        <v>0</v>
      </c>
      <c r="I30" s="9">
        <v>1</v>
      </c>
    </row>
    <row r="31" spans="1:9" s="3" customFormat="1" ht="12" customHeight="1">
      <c r="A31" s="3" t="s">
        <v>219</v>
      </c>
      <c r="B31" s="9">
        <v>4979</v>
      </c>
      <c r="C31" s="9">
        <v>4979</v>
      </c>
      <c r="D31" s="9">
        <v>0</v>
      </c>
      <c r="E31" s="9">
        <v>-3737</v>
      </c>
      <c r="F31" s="9">
        <v>0</v>
      </c>
      <c r="G31" s="9">
        <v>-1245</v>
      </c>
      <c r="H31" s="9">
        <v>0</v>
      </c>
      <c r="I31" s="9">
        <v>-3</v>
      </c>
    </row>
    <row r="32" spans="1:9" s="3" customFormat="1" ht="12" customHeight="1">
      <c r="A32" s="3" t="s">
        <v>220</v>
      </c>
      <c r="B32" s="9">
        <v>3737</v>
      </c>
      <c r="C32" s="9">
        <v>3737</v>
      </c>
      <c r="D32" s="9">
        <v>0</v>
      </c>
      <c r="E32" s="9">
        <v>-2797</v>
      </c>
      <c r="F32" s="9">
        <v>0</v>
      </c>
      <c r="G32" s="9">
        <v>-933</v>
      </c>
      <c r="H32" s="9">
        <v>0</v>
      </c>
      <c r="I32" s="9">
        <v>7</v>
      </c>
    </row>
    <row r="33" spans="1:9" s="3" customFormat="1" ht="12" customHeight="1">
      <c r="A33" s="3" t="s">
        <v>221</v>
      </c>
      <c r="B33" s="9">
        <v>3295</v>
      </c>
      <c r="C33" s="9">
        <v>3295</v>
      </c>
      <c r="D33" s="9">
        <v>0</v>
      </c>
      <c r="E33" s="9">
        <v>-2464</v>
      </c>
      <c r="F33" s="9">
        <v>0</v>
      </c>
      <c r="G33" s="9">
        <v>-796</v>
      </c>
      <c r="H33" s="9">
        <v>0</v>
      </c>
      <c r="I33" s="9">
        <v>35</v>
      </c>
    </row>
    <row r="34" spans="1:9" s="3" customFormat="1" ht="12.75">
      <c r="A34" s="2"/>
      <c r="B34" s="9"/>
      <c r="C34" s="9"/>
      <c r="D34" s="9"/>
      <c r="E34" s="9"/>
      <c r="F34" s="9"/>
      <c r="G34" s="9"/>
      <c r="H34" s="9"/>
      <c r="I34" s="9"/>
    </row>
    <row r="35" spans="1:9" ht="12.75">
      <c r="A35" s="3" t="s">
        <v>139</v>
      </c>
      <c r="B35" s="9">
        <f aca="true" t="shared" si="0" ref="B35:I35">SUM(B4:B34)</f>
        <v>1081159</v>
      </c>
      <c r="C35" s="9">
        <f t="shared" si="0"/>
        <v>1075774</v>
      </c>
      <c r="D35" s="9">
        <f t="shared" si="0"/>
        <v>36552</v>
      </c>
      <c r="E35" s="9">
        <f t="shared" si="0"/>
        <v>-861098</v>
      </c>
      <c r="F35" s="9">
        <f t="shared" si="0"/>
        <v>0</v>
      </c>
      <c r="G35" s="9">
        <f t="shared" si="0"/>
        <v>-145742</v>
      </c>
      <c r="H35" s="9">
        <f t="shared" si="0"/>
        <v>0</v>
      </c>
      <c r="I35" s="9">
        <f t="shared" si="0"/>
        <v>105486</v>
      </c>
    </row>
    <row r="36" spans="1:9" ht="12.75">
      <c r="A36" s="1" t="s">
        <v>140</v>
      </c>
      <c r="B36" s="10">
        <v>1132066</v>
      </c>
      <c r="C36" s="10">
        <v>1118462</v>
      </c>
      <c r="D36" s="10">
        <v>26885</v>
      </c>
      <c r="E36" s="10">
        <v>-1117655</v>
      </c>
      <c r="F36" s="10">
        <v>0</v>
      </c>
      <c r="G36" s="10">
        <v>-198092</v>
      </c>
      <c r="H36" s="10">
        <v>0</v>
      </c>
      <c r="I36" s="10">
        <v>-170400</v>
      </c>
    </row>
    <row r="38" spans="1:9" ht="12.75">
      <c r="A38" s="1" t="s">
        <v>136</v>
      </c>
      <c r="B38" s="7">
        <f aca="true" t="shared" si="1" ref="B38:I39">B35/($C35/100)</f>
        <v>100.5005698222861</v>
      </c>
      <c r="C38" s="7">
        <f t="shared" si="1"/>
        <v>100</v>
      </c>
      <c r="D38" s="7">
        <f t="shared" si="1"/>
        <v>3.3977396739463868</v>
      </c>
      <c r="E38" s="7">
        <f t="shared" si="1"/>
        <v>-80.0445074894913</v>
      </c>
      <c r="F38" s="7">
        <f t="shared" si="1"/>
        <v>0</v>
      </c>
      <c r="G38" s="7">
        <f t="shared" si="1"/>
        <v>-13.547641047283166</v>
      </c>
      <c r="H38" s="7">
        <f t="shared" si="1"/>
        <v>0</v>
      </c>
      <c r="I38" s="7">
        <f t="shared" si="1"/>
        <v>9.805591137171934</v>
      </c>
    </row>
    <row r="39" spans="1:9" ht="12.75">
      <c r="A39" s="1" t="s">
        <v>137</v>
      </c>
      <c r="B39" s="7">
        <f t="shared" si="1"/>
        <v>101.21631311568922</v>
      </c>
      <c r="C39" s="7">
        <f t="shared" si="1"/>
        <v>99.99999999999999</v>
      </c>
      <c r="D39" s="7">
        <f t="shared" si="1"/>
        <v>2.403747288687501</v>
      </c>
      <c r="E39" s="7">
        <f t="shared" si="1"/>
        <v>-99.92784734751828</v>
      </c>
      <c r="F39" s="7">
        <f t="shared" si="1"/>
        <v>0</v>
      </c>
      <c r="G39" s="7">
        <f t="shared" si="1"/>
        <v>-17.711106859240633</v>
      </c>
      <c r="H39" s="7">
        <f t="shared" si="1"/>
        <v>0</v>
      </c>
      <c r="I39" s="7">
        <f t="shared" si="1"/>
        <v>-15.235206918071421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/>
  <dimension ref="A1:M18"/>
  <sheetViews>
    <sheetView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12" width="13.7109375" style="1" customWidth="1"/>
    <col min="13" max="16384" width="9.140625" style="1" customWidth="1"/>
  </cols>
  <sheetData>
    <row r="1" spans="1:13" ht="27" customHeight="1">
      <c r="A1" s="32" t="s">
        <v>327</v>
      </c>
      <c r="B1" s="23"/>
      <c r="C1" s="23"/>
      <c r="D1" s="23"/>
      <c r="E1" s="23"/>
      <c r="F1" s="23"/>
      <c r="G1" s="23"/>
      <c r="H1" s="6"/>
      <c r="I1" s="8"/>
      <c r="J1" s="8"/>
      <c r="K1" s="8"/>
      <c r="L1" s="8"/>
      <c r="M1" s="8"/>
    </row>
    <row r="2" spans="1:12" s="19" customFormat="1" ht="17.25" customHeight="1" thickBot="1">
      <c r="A2" s="24" t="s">
        <v>120</v>
      </c>
      <c r="B2" s="25"/>
      <c r="C2" s="25"/>
      <c r="D2" s="25"/>
      <c r="E2" s="25"/>
      <c r="F2" s="25"/>
      <c r="G2" s="26"/>
      <c r="H2" s="26"/>
      <c r="I2" s="26"/>
      <c r="J2" s="26"/>
      <c r="K2" s="18"/>
      <c r="L2" s="18"/>
    </row>
    <row r="3" spans="1:12" ht="83.25" customHeight="1" thickTop="1">
      <c r="A3" s="5" t="s">
        <v>48</v>
      </c>
      <c r="B3" s="4" t="s">
        <v>46</v>
      </c>
      <c r="C3" s="4" t="s">
        <v>117</v>
      </c>
      <c r="D3" s="4" t="s">
        <v>45</v>
      </c>
      <c r="E3" s="4" t="s">
        <v>47</v>
      </c>
      <c r="F3" s="4" t="s">
        <v>49</v>
      </c>
      <c r="G3" s="4" t="s">
        <v>50</v>
      </c>
      <c r="H3" s="4" t="s">
        <v>51</v>
      </c>
      <c r="I3" s="4" t="s">
        <v>52</v>
      </c>
      <c r="J3" s="4" t="s">
        <v>118</v>
      </c>
      <c r="K3" s="4" t="s">
        <v>53</v>
      </c>
      <c r="L3" s="4" t="s">
        <v>119</v>
      </c>
    </row>
    <row r="4" spans="1:12" s="3" customFormat="1" ht="12" customHeight="1">
      <c r="A4" s="3" t="s">
        <v>328</v>
      </c>
      <c r="B4" s="9">
        <v>45823708</v>
      </c>
      <c r="C4" s="9">
        <v>93935230</v>
      </c>
      <c r="D4" s="9">
        <v>0</v>
      </c>
      <c r="E4" s="9">
        <v>438363</v>
      </c>
      <c r="F4" s="9">
        <v>97509</v>
      </c>
      <c r="G4" s="9">
        <v>140294810</v>
      </c>
      <c r="H4" s="9">
        <v>-1726938</v>
      </c>
      <c r="I4" s="9">
        <v>213163</v>
      </c>
      <c r="J4" s="9">
        <v>93941692</v>
      </c>
      <c r="K4" s="9">
        <v>47866893</v>
      </c>
      <c r="L4" s="9">
        <v>140294810</v>
      </c>
    </row>
    <row r="5" spans="1:12" s="3" customFormat="1" ht="12.7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3" t="s">
        <v>139</v>
      </c>
      <c r="B6" s="9">
        <f aca="true" t="shared" si="0" ref="B6:L6">SUM(B4:B5)</f>
        <v>45823708</v>
      </c>
      <c r="C6" s="9">
        <f t="shared" si="0"/>
        <v>93935230</v>
      </c>
      <c r="D6" s="9">
        <f t="shared" si="0"/>
        <v>0</v>
      </c>
      <c r="E6" s="9">
        <f t="shared" si="0"/>
        <v>438363</v>
      </c>
      <c r="F6" s="9">
        <f t="shared" si="0"/>
        <v>97509</v>
      </c>
      <c r="G6" s="9">
        <f t="shared" si="0"/>
        <v>140294810</v>
      </c>
      <c r="H6" s="9">
        <f t="shared" si="0"/>
        <v>-1726938</v>
      </c>
      <c r="I6" s="9">
        <f t="shared" si="0"/>
        <v>213163</v>
      </c>
      <c r="J6" s="9">
        <f t="shared" si="0"/>
        <v>93941692</v>
      </c>
      <c r="K6" s="9">
        <f t="shared" si="0"/>
        <v>47866893</v>
      </c>
      <c r="L6" s="9">
        <f t="shared" si="0"/>
        <v>140294810</v>
      </c>
    </row>
    <row r="7" spans="1:12" ht="12.75">
      <c r="A7" s="1" t="s">
        <v>140</v>
      </c>
      <c r="B7" s="10">
        <v>45063784</v>
      </c>
      <c r="C7" s="10">
        <v>59267653</v>
      </c>
      <c r="D7" s="10">
        <v>0</v>
      </c>
      <c r="E7" s="10">
        <v>334816</v>
      </c>
      <c r="F7" s="10">
        <v>60750</v>
      </c>
      <c r="G7" s="10">
        <v>104727003</v>
      </c>
      <c r="H7" s="10">
        <v>-1618461</v>
      </c>
      <c r="I7" s="10">
        <v>145661</v>
      </c>
      <c r="J7" s="10">
        <v>59275325</v>
      </c>
      <c r="K7" s="10">
        <v>46924478</v>
      </c>
      <c r="L7" s="10">
        <v>104727003</v>
      </c>
    </row>
    <row r="9" spans="1:12" ht="12.75">
      <c r="A9" s="1" t="s">
        <v>136</v>
      </c>
      <c r="B9" s="7">
        <f aca="true" t="shared" si="1" ref="B9:G10">B6/($G6/100)</f>
        <v>32.662439900663465</v>
      </c>
      <c r="C9" s="7">
        <f t="shared" si="1"/>
        <v>66.95559871387972</v>
      </c>
      <c r="D9" s="7">
        <f t="shared" si="1"/>
        <v>0</v>
      </c>
      <c r="E9" s="7">
        <f t="shared" si="1"/>
        <v>0.31245845801423444</v>
      </c>
      <c r="F9" s="7">
        <f t="shared" si="1"/>
        <v>0.06950292744257609</v>
      </c>
      <c r="G9" s="7">
        <f t="shared" si="1"/>
        <v>100</v>
      </c>
      <c r="H9" s="7">
        <f aca="true" t="shared" si="2" ref="H9:L10">H6/($L6/100)</f>
        <v>-1.2309350573980604</v>
      </c>
      <c r="I9" s="7">
        <f t="shared" si="2"/>
        <v>0.1519393340352362</v>
      </c>
      <c r="J9" s="7">
        <f t="shared" si="2"/>
        <v>66.96020472888483</v>
      </c>
      <c r="K9" s="7">
        <f t="shared" si="2"/>
        <v>34.11879099447798</v>
      </c>
      <c r="L9" s="7">
        <f t="shared" si="2"/>
        <v>100</v>
      </c>
    </row>
    <row r="10" spans="1:12" ht="12.75">
      <c r="A10" s="1" t="s">
        <v>137</v>
      </c>
      <c r="B10" s="7">
        <f t="shared" si="1"/>
        <v>43.02976568516909</v>
      </c>
      <c r="C10" s="7">
        <f t="shared" si="1"/>
        <v>56.59252275174914</v>
      </c>
      <c r="D10" s="7">
        <f t="shared" si="1"/>
        <v>0</v>
      </c>
      <c r="E10" s="7">
        <f t="shared" si="1"/>
        <v>0.3197036011810631</v>
      </c>
      <c r="F10" s="7">
        <f t="shared" si="1"/>
        <v>0.058007961900714375</v>
      </c>
      <c r="G10" s="7">
        <f t="shared" si="1"/>
        <v>100</v>
      </c>
      <c r="H10" s="7">
        <f t="shared" si="2"/>
        <v>-1.5454094489842318</v>
      </c>
      <c r="I10" s="7">
        <f t="shared" si="2"/>
        <v>0.13908638252543137</v>
      </c>
      <c r="J10" s="7">
        <f t="shared" si="2"/>
        <v>56.59984846506111</v>
      </c>
      <c r="K10" s="7">
        <f t="shared" si="2"/>
        <v>44.80647460139769</v>
      </c>
      <c r="L10" s="7">
        <f t="shared" si="2"/>
        <v>100</v>
      </c>
    </row>
    <row r="11" ht="12.75">
      <c r="C11" s="9"/>
    </row>
    <row r="12" ht="12.75">
      <c r="C12" s="9"/>
    </row>
    <row r="13" ht="12.75">
      <c r="C13" s="9"/>
    </row>
    <row r="14" ht="12.75">
      <c r="C14" s="9"/>
    </row>
    <row r="15" ht="12.75">
      <c r="C15" s="10"/>
    </row>
    <row r="17" ht="12.75">
      <c r="C17" s="7"/>
    </row>
    <row r="18" ht="12.75">
      <c r="C18" s="7"/>
    </row>
  </sheetData>
  <mergeCells count="2">
    <mergeCell ref="A1:G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2"/>
  <dimension ref="A1:K34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48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145</v>
      </c>
      <c r="B4" s="9">
        <v>18177776</v>
      </c>
      <c r="C4" s="9">
        <v>15453637</v>
      </c>
      <c r="D4" s="9">
        <v>843049</v>
      </c>
      <c r="E4" s="9">
        <v>-11853405</v>
      </c>
      <c r="F4" s="9">
        <v>0</v>
      </c>
      <c r="G4" s="9">
        <v>-2835750</v>
      </c>
      <c r="H4" s="9">
        <v>0</v>
      </c>
      <c r="I4" s="9">
        <v>1607531</v>
      </c>
    </row>
    <row r="5" spans="1:9" s="3" customFormat="1" ht="12" customHeight="1">
      <c r="A5" s="3" t="s">
        <v>150</v>
      </c>
      <c r="B5" s="9">
        <v>698160</v>
      </c>
      <c r="C5" s="9">
        <v>604396</v>
      </c>
      <c r="D5" s="9">
        <v>7876</v>
      </c>
      <c r="E5" s="9">
        <v>-282722</v>
      </c>
      <c r="F5" s="9">
        <v>0</v>
      </c>
      <c r="G5" s="9">
        <v>-236383</v>
      </c>
      <c r="H5" s="9">
        <v>0</v>
      </c>
      <c r="I5" s="9">
        <v>93167</v>
      </c>
    </row>
    <row r="6" spans="1:9" s="3" customFormat="1" ht="12" customHeight="1">
      <c r="A6" s="3" t="s">
        <v>240</v>
      </c>
      <c r="B6" s="9">
        <v>586543</v>
      </c>
      <c r="C6" s="9">
        <v>423870</v>
      </c>
      <c r="D6" s="9">
        <v>86147</v>
      </c>
      <c r="E6" s="9">
        <v>-375969</v>
      </c>
      <c r="F6" s="9">
        <v>0</v>
      </c>
      <c r="G6" s="9">
        <v>-66359</v>
      </c>
      <c r="H6" s="9">
        <v>0</v>
      </c>
      <c r="I6" s="9">
        <v>67689</v>
      </c>
    </row>
    <row r="7" spans="1:9" s="3" customFormat="1" ht="12" customHeight="1">
      <c r="A7" s="3" t="s">
        <v>269</v>
      </c>
      <c r="B7" s="9">
        <v>558408</v>
      </c>
      <c r="C7" s="9">
        <v>521439</v>
      </c>
      <c r="D7" s="9">
        <v>19379</v>
      </c>
      <c r="E7" s="9">
        <v>-309349</v>
      </c>
      <c r="F7" s="9">
        <v>0</v>
      </c>
      <c r="G7" s="9">
        <v>-146778</v>
      </c>
      <c r="H7" s="9">
        <v>0</v>
      </c>
      <c r="I7" s="9">
        <v>84691</v>
      </c>
    </row>
    <row r="8" spans="1:9" s="3" customFormat="1" ht="12" customHeight="1">
      <c r="A8" s="3" t="s">
        <v>231</v>
      </c>
      <c r="B8" s="9">
        <v>187005</v>
      </c>
      <c r="C8" s="9">
        <v>20919</v>
      </c>
      <c r="D8" s="9">
        <v>317</v>
      </c>
      <c r="E8" s="9">
        <v>-10485</v>
      </c>
      <c r="F8" s="9">
        <v>0</v>
      </c>
      <c r="G8" s="9">
        <v>-4821</v>
      </c>
      <c r="H8" s="9">
        <v>0</v>
      </c>
      <c r="I8" s="9">
        <v>5930</v>
      </c>
    </row>
    <row r="9" spans="1:9" s="3" customFormat="1" ht="12" customHeight="1">
      <c r="A9" s="3" t="s">
        <v>245</v>
      </c>
      <c r="B9" s="9">
        <v>175607</v>
      </c>
      <c r="C9" s="9">
        <v>48673</v>
      </c>
      <c r="D9" s="9">
        <v>0</v>
      </c>
      <c r="E9" s="9">
        <v>-20820</v>
      </c>
      <c r="F9" s="9">
        <v>0</v>
      </c>
      <c r="G9" s="9">
        <v>-59154</v>
      </c>
      <c r="H9" s="9">
        <v>37671</v>
      </c>
      <c r="I9" s="9">
        <v>6370</v>
      </c>
    </row>
    <row r="10" spans="1:9" s="3" customFormat="1" ht="12" customHeight="1">
      <c r="A10" s="3" t="s">
        <v>172</v>
      </c>
      <c r="B10" s="9">
        <v>155432</v>
      </c>
      <c r="C10" s="9">
        <v>99614</v>
      </c>
      <c r="D10" s="9">
        <v>-15331</v>
      </c>
      <c r="E10" s="9">
        <v>-20078</v>
      </c>
      <c r="F10" s="9">
        <v>0</v>
      </c>
      <c r="G10" s="9">
        <v>-4522</v>
      </c>
      <c r="H10" s="9">
        <v>0</v>
      </c>
      <c r="I10" s="9">
        <v>59683</v>
      </c>
    </row>
    <row r="11" spans="1:9" s="3" customFormat="1" ht="12" customHeight="1">
      <c r="A11" s="3" t="s">
        <v>146</v>
      </c>
      <c r="B11" s="9">
        <v>152654</v>
      </c>
      <c r="C11" s="9">
        <v>138255</v>
      </c>
      <c r="D11" s="9">
        <v>12145</v>
      </c>
      <c r="E11" s="9">
        <v>-110767</v>
      </c>
      <c r="F11" s="9">
        <v>0</v>
      </c>
      <c r="G11" s="9">
        <v>-37008</v>
      </c>
      <c r="H11" s="9">
        <v>-999</v>
      </c>
      <c r="I11" s="9">
        <v>1626</v>
      </c>
    </row>
    <row r="12" spans="1:9" s="3" customFormat="1" ht="12" customHeight="1">
      <c r="A12" s="3" t="s">
        <v>159</v>
      </c>
      <c r="B12" s="9">
        <v>141638</v>
      </c>
      <c r="C12" s="9">
        <v>46267</v>
      </c>
      <c r="D12" s="9">
        <v>1541</v>
      </c>
      <c r="E12" s="9">
        <v>-10867</v>
      </c>
      <c r="F12" s="9">
        <v>0</v>
      </c>
      <c r="G12" s="9">
        <v>-161</v>
      </c>
      <c r="H12" s="9">
        <v>-2415</v>
      </c>
      <c r="I12" s="9">
        <v>34365</v>
      </c>
    </row>
    <row r="13" spans="1:9" s="3" customFormat="1" ht="12" customHeight="1">
      <c r="A13" s="3" t="s">
        <v>168</v>
      </c>
      <c r="B13" s="9">
        <v>130836</v>
      </c>
      <c r="C13" s="9">
        <v>42217</v>
      </c>
      <c r="D13" s="9">
        <v>360</v>
      </c>
      <c r="E13" s="9">
        <v>-42228</v>
      </c>
      <c r="F13" s="9">
        <v>0</v>
      </c>
      <c r="G13" s="9">
        <v>-16172</v>
      </c>
      <c r="H13" s="9">
        <v>0</v>
      </c>
      <c r="I13" s="9">
        <v>-15823</v>
      </c>
    </row>
    <row r="14" spans="1:9" s="3" customFormat="1" ht="12" customHeight="1">
      <c r="A14" s="3" t="s">
        <v>179</v>
      </c>
      <c r="B14" s="9">
        <v>114976</v>
      </c>
      <c r="C14" s="9">
        <v>99708</v>
      </c>
      <c r="D14" s="9">
        <v>0</v>
      </c>
      <c r="E14" s="9">
        <v>-67380</v>
      </c>
      <c r="F14" s="9">
        <v>0</v>
      </c>
      <c r="G14" s="9">
        <v>-28990</v>
      </c>
      <c r="H14" s="9">
        <v>0</v>
      </c>
      <c r="I14" s="9">
        <v>3338</v>
      </c>
    </row>
    <row r="15" spans="1:9" s="3" customFormat="1" ht="12" customHeight="1">
      <c r="A15" s="3" t="s">
        <v>173</v>
      </c>
      <c r="B15" s="9">
        <v>104555</v>
      </c>
      <c r="C15" s="9">
        <v>98009</v>
      </c>
      <c r="D15" s="9">
        <v>2986</v>
      </c>
      <c r="E15" s="9">
        <v>-60603</v>
      </c>
      <c r="F15" s="9">
        <v>0</v>
      </c>
      <c r="G15" s="9">
        <v>-9215</v>
      </c>
      <c r="H15" s="9">
        <v>11585</v>
      </c>
      <c r="I15" s="9">
        <v>42762</v>
      </c>
    </row>
    <row r="16" spans="1:9" s="3" customFormat="1" ht="12" customHeight="1">
      <c r="A16" s="3" t="s">
        <v>230</v>
      </c>
      <c r="B16" s="9">
        <v>81527</v>
      </c>
      <c r="C16" s="9">
        <v>52245</v>
      </c>
      <c r="D16" s="9">
        <v>4967</v>
      </c>
      <c r="E16" s="9">
        <v>-65039</v>
      </c>
      <c r="F16" s="9">
        <v>0</v>
      </c>
      <c r="G16" s="9">
        <v>-73842</v>
      </c>
      <c r="H16" s="9">
        <v>0</v>
      </c>
      <c r="I16" s="9">
        <v>-81669</v>
      </c>
    </row>
    <row r="17" spans="1:9" s="3" customFormat="1" ht="12" customHeight="1">
      <c r="A17" s="3" t="s">
        <v>175</v>
      </c>
      <c r="B17" s="9">
        <v>66843</v>
      </c>
      <c r="C17" s="9">
        <v>30522</v>
      </c>
      <c r="D17" s="9">
        <v>779</v>
      </c>
      <c r="E17" s="9">
        <v>-24251</v>
      </c>
      <c r="F17" s="9">
        <v>0</v>
      </c>
      <c r="G17" s="9">
        <v>-5177</v>
      </c>
      <c r="H17" s="9">
        <v>0</v>
      </c>
      <c r="I17" s="9">
        <v>1873</v>
      </c>
    </row>
    <row r="18" spans="1:9" s="3" customFormat="1" ht="12" customHeight="1">
      <c r="A18" s="3" t="s">
        <v>228</v>
      </c>
      <c r="B18" s="9">
        <v>20602</v>
      </c>
      <c r="C18" s="9">
        <v>11228</v>
      </c>
      <c r="D18" s="9">
        <v>0</v>
      </c>
      <c r="E18" s="9">
        <v>-3257</v>
      </c>
      <c r="F18" s="9">
        <v>0</v>
      </c>
      <c r="G18" s="9">
        <v>-7417</v>
      </c>
      <c r="H18" s="9">
        <v>0</v>
      </c>
      <c r="I18" s="9">
        <v>554</v>
      </c>
    </row>
    <row r="19" spans="1:9" s="3" customFormat="1" ht="12" customHeight="1">
      <c r="A19" s="3" t="s">
        <v>156</v>
      </c>
      <c r="B19" s="9">
        <v>15800</v>
      </c>
      <c r="C19" s="9">
        <v>1300</v>
      </c>
      <c r="D19" s="9">
        <v>62</v>
      </c>
      <c r="E19" s="9">
        <v>-2979</v>
      </c>
      <c r="F19" s="9">
        <v>0</v>
      </c>
      <c r="G19" s="9">
        <v>0</v>
      </c>
      <c r="H19" s="9">
        <v>0</v>
      </c>
      <c r="I19" s="9">
        <v>-1617</v>
      </c>
    </row>
    <row r="20" spans="1:9" s="3" customFormat="1" ht="12" customHeight="1">
      <c r="A20" s="3" t="s">
        <v>165</v>
      </c>
      <c r="B20" s="9">
        <v>10863</v>
      </c>
      <c r="C20" s="9">
        <v>10863</v>
      </c>
      <c r="D20" s="9">
        <v>0</v>
      </c>
      <c r="E20" s="9">
        <v>-2250</v>
      </c>
      <c r="F20" s="9">
        <v>0</v>
      </c>
      <c r="G20" s="9">
        <v>0</v>
      </c>
      <c r="H20" s="9">
        <v>0</v>
      </c>
      <c r="I20" s="9">
        <v>8613</v>
      </c>
    </row>
    <row r="21" spans="1:9" s="3" customFormat="1" ht="12" customHeight="1">
      <c r="A21" s="3" t="s">
        <v>162</v>
      </c>
      <c r="B21" s="9">
        <v>9440</v>
      </c>
      <c r="C21" s="9">
        <v>5057</v>
      </c>
      <c r="D21" s="9">
        <v>0</v>
      </c>
      <c r="E21" s="9">
        <v>-123</v>
      </c>
      <c r="F21" s="9">
        <v>0</v>
      </c>
      <c r="G21" s="9">
        <v>-1397</v>
      </c>
      <c r="H21" s="9">
        <v>0</v>
      </c>
      <c r="I21" s="9">
        <v>3537</v>
      </c>
    </row>
    <row r="22" spans="1:9" s="3" customFormat="1" ht="12" customHeight="1">
      <c r="A22" s="3" t="s">
        <v>169</v>
      </c>
      <c r="B22" s="9">
        <v>9037</v>
      </c>
      <c r="C22" s="9">
        <v>2944</v>
      </c>
      <c r="D22" s="9">
        <v>31</v>
      </c>
      <c r="E22" s="9">
        <v>-2555</v>
      </c>
      <c r="F22" s="9">
        <v>0</v>
      </c>
      <c r="G22" s="9">
        <v>-984</v>
      </c>
      <c r="H22" s="9">
        <v>0</v>
      </c>
      <c r="I22" s="9">
        <v>-564</v>
      </c>
    </row>
    <row r="23" spans="1:9" s="3" customFormat="1" ht="12" customHeight="1">
      <c r="A23" s="3" t="s">
        <v>157</v>
      </c>
      <c r="B23" s="9">
        <v>7698</v>
      </c>
      <c r="C23" s="9">
        <v>1298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1298</v>
      </c>
    </row>
    <row r="24" spans="1:9" s="3" customFormat="1" ht="12" customHeight="1">
      <c r="A24" s="3" t="s">
        <v>233</v>
      </c>
      <c r="B24" s="9">
        <v>1593</v>
      </c>
      <c r="C24" s="9">
        <v>-908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-908</v>
      </c>
    </row>
    <row r="25" spans="1:9" s="3" customFormat="1" ht="12" customHeight="1">
      <c r="A25" s="3" t="s">
        <v>182</v>
      </c>
      <c r="B25" s="9">
        <v>674</v>
      </c>
      <c r="C25" s="9">
        <v>340</v>
      </c>
      <c r="D25" s="9">
        <v>0</v>
      </c>
      <c r="E25" s="9">
        <v>-389</v>
      </c>
      <c r="F25" s="9">
        <v>0</v>
      </c>
      <c r="G25" s="9">
        <v>0</v>
      </c>
      <c r="H25" s="9">
        <v>0</v>
      </c>
      <c r="I25" s="9">
        <v>-49</v>
      </c>
    </row>
    <row r="26" spans="1:9" s="3" customFormat="1" ht="12" customHeight="1">
      <c r="A26" s="3" t="s">
        <v>185</v>
      </c>
      <c r="B26" s="9">
        <v>86</v>
      </c>
      <c r="C26" s="9">
        <v>86</v>
      </c>
      <c r="D26" s="9">
        <v>0</v>
      </c>
      <c r="E26" s="9">
        <v>38</v>
      </c>
      <c r="F26" s="9">
        <v>0</v>
      </c>
      <c r="G26" s="9">
        <v>0</v>
      </c>
      <c r="H26" s="9">
        <v>0</v>
      </c>
      <c r="I26" s="9">
        <v>124</v>
      </c>
    </row>
    <row r="27" spans="1:9" s="3" customFormat="1" ht="12" customHeight="1">
      <c r="A27" s="3" t="s">
        <v>189</v>
      </c>
      <c r="B27" s="9">
        <v>0</v>
      </c>
      <c r="C27" s="9">
        <v>0</v>
      </c>
      <c r="D27" s="9">
        <v>0</v>
      </c>
      <c r="E27" s="9">
        <v>2025</v>
      </c>
      <c r="F27" s="9">
        <v>0</v>
      </c>
      <c r="G27" s="9">
        <v>-707</v>
      </c>
      <c r="H27" s="9">
        <v>0</v>
      </c>
      <c r="I27" s="9">
        <v>1318</v>
      </c>
    </row>
    <row r="28" spans="1:9" s="3" customFormat="1" ht="12" customHeight="1">
      <c r="A28" s="3" t="s">
        <v>143</v>
      </c>
      <c r="B28" s="9">
        <v>0</v>
      </c>
      <c r="C28" s="9">
        <v>0</v>
      </c>
      <c r="D28" s="9">
        <v>20</v>
      </c>
      <c r="E28" s="9">
        <v>-702</v>
      </c>
      <c r="F28" s="9">
        <v>0</v>
      </c>
      <c r="G28" s="9">
        <v>-4</v>
      </c>
      <c r="H28" s="9">
        <v>0</v>
      </c>
      <c r="I28" s="9">
        <v>-686</v>
      </c>
    </row>
    <row r="29" spans="1:9" s="3" customFormat="1" ht="12.75">
      <c r="A29" s="2"/>
      <c r="B29" s="9"/>
      <c r="C29" s="9"/>
      <c r="D29" s="9"/>
      <c r="E29" s="9"/>
      <c r="F29" s="9"/>
      <c r="G29" s="9"/>
      <c r="H29" s="9"/>
      <c r="I29" s="9"/>
    </row>
    <row r="30" spans="1:9" ht="12.75">
      <c r="A30" s="3" t="s">
        <v>139</v>
      </c>
      <c r="B30" s="9">
        <f aca="true" t="shared" si="0" ref="B30:I30">SUM(B4:B29)</f>
        <v>21407753</v>
      </c>
      <c r="C30" s="9">
        <f t="shared" si="0"/>
        <v>17711979</v>
      </c>
      <c r="D30" s="9">
        <f t="shared" si="0"/>
        <v>964328</v>
      </c>
      <c r="E30" s="9">
        <f t="shared" si="0"/>
        <v>-13264155</v>
      </c>
      <c r="F30" s="9">
        <f t="shared" si="0"/>
        <v>0</v>
      </c>
      <c r="G30" s="9">
        <f t="shared" si="0"/>
        <v>-3534841</v>
      </c>
      <c r="H30" s="9">
        <f t="shared" si="0"/>
        <v>45842</v>
      </c>
      <c r="I30" s="9">
        <f t="shared" si="0"/>
        <v>1923153</v>
      </c>
    </row>
    <row r="31" spans="1:9" ht="12.75">
      <c r="A31" s="1" t="s">
        <v>140</v>
      </c>
      <c r="B31" s="10">
        <v>20265152</v>
      </c>
      <c r="C31" s="10">
        <v>17863113</v>
      </c>
      <c r="D31" s="10">
        <v>1006989</v>
      </c>
      <c r="E31" s="10">
        <v>-14735544</v>
      </c>
      <c r="F31" s="10">
        <v>-175</v>
      </c>
      <c r="G31" s="10">
        <v>-3866989</v>
      </c>
      <c r="H31" s="10">
        <v>-11777</v>
      </c>
      <c r="I31" s="10">
        <v>255617</v>
      </c>
    </row>
    <row r="33" spans="1:9" ht="12.75">
      <c r="A33" s="1" t="s">
        <v>136</v>
      </c>
      <c r="B33" s="7">
        <f aca="true" t="shared" si="1" ref="B33:I34">B30/($C30/100)</f>
        <v>120.86595744044186</v>
      </c>
      <c r="C33" s="7">
        <f t="shared" si="1"/>
        <v>100</v>
      </c>
      <c r="D33" s="7">
        <f t="shared" si="1"/>
        <v>5.444496066757983</v>
      </c>
      <c r="E33" s="7">
        <f t="shared" si="1"/>
        <v>-74.88804610710073</v>
      </c>
      <c r="F33" s="7">
        <f t="shared" si="1"/>
        <v>0</v>
      </c>
      <c r="G33" s="7">
        <f t="shared" si="1"/>
        <v>-19.957346381225946</v>
      </c>
      <c r="H33" s="7">
        <f t="shared" si="1"/>
        <v>0.2588191867210321</v>
      </c>
      <c r="I33" s="7">
        <f t="shared" si="1"/>
        <v>10.85792276515233</v>
      </c>
    </row>
    <row r="34" spans="1:9" ht="12.75">
      <c r="A34" s="1" t="s">
        <v>137</v>
      </c>
      <c r="B34" s="7">
        <f t="shared" si="1"/>
        <v>113.4469227172218</v>
      </c>
      <c r="C34" s="7">
        <f t="shared" si="1"/>
        <v>100</v>
      </c>
      <c r="D34" s="7">
        <f t="shared" si="1"/>
        <v>5.6372537082422305</v>
      </c>
      <c r="E34" s="7">
        <f t="shared" si="1"/>
        <v>-82.49146719275637</v>
      </c>
      <c r="F34" s="7">
        <f t="shared" si="1"/>
        <v>-0.0009796724680630974</v>
      </c>
      <c r="G34" s="7">
        <f t="shared" si="1"/>
        <v>-21.647900900587707</v>
      </c>
      <c r="H34" s="7">
        <f t="shared" si="1"/>
        <v>-0.06592915803645198</v>
      </c>
      <c r="I34" s="7">
        <f t="shared" si="1"/>
        <v>1.4309767843936272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K29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347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6</v>
      </c>
      <c r="B4" s="9">
        <f>'Tabell 8'!B45</f>
        <v>13216455</v>
      </c>
      <c r="C4" s="9">
        <f>'Tabell 8'!C45</f>
        <v>13071876</v>
      </c>
      <c r="D4" s="9">
        <f>'Tabell 8'!D45</f>
        <v>3533985</v>
      </c>
      <c r="E4" s="9">
        <f>'Tabell 8'!E45</f>
        <v>-20586524</v>
      </c>
      <c r="F4" s="9">
        <f>'Tabell 8'!F45</f>
        <v>-36136</v>
      </c>
      <c r="G4" s="9">
        <f>'Tabell 8'!G45</f>
        <v>-730187</v>
      </c>
      <c r="H4" s="9">
        <f>'Tabell 8'!H45</f>
        <v>-80382</v>
      </c>
      <c r="I4" s="9">
        <f>'Tabell 8'!I45</f>
        <v>-4827368</v>
      </c>
    </row>
    <row r="5" spans="1:9" s="3" customFormat="1" ht="12" customHeight="1">
      <c r="A5" s="33" t="s">
        <v>353</v>
      </c>
      <c r="B5" s="13">
        <f>'Tabell 8'!B46</f>
        <v>8304890</v>
      </c>
      <c r="C5" s="13">
        <f>'Tabell 8'!C46</f>
        <v>8180619</v>
      </c>
      <c r="D5" s="13">
        <f>'Tabell 8'!D46</f>
        <v>4482960</v>
      </c>
      <c r="E5" s="13">
        <f>'Tabell 8'!E46</f>
        <v>-6372858</v>
      </c>
      <c r="F5" s="13">
        <f>'Tabell 8'!F46</f>
        <v>-29353</v>
      </c>
      <c r="G5" s="13">
        <f>'Tabell 8'!G46</f>
        <v>-710501</v>
      </c>
      <c r="H5" s="13">
        <f>'Tabell 8'!H46</f>
        <v>-107463</v>
      </c>
      <c r="I5" s="13">
        <f>'Tabell 8'!I46</f>
        <v>5443404</v>
      </c>
    </row>
    <row r="6" spans="1:9" s="3" customFormat="1" ht="12" customHeight="1">
      <c r="A6" s="3" t="s">
        <v>1</v>
      </c>
      <c r="B6" s="9">
        <f>'Tabell 12'!B54+'Tabell 13'!B39</f>
        <v>11512744</v>
      </c>
      <c r="C6" s="9">
        <f>'Tabell 12'!C54+'Tabell 13'!C39</f>
        <v>8352491</v>
      </c>
      <c r="D6" s="9">
        <f>'Tabell 12'!D54+'Tabell 13'!D39</f>
        <v>515920</v>
      </c>
      <c r="E6" s="9">
        <f>'Tabell 12'!E54+'Tabell 13'!E39</f>
        <v>-6108641</v>
      </c>
      <c r="F6" s="9">
        <f>'Tabell 12'!F54+'Tabell 13'!F39</f>
        <v>-52870</v>
      </c>
      <c r="G6" s="9">
        <f>'Tabell 12'!G54+'Tabell 13'!G39</f>
        <v>-2076193</v>
      </c>
      <c r="H6" s="9">
        <f>'Tabell 12'!H54+'Tabell 13'!H39</f>
        <v>-2678</v>
      </c>
      <c r="I6" s="9">
        <f>'Tabell 12'!I54+'Tabell 13'!I39</f>
        <v>628029</v>
      </c>
    </row>
    <row r="7" spans="1:9" s="3" customFormat="1" ht="12" customHeight="1">
      <c r="A7" s="33" t="s">
        <v>348</v>
      </c>
      <c r="B7" s="13">
        <f>'Tabell 12'!B55+'Tabell 13'!B40</f>
        <v>9506707</v>
      </c>
      <c r="C7" s="13">
        <f>'Tabell 12'!C55+'Tabell 13'!C40</f>
        <v>6509501</v>
      </c>
      <c r="D7" s="13">
        <f>'Tabell 12'!D55+'Tabell 13'!D40</f>
        <v>521275</v>
      </c>
      <c r="E7" s="13">
        <f>'Tabell 12'!E55+'Tabell 13'!E40</f>
        <v>-5505917</v>
      </c>
      <c r="F7" s="13">
        <f>'Tabell 12'!F55+'Tabell 13'!F40</f>
        <v>-67333</v>
      </c>
      <c r="G7" s="13">
        <f>'Tabell 12'!G55+'Tabell 13'!G40</f>
        <v>-1656034</v>
      </c>
      <c r="H7" s="13">
        <f>'Tabell 12'!H55+'Tabell 13'!H40</f>
        <v>1945</v>
      </c>
      <c r="I7" s="13">
        <f>'Tabell 12'!I55+'Tabell 13'!I40</f>
        <v>-196563</v>
      </c>
    </row>
    <row r="8" spans="1:9" s="3" customFormat="1" ht="12" customHeight="1">
      <c r="A8" s="3" t="s">
        <v>4</v>
      </c>
      <c r="B8" s="9">
        <f>'Tabell 17'!B42</f>
        <v>10319346</v>
      </c>
      <c r="C8" s="9">
        <f>'Tabell 17'!C42</f>
        <v>9538885</v>
      </c>
      <c r="D8" s="9">
        <f>'Tabell 17'!D42</f>
        <v>160147</v>
      </c>
      <c r="E8" s="9">
        <f>'Tabell 17'!E42</f>
        <v>-7173595</v>
      </c>
      <c r="F8" s="9">
        <f>'Tabell 17'!F42</f>
        <v>-37333</v>
      </c>
      <c r="G8" s="9">
        <f>'Tabell 17'!G42</f>
        <v>-1492516</v>
      </c>
      <c r="H8" s="9">
        <f>'Tabell 17'!H42</f>
        <v>-1010</v>
      </c>
      <c r="I8" s="9">
        <f>'Tabell 17'!I42</f>
        <v>994578</v>
      </c>
    </row>
    <row r="9" spans="1:9" s="3" customFormat="1" ht="12" customHeight="1">
      <c r="A9" s="33" t="s">
        <v>351</v>
      </c>
      <c r="B9" s="13">
        <f>'Tabell 17'!B43</f>
        <v>9182134</v>
      </c>
      <c r="C9" s="13">
        <f>'Tabell 17'!C43</f>
        <v>8417636</v>
      </c>
      <c r="D9" s="13">
        <f>'Tabell 17'!D43</f>
        <v>192892</v>
      </c>
      <c r="E9" s="13">
        <f>'Tabell 17'!E43</f>
        <v>-6852145</v>
      </c>
      <c r="F9" s="13">
        <f>'Tabell 17'!F43</f>
        <v>-45098</v>
      </c>
      <c r="G9" s="13">
        <f>'Tabell 17'!G43</f>
        <v>-1342487</v>
      </c>
      <c r="H9" s="13">
        <f>'Tabell 17'!H43</f>
        <v>-25567</v>
      </c>
      <c r="I9" s="13">
        <f>'Tabell 17'!I43</f>
        <v>345231</v>
      </c>
    </row>
    <row r="10" spans="1:9" s="3" customFormat="1" ht="12" customHeight="1">
      <c r="A10" s="3" t="s">
        <v>3</v>
      </c>
      <c r="B10" s="9">
        <f>'Tabell 14'!B27+'Tabell 15'!B39</f>
        <v>9572793</v>
      </c>
      <c r="C10" s="9">
        <f>'Tabell 14'!C27+'Tabell 15'!C39</f>
        <v>7882663</v>
      </c>
      <c r="D10" s="9">
        <f>'Tabell 14'!D27+'Tabell 15'!D39</f>
        <v>299180</v>
      </c>
      <c r="E10" s="9">
        <f>'Tabell 14'!E27+'Tabell 15'!E39</f>
        <v>-5974065</v>
      </c>
      <c r="F10" s="9">
        <f>'Tabell 14'!F27+'Tabell 15'!F39</f>
        <v>-51493</v>
      </c>
      <c r="G10" s="9">
        <f>'Tabell 14'!G27+'Tabell 15'!G39</f>
        <v>-1489235</v>
      </c>
      <c r="H10" s="9">
        <f>'Tabell 14'!H27+'Tabell 15'!H39</f>
        <v>6185</v>
      </c>
      <c r="I10" s="9">
        <f>'Tabell 14'!I27+'Tabell 15'!I39</f>
        <v>673235</v>
      </c>
    </row>
    <row r="11" spans="1:9" s="3" customFormat="1" ht="12" customHeight="1">
      <c r="A11" s="33" t="s">
        <v>350</v>
      </c>
      <c r="B11" s="13">
        <f>'Tabell 14'!B28+'Tabell 15'!B40</f>
        <v>8794262</v>
      </c>
      <c r="C11" s="13">
        <f>'Tabell 14'!C28+'Tabell 15'!C40</f>
        <v>7468541</v>
      </c>
      <c r="D11" s="13">
        <f>'Tabell 14'!D28+'Tabell 15'!D40</f>
        <v>314850</v>
      </c>
      <c r="E11" s="13">
        <f>'Tabell 14'!E28+'Tabell 15'!E40</f>
        <v>-6208018</v>
      </c>
      <c r="F11" s="13">
        <f>'Tabell 14'!F28+'Tabell 15'!F40</f>
        <v>-75735</v>
      </c>
      <c r="G11" s="13">
        <f>'Tabell 14'!G28+'Tabell 15'!G40</f>
        <v>-1510872</v>
      </c>
      <c r="H11" s="13">
        <f>'Tabell 14'!H28+'Tabell 15'!H40</f>
        <v>-28355</v>
      </c>
      <c r="I11" s="13">
        <f>'Tabell 14'!I28+'Tabell 15'!I40</f>
        <v>-39589</v>
      </c>
    </row>
    <row r="12" spans="1:9" s="3" customFormat="1" ht="12" customHeight="1">
      <c r="A12" s="3" t="s">
        <v>5</v>
      </c>
      <c r="B12" s="9">
        <f>'Tabell 16'!B16</f>
        <v>9084890</v>
      </c>
      <c r="C12" s="9">
        <f>'Tabell 16'!C16</f>
        <v>8681977</v>
      </c>
      <c r="D12" s="9">
        <f>'Tabell 16'!D16</f>
        <v>1747748</v>
      </c>
      <c r="E12" s="9">
        <f>'Tabell 16'!E16</f>
        <v>-9158149</v>
      </c>
      <c r="F12" s="9">
        <f>'Tabell 16'!F16</f>
        <v>-7215</v>
      </c>
      <c r="G12" s="9">
        <f>'Tabell 16'!G16</f>
        <v>-1379027</v>
      </c>
      <c r="H12" s="9">
        <f>'Tabell 16'!H16</f>
        <v>5337</v>
      </c>
      <c r="I12" s="9">
        <f>'Tabell 16'!I16</f>
        <v>-109329</v>
      </c>
    </row>
    <row r="13" spans="1:9" s="3" customFormat="1" ht="12" customHeight="1">
      <c r="A13" s="33" t="s">
        <v>352</v>
      </c>
      <c r="B13" s="13">
        <f>'Tabell 16'!B17</f>
        <v>7493577</v>
      </c>
      <c r="C13" s="13">
        <f>'Tabell 16'!C17</f>
        <v>7132344</v>
      </c>
      <c r="D13" s="13">
        <f>'Tabell 16'!D17</f>
        <v>1825116</v>
      </c>
      <c r="E13" s="13">
        <f>'Tabell 16'!E17</f>
        <v>-8293144</v>
      </c>
      <c r="F13" s="13">
        <f>'Tabell 16'!F17</f>
        <v>0</v>
      </c>
      <c r="G13" s="13">
        <f>'Tabell 16'!G17</f>
        <v>-1212072</v>
      </c>
      <c r="H13" s="13">
        <f>'Tabell 16'!H17</f>
        <v>-5518</v>
      </c>
      <c r="I13" s="13">
        <f>'Tabell 16'!I17</f>
        <v>-553274</v>
      </c>
    </row>
    <row r="14" spans="1:9" s="3" customFormat="1" ht="12" customHeight="1">
      <c r="A14" s="3" t="s">
        <v>10</v>
      </c>
      <c r="B14" s="9">
        <f>'Tabell 20'!B10</f>
        <v>1140101</v>
      </c>
      <c r="C14" s="9">
        <f>'Tabell 20'!C10</f>
        <v>1113471</v>
      </c>
      <c r="D14" s="9">
        <f>'Tabell 20'!D10</f>
        <v>18915</v>
      </c>
      <c r="E14" s="9">
        <f>'Tabell 20'!E10</f>
        <v>-724991</v>
      </c>
      <c r="F14" s="9">
        <f>'Tabell 20'!F10</f>
        <v>0</v>
      </c>
      <c r="G14" s="9">
        <f>'Tabell 20'!G10</f>
        <v>-268794</v>
      </c>
      <c r="H14" s="9">
        <f>'Tabell 20'!H10</f>
        <v>0</v>
      </c>
      <c r="I14" s="9">
        <f>'Tabell 20'!I10</f>
        <v>138601</v>
      </c>
    </row>
    <row r="15" spans="1:9" s="3" customFormat="1" ht="12" customHeight="1">
      <c r="A15" s="33" t="s">
        <v>357</v>
      </c>
      <c r="B15" s="13">
        <f>'Tabell 20'!B11</f>
        <v>997821</v>
      </c>
      <c r="C15" s="13">
        <f>'Tabell 20'!C11</f>
        <v>985522</v>
      </c>
      <c r="D15" s="13">
        <f>'Tabell 20'!D11</f>
        <v>21276</v>
      </c>
      <c r="E15" s="13">
        <f>'Tabell 20'!E11</f>
        <v>-664506</v>
      </c>
      <c r="F15" s="13">
        <f>'Tabell 20'!F11</f>
        <v>0</v>
      </c>
      <c r="G15" s="13">
        <f>'Tabell 20'!G11</f>
        <v>-253862</v>
      </c>
      <c r="H15" s="13">
        <f>'Tabell 20'!H11</f>
        <v>5578</v>
      </c>
      <c r="I15" s="13">
        <f>'Tabell 20'!I11</f>
        <v>94008</v>
      </c>
    </row>
    <row r="16" spans="1:9" s="3" customFormat="1" ht="12" customHeight="1">
      <c r="A16" s="3" t="s">
        <v>7</v>
      </c>
      <c r="B16" s="9">
        <f>'Tabell 18a'!B11+'Tabell 18b'!B9+'Tabell 18c'!B16</f>
        <v>1119152</v>
      </c>
      <c r="C16" s="9">
        <f>'Tabell 18a'!C11+'Tabell 18b'!C9+'Tabell 18c'!C16</f>
        <v>645930</v>
      </c>
      <c r="D16" s="9">
        <f>'Tabell 18a'!D11+'Tabell 18b'!D9+'Tabell 18c'!D16</f>
        <v>34473</v>
      </c>
      <c r="E16" s="9">
        <f>'Tabell 18a'!E11+'Tabell 18b'!E9+'Tabell 18c'!E16</f>
        <v>-330404</v>
      </c>
      <c r="F16" s="9">
        <f>'Tabell 18a'!F11+'Tabell 18b'!F9+'Tabell 18c'!F16</f>
        <v>0</v>
      </c>
      <c r="G16" s="9">
        <f>'Tabell 18a'!G11+'Tabell 18b'!G9+'Tabell 18c'!G16</f>
        <v>-180621</v>
      </c>
      <c r="H16" s="9">
        <f>'Tabell 18a'!H11+'Tabell 18b'!H9+'Tabell 18c'!H16</f>
        <v>-23</v>
      </c>
      <c r="I16" s="9">
        <f>'Tabell 18a'!I11+'Tabell 18b'!I9+'Tabell 18c'!I16</f>
        <v>169355</v>
      </c>
    </row>
    <row r="17" spans="1:9" s="3" customFormat="1" ht="12" customHeight="1">
      <c r="A17" s="33" t="s">
        <v>354</v>
      </c>
      <c r="B17" s="13">
        <f>'Tabell 18a'!B12+'Tabell 18b'!B10+'Tabell 18c'!B17</f>
        <v>1082643</v>
      </c>
      <c r="C17" s="13">
        <f>'Tabell 18a'!C12+'Tabell 18b'!C10+'Tabell 18c'!C17</f>
        <v>584865</v>
      </c>
      <c r="D17" s="13">
        <f>'Tabell 18a'!D12+'Tabell 18b'!D10+'Tabell 18c'!D17</f>
        <v>21460</v>
      </c>
      <c r="E17" s="13">
        <f>'Tabell 18a'!E12+'Tabell 18b'!E10+'Tabell 18c'!E17</f>
        <v>-437336</v>
      </c>
      <c r="F17" s="13">
        <f>'Tabell 18a'!F12+'Tabell 18b'!F10+'Tabell 18c'!F17</f>
        <v>0</v>
      </c>
      <c r="G17" s="13">
        <f>'Tabell 18a'!G12+'Tabell 18b'!G10+'Tabell 18c'!G17</f>
        <v>-161623</v>
      </c>
      <c r="H17" s="13">
        <f>'Tabell 18a'!H12+'Tabell 18b'!H10+'Tabell 18c'!H17</f>
        <v>0</v>
      </c>
      <c r="I17" s="13">
        <f>'Tabell 18a'!I12+'Tabell 18b'!I10+'Tabell 18c'!I17</f>
        <v>7366</v>
      </c>
    </row>
    <row r="18" spans="1:9" s="3" customFormat="1" ht="12" customHeight="1">
      <c r="A18" s="3" t="s">
        <v>11</v>
      </c>
      <c r="B18" s="9">
        <f>'Tabell 19'!B26</f>
        <v>771937</v>
      </c>
      <c r="C18" s="9">
        <f>'Tabell 19'!C26</f>
        <v>537338</v>
      </c>
      <c r="D18" s="9">
        <f>'Tabell 19'!D26</f>
        <v>81382</v>
      </c>
      <c r="E18" s="9">
        <f>'Tabell 19'!E26</f>
        <v>-13652</v>
      </c>
      <c r="F18" s="9">
        <f>'Tabell 19'!F26</f>
        <v>-150240</v>
      </c>
      <c r="G18" s="9">
        <f>'Tabell 19'!G26</f>
        <v>-66631</v>
      </c>
      <c r="H18" s="9">
        <f>'Tabell 19'!H26</f>
        <v>-41547</v>
      </c>
      <c r="I18" s="9">
        <f>'Tabell 19'!I26</f>
        <v>346650</v>
      </c>
    </row>
    <row r="19" spans="1:9" s="3" customFormat="1" ht="12" customHeight="1">
      <c r="A19" s="33" t="s">
        <v>349</v>
      </c>
      <c r="B19" s="13">
        <f>'Tabell 19'!B27</f>
        <v>960043</v>
      </c>
      <c r="C19" s="13">
        <f>'Tabell 19'!C27</f>
        <v>708133</v>
      </c>
      <c r="D19" s="13">
        <f>'Tabell 19'!D27</f>
        <v>30801</v>
      </c>
      <c r="E19" s="13">
        <f>'Tabell 19'!E27</f>
        <v>-129992</v>
      </c>
      <c r="F19" s="13">
        <f>'Tabell 19'!F27</f>
        <v>2075</v>
      </c>
      <c r="G19" s="13">
        <f>'Tabell 19'!G27</f>
        <v>-309497</v>
      </c>
      <c r="H19" s="13">
        <f>'Tabell 19'!H27</f>
        <v>-109230</v>
      </c>
      <c r="I19" s="13">
        <f>'Tabell 19'!I27</f>
        <v>192290</v>
      </c>
    </row>
    <row r="20" spans="1:9" s="3" customFormat="1" ht="12" customHeight="1">
      <c r="A20" s="3" t="s">
        <v>8</v>
      </c>
      <c r="B20" s="9">
        <f>'Tabell 11'!B8</f>
        <v>81088</v>
      </c>
      <c r="C20" s="9">
        <f>'Tabell 11'!C8</f>
        <v>81088</v>
      </c>
      <c r="D20" s="9">
        <f>'Tabell 11'!D8</f>
        <v>576692</v>
      </c>
      <c r="E20" s="9">
        <f>'Tabell 11'!E8</f>
        <v>-2768635</v>
      </c>
      <c r="F20" s="9">
        <f>'Tabell 11'!F8</f>
        <v>0</v>
      </c>
      <c r="G20" s="9">
        <f>'Tabell 11'!G8</f>
        <v>-77200</v>
      </c>
      <c r="H20" s="9">
        <f>'Tabell 11'!H8</f>
        <v>-103069</v>
      </c>
      <c r="I20" s="9">
        <f>'Tabell 11'!I8</f>
        <v>-2291124</v>
      </c>
    </row>
    <row r="21" spans="1:9" s="3" customFormat="1" ht="12" customHeight="1">
      <c r="A21" s="33" t="s">
        <v>355</v>
      </c>
      <c r="B21" s="13">
        <f>'Tabell 11'!B9</f>
        <v>77907</v>
      </c>
      <c r="C21" s="13">
        <f>'Tabell 11'!C9</f>
        <v>77907</v>
      </c>
      <c r="D21" s="13">
        <f>'Tabell 11'!D9</f>
        <v>807411</v>
      </c>
      <c r="E21" s="13">
        <f>'Tabell 11'!E9</f>
        <v>1043111</v>
      </c>
      <c r="F21" s="13">
        <f>'Tabell 11'!F9</f>
        <v>0</v>
      </c>
      <c r="G21" s="13">
        <f>'Tabell 11'!G9</f>
        <v>-68771</v>
      </c>
      <c r="H21" s="13">
        <f>'Tabell 11'!H9</f>
        <v>-119595</v>
      </c>
      <c r="I21" s="13">
        <f>'Tabell 11'!I9</f>
        <v>1740063</v>
      </c>
    </row>
    <row r="22" spans="1:9" s="3" customFormat="1" ht="12" customHeight="1">
      <c r="A22" s="3" t="s">
        <v>9</v>
      </c>
      <c r="B22" s="9">
        <f>'Tabell 10'!B9</f>
        <v>78237</v>
      </c>
      <c r="C22" s="9">
        <f>'Tabell 10'!C9</f>
        <v>78237</v>
      </c>
      <c r="D22" s="9">
        <f>'Tabell 10'!D9</f>
        <v>465150</v>
      </c>
      <c r="E22" s="9">
        <f>'Tabell 10'!E9</f>
        <v>-200341</v>
      </c>
      <c r="F22" s="9">
        <f>'Tabell 10'!F9</f>
        <v>0</v>
      </c>
      <c r="G22" s="9">
        <f>'Tabell 10'!G9</f>
        <v>-35139</v>
      </c>
      <c r="H22" s="9">
        <f>'Tabell 10'!H9</f>
        <v>479477</v>
      </c>
      <c r="I22" s="9">
        <f>'Tabell 10'!I9</f>
        <v>787384</v>
      </c>
    </row>
    <row r="23" spans="1:9" s="3" customFormat="1" ht="12" customHeight="1">
      <c r="A23" s="33" t="s">
        <v>356</v>
      </c>
      <c r="B23" s="13">
        <f>'Tabell 10'!B10</f>
        <v>49250</v>
      </c>
      <c r="C23" s="13">
        <f>'Tabell 10'!C10</f>
        <v>49250</v>
      </c>
      <c r="D23" s="13">
        <f>'Tabell 10'!D10</f>
        <v>-718306</v>
      </c>
      <c r="E23" s="13">
        <f>'Tabell 10'!E10</f>
        <v>-185519</v>
      </c>
      <c r="F23" s="13">
        <f>'Tabell 10'!F10</f>
        <v>0</v>
      </c>
      <c r="G23" s="13">
        <f>'Tabell 10'!G10</f>
        <v>-33382</v>
      </c>
      <c r="H23" s="13">
        <f>'Tabell 10'!H10</f>
        <v>40000</v>
      </c>
      <c r="I23" s="13">
        <f>'Tabell 10'!I10</f>
        <v>-847957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  <row r="25" spans="1:9" ht="12.75">
      <c r="A25" s="3" t="s">
        <v>358</v>
      </c>
      <c r="B25" s="9">
        <f>B6+B10+B8+B12+B4+B16+B20+B22+B14+B18</f>
        <v>56896743</v>
      </c>
      <c r="C25" s="9">
        <f>C6+C10+C8+C12+C4+C16+C20+C22+C14+C18</f>
        <v>49983956</v>
      </c>
      <c r="D25" s="9">
        <f>D6+D10+D8+D12+D4+D16+D20+D22+D14+D18</f>
        <v>7433592</v>
      </c>
      <c r="E25" s="9">
        <f>E6+E10+E8+E12+E4+E16+E20+E22+E14+E18</f>
        <v>-53038997</v>
      </c>
      <c r="F25" s="9">
        <f>F6+F10+F8+F12+F4+F16+F20+F22+F14+F18</f>
        <v>-335287</v>
      </c>
      <c r="G25" s="9">
        <f>G6+G10+G8+G12+G4+G16+G20+G22+G14+G18</f>
        <v>-7795543</v>
      </c>
      <c r="H25" s="9">
        <f>H6+H10+H8+H12+H4+H16+H20+H22+H14+H18</f>
        <v>262290</v>
      </c>
      <c r="I25" s="9">
        <f>I6+I10+I8+I12+I4+I16+I20+I22+I14+I18</f>
        <v>-3489989</v>
      </c>
    </row>
    <row r="26" spans="1:9" ht="13.5">
      <c r="A26" s="19" t="s">
        <v>359</v>
      </c>
      <c r="B26" s="13">
        <f>B7+B11+B9+B13+B5+B17+B21+B23+B15+B19</f>
        <v>46449234</v>
      </c>
      <c r="C26" s="13">
        <f>C7+C11+C9+C13+C5+C17+C21+C23+C15+C19</f>
        <v>40114318</v>
      </c>
      <c r="D26" s="13">
        <f>D7+D11+D9+D13+D5+D17+D21+D23+D15+D19</f>
        <v>7499735</v>
      </c>
      <c r="E26" s="13">
        <f>E7+E11+E9+E13+E5+E17+E21+E23+E15+E19</f>
        <v>-33606324</v>
      </c>
      <c r="F26" s="13">
        <f>F7+F11+F9+F13+F5+F17+F21+F23+F15+F19</f>
        <v>-215444</v>
      </c>
      <c r="G26" s="13">
        <f>G7+G11+G9+G13+G5+G17+G21+G23+G15+G19</f>
        <v>-7259101</v>
      </c>
      <c r="H26" s="13">
        <f>H7+H11+H9+H13+H5+H17+H21+H23+H15+H19</f>
        <v>-348205</v>
      </c>
      <c r="I26" s="13">
        <f>I7+I11+I9+I13+I5+I17+I21+I23+I15+I19</f>
        <v>6184979</v>
      </c>
    </row>
    <row r="28" spans="1:9" ht="12.75">
      <c r="A28" s="1" t="s">
        <v>136</v>
      </c>
      <c r="B28" s="7">
        <f aca="true" t="shared" si="0" ref="B28:I28">B25/($C25/100)</f>
        <v>113.8300117741781</v>
      </c>
      <c r="C28" s="7">
        <f t="shared" si="0"/>
        <v>100</v>
      </c>
      <c r="D28" s="7">
        <f t="shared" si="0"/>
        <v>14.871956113277628</v>
      </c>
      <c r="E28" s="7">
        <f t="shared" si="0"/>
        <v>-106.11204323243243</v>
      </c>
      <c r="F28" s="7">
        <f t="shared" si="0"/>
        <v>-0.6707892428522464</v>
      </c>
      <c r="G28" s="7">
        <f t="shared" si="0"/>
        <v>-15.59609047351114</v>
      </c>
      <c r="H28" s="7">
        <f t="shared" si="0"/>
        <v>0.5247483812605789</v>
      </c>
      <c r="I28" s="7">
        <f t="shared" si="0"/>
        <v>-6.982218454257602</v>
      </c>
    </row>
    <row r="29" spans="1:9" ht="13.5">
      <c r="A29" s="19" t="s">
        <v>137</v>
      </c>
      <c r="B29" s="14">
        <f>B26/($B26/100)</f>
        <v>100</v>
      </c>
      <c r="C29" s="14">
        <f aca="true" t="shared" si="1" ref="C29:I29">C26/($B26/100)</f>
        <v>86.36163515635155</v>
      </c>
      <c r="D29" s="14">
        <f t="shared" si="1"/>
        <v>16.14608972884246</v>
      </c>
      <c r="E29" s="14">
        <f t="shared" si="1"/>
        <v>-72.35065275780435</v>
      </c>
      <c r="F29" s="14">
        <f t="shared" si="1"/>
        <v>-0.4638268092860261</v>
      </c>
      <c r="G29" s="14">
        <f t="shared" si="1"/>
        <v>-15.628031670016345</v>
      </c>
      <c r="H29" s="14">
        <f t="shared" si="1"/>
        <v>-0.7496463773762124</v>
      </c>
      <c r="I29" s="14">
        <f t="shared" si="1"/>
        <v>13.315567270711073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K24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360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128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82</v>
      </c>
      <c r="C3" s="4" t="s">
        <v>110</v>
      </c>
      <c r="D3" s="4" t="s">
        <v>111</v>
      </c>
      <c r="E3" s="4" t="s">
        <v>112</v>
      </c>
      <c r="F3" s="4" t="s">
        <v>113</v>
      </c>
      <c r="G3" s="4" t="s">
        <v>114</v>
      </c>
      <c r="H3" s="4" t="s">
        <v>115</v>
      </c>
      <c r="I3" s="4" t="s">
        <v>116</v>
      </c>
    </row>
    <row r="4" spans="1:9" s="3" customFormat="1" ht="12" customHeight="1">
      <c r="A4" s="3" t="s">
        <v>6</v>
      </c>
      <c r="B4" s="12">
        <f>'Tabell 24'!B4/('Tabell 24'!$C4/100)</f>
        <v>101.10603099356206</v>
      </c>
      <c r="C4" s="12">
        <f>'Tabell 24'!C4/('Tabell 24'!$C4/100)</f>
        <v>100</v>
      </c>
      <c r="D4" s="12">
        <f>'Tabell 24'!D4/('Tabell 24'!$C4/100)</f>
        <v>27.03502542404778</v>
      </c>
      <c r="E4" s="12">
        <f>'Tabell 24'!E4/('Tabell 24'!$C4/100)</f>
        <v>-157.48714262589394</v>
      </c>
      <c r="F4" s="12">
        <f>'Tabell 24'!F4/('Tabell 24'!$C4/100)</f>
        <v>-0.2764408107910448</v>
      </c>
      <c r="G4" s="12">
        <f>'Tabell 24'!G4/('Tabell 24'!$C4/100)</f>
        <v>-5.585938850705133</v>
      </c>
      <c r="H4" s="12">
        <f>'Tabell 24'!H4/('Tabell 24'!$C4/100)</f>
        <v>-0.6149232137758956</v>
      </c>
      <c r="I4" s="12">
        <f>'Tabell 24'!I4/('Tabell 24'!$C4/100)</f>
        <v>-36.92942007711824</v>
      </c>
    </row>
    <row r="5" spans="1:9" s="3" customFormat="1" ht="12" customHeight="1">
      <c r="A5" s="33" t="s">
        <v>353</v>
      </c>
      <c r="B5" s="15">
        <f>'Tabell 24'!B5/('Tabell 24'!$C5/100)</f>
        <v>101.51909042579786</v>
      </c>
      <c r="C5" s="15">
        <f>'Tabell 24'!C5/('Tabell 24'!$C5/100)</f>
        <v>100</v>
      </c>
      <c r="D5" s="15">
        <f>'Tabell 24'!D5/('Tabell 24'!$C5/100)</f>
        <v>54.79976515224581</v>
      </c>
      <c r="E5" s="15">
        <f>'Tabell 24'!E5/('Tabell 24'!$C5/100)</f>
        <v>-77.90190448913462</v>
      </c>
      <c r="F5" s="15">
        <f>'Tabell 24'!F5/('Tabell 24'!$C5/100)</f>
        <v>-0.3588114786912824</v>
      </c>
      <c r="G5" s="15">
        <f>'Tabell 24'!G5/('Tabell 24'!$C5/100)</f>
        <v>-8.685174068123695</v>
      </c>
      <c r="H5" s="15">
        <f>'Tabell 24'!H5/('Tabell 24'!$C5/100)</f>
        <v>-1.3136292009198816</v>
      </c>
      <c r="I5" s="15">
        <f>'Tabell 24'!I5/('Tabell 24'!$C5/100)</f>
        <v>66.54024591537633</v>
      </c>
    </row>
    <row r="6" spans="1:9" s="3" customFormat="1" ht="12" customHeight="1">
      <c r="A6" s="3" t="s">
        <v>1</v>
      </c>
      <c r="B6" s="12">
        <f>'Tabell 24'!B6/('Tabell 24'!C6/100)</f>
        <v>137.83605393887882</v>
      </c>
      <c r="C6" s="12">
        <f>'Tabell 24'!C6/('Tabell 24'!$C6/100)</f>
        <v>100</v>
      </c>
      <c r="D6" s="12">
        <f>'Tabell 24'!D6/('Tabell 24'!$C6/100)</f>
        <v>6.176839939127142</v>
      </c>
      <c r="E6" s="12">
        <f>'Tabell 24'!E6/('Tabell 24'!$C6/100)</f>
        <v>-73.13555920024338</v>
      </c>
      <c r="F6" s="12">
        <f>'Tabell 24'!F6/('Tabell 24'!$C6/100)</f>
        <v>-0.6329848185409598</v>
      </c>
      <c r="G6" s="12">
        <f>'Tabell 24'!G6/('Tabell 24'!$C6/100)</f>
        <v>-24.857171351636296</v>
      </c>
      <c r="H6" s="12">
        <f>'Tabell 24'!H6/('Tabell 24'!$C6/100)</f>
        <v>-0.03206229135715321</v>
      </c>
      <c r="I6" s="12">
        <f>'Tabell 24'!I6/('Tabell 24'!$C6/100)</f>
        <v>7.519062277349356</v>
      </c>
    </row>
    <row r="7" spans="1:9" s="3" customFormat="1" ht="12" customHeight="1">
      <c r="A7" s="33" t="s">
        <v>348</v>
      </c>
      <c r="B7" s="15">
        <f>'Tabell 24'!B7/('Tabell 24'!$C7/100)</f>
        <v>146.04356002096011</v>
      </c>
      <c r="C7" s="15">
        <f>'Tabell 24'!C7/('Tabell 24'!$C7/100)</f>
        <v>100</v>
      </c>
      <c r="D7" s="15">
        <f>'Tabell 24'!D7/('Tabell 24'!$C7/100)</f>
        <v>8.007910283752933</v>
      </c>
      <c r="E7" s="15">
        <f>'Tabell 24'!E7/('Tabell 24'!$C7/100)</f>
        <v>-84.5827813837036</v>
      </c>
      <c r="F7" s="15">
        <f>'Tabell 24'!F7/('Tabell 24'!$C7/100)</f>
        <v>-1.0343803618741283</v>
      </c>
      <c r="G7" s="15">
        <f>'Tabell 24'!G7/('Tabell 24'!$C7/100)</f>
        <v>-25.440260321029214</v>
      </c>
      <c r="H7" s="15">
        <f>'Tabell 24'!H7/('Tabell 24'!$C7/100)</f>
        <v>0.029879402430385983</v>
      </c>
      <c r="I7" s="15">
        <f>'Tabell 24'!I7/('Tabell 24'!$C7/100)</f>
        <v>-3.01963238042363</v>
      </c>
    </row>
    <row r="8" spans="1:9" s="3" customFormat="1" ht="12" customHeight="1">
      <c r="A8" s="3" t="s">
        <v>4</v>
      </c>
      <c r="B8" s="12">
        <f>'Tabell 24'!B8/('Tabell 24'!$C8/100)</f>
        <v>108.1818891830649</v>
      </c>
      <c r="C8" s="12">
        <f>'Tabell 24'!C8/('Tabell 24'!$C8/100)</f>
        <v>100</v>
      </c>
      <c r="D8" s="12">
        <f>'Tabell 24'!D8/('Tabell 24'!$C8/100)</f>
        <v>1.6788859494584534</v>
      </c>
      <c r="E8" s="12">
        <f>'Tabell 24'!E8/('Tabell 24'!$C8/100)</f>
        <v>-75.20370567419567</v>
      </c>
      <c r="F8" s="12">
        <f>'Tabell 24'!F8/('Tabell 24'!$C8/100)</f>
        <v>-0.39137697959457524</v>
      </c>
      <c r="G8" s="12">
        <f>'Tabell 24'!G8/('Tabell 24'!$C8/100)</f>
        <v>-15.646650525716579</v>
      </c>
      <c r="H8" s="12">
        <f>'Tabell 24'!H8/('Tabell 24'!$C8/100)</f>
        <v>-0.010588239610814051</v>
      </c>
      <c r="I8" s="12">
        <f>'Tabell 24'!I8/('Tabell 24'!$C8/100)</f>
        <v>10.42656453034081</v>
      </c>
    </row>
    <row r="9" spans="1:9" s="3" customFormat="1" ht="12" customHeight="1">
      <c r="A9" s="33" t="s">
        <v>351</v>
      </c>
      <c r="B9" s="15">
        <f>'Tabell 24'!B9/('Tabell 24'!$C9/100)</f>
        <v>109.08209858444818</v>
      </c>
      <c r="C9" s="15">
        <f>'Tabell 24'!C9/('Tabell 24'!$C9/100)</f>
        <v>100</v>
      </c>
      <c r="D9" s="15">
        <f>'Tabell 24'!D9/('Tabell 24'!$C9/100)</f>
        <v>2.291522227855897</v>
      </c>
      <c r="E9" s="15">
        <f>'Tabell 24'!E9/('Tabell 24'!$C9/100)</f>
        <v>-81.40224880239535</v>
      </c>
      <c r="F9" s="15">
        <f>'Tabell 24'!F9/('Tabell 24'!$C9/100)</f>
        <v>-0.5357561196516457</v>
      </c>
      <c r="G9" s="15">
        <f>'Tabell 24'!G9/('Tabell 24'!$C9/100)</f>
        <v>-15.948503831717124</v>
      </c>
      <c r="H9" s="15">
        <f>'Tabell 24'!H9/('Tabell 24'!$C9/100)</f>
        <v>-0.30373135640457727</v>
      </c>
      <c r="I9" s="15">
        <f>'Tabell 24'!I9/('Tabell 24'!$C9/100)</f>
        <v>4.101282117687199</v>
      </c>
    </row>
    <row r="10" spans="1:9" s="3" customFormat="1" ht="12" customHeight="1">
      <c r="A10" s="3" t="s">
        <v>3</v>
      </c>
      <c r="B10" s="12">
        <f>'Tabell 24'!B10/('Tabell 24'!$C10/100)</f>
        <v>121.4411043577532</v>
      </c>
      <c r="C10" s="12">
        <f>'Tabell 24'!C10/('Tabell 24'!$C10/100)</f>
        <v>100</v>
      </c>
      <c r="D10" s="12">
        <f>'Tabell 24'!D10/('Tabell 24'!$C10/100)</f>
        <v>3.795417868301613</v>
      </c>
      <c r="E10" s="12">
        <f>'Tabell 24'!E10/('Tabell 24'!$C10/100)</f>
        <v>-75.78739570624799</v>
      </c>
      <c r="F10" s="12">
        <f>'Tabell 24'!F10/('Tabell 24'!$C10/100)</f>
        <v>-0.6532437071076107</v>
      </c>
      <c r="G10" s="12">
        <f>'Tabell 24'!G10/('Tabell 24'!$C10/100)</f>
        <v>-18.89253669730648</v>
      </c>
      <c r="H10" s="12">
        <f>'Tabell 24'!H10/('Tabell 24'!$C10/100)</f>
        <v>0.07846333149089336</v>
      </c>
      <c r="I10" s="12">
        <f>'Tabell 24'!I10/('Tabell 24'!$C10/100)</f>
        <v>8.54070508913041</v>
      </c>
    </row>
    <row r="11" spans="1:9" s="3" customFormat="1" ht="12" customHeight="1">
      <c r="A11" s="33" t="s">
        <v>350</v>
      </c>
      <c r="B11" s="15">
        <f>'Tabell 24'!B11/('Tabell 24'!$C11/100)</f>
        <v>117.75073605406999</v>
      </c>
      <c r="C11" s="15">
        <f>'Tabell 24'!C11/('Tabell 24'!$C11/100)</f>
        <v>100</v>
      </c>
      <c r="D11" s="15">
        <f>'Tabell 24'!D11/('Tabell 24'!$C11/100)</f>
        <v>4.215682822120144</v>
      </c>
      <c r="E11" s="15">
        <f>'Tabell 24'!E11/('Tabell 24'!$C11/100)</f>
        <v>-83.12223230748816</v>
      </c>
      <c r="F11" s="15">
        <f>'Tabell 24'!F11/('Tabell 24'!$C11/100)</f>
        <v>-1.0140534811283757</v>
      </c>
      <c r="G11" s="15">
        <f>'Tabell 24'!G11/('Tabell 24'!$C11/100)</f>
        <v>-20.229814631800238</v>
      </c>
      <c r="H11" s="15">
        <f>'Tabell 24'!H11/('Tabell 24'!$C11/100)</f>
        <v>-0.37965915966719604</v>
      </c>
      <c r="I11" s="15">
        <f>'Tabell 24'!I11/('Tabell 24'!$C11/100)</f>
        <v>-0.5300767579638379</v>
      </c>
    </row>
    <row r="12" spans="1:9" s="3" customFormat="1" ht="12" customHeight="1">
      <c r="A12" s="3" t="s">
        <v>5</v>
      </c>
      <c r="B12" s="12">
        <f>'Tabell 24'!B12/('Tabell 24'!$C12/100)</f>
        <v>104.64079782749943</v>
      </c>
      <c r="C12" s="12">
        <f>'Tabell 24'!C12/('Tabell 24'!$C12/100)</f>
        <v>100</v>
      </c>
      <c r="D12" s="12">
        <f>'Tabell 24'!D12/('Tabell 24'!$C12/100)</f>
        <v>20.130760539909286</v>
      </c>
      <c r="E12" s="12">
        <f>'Tabell 24'!E12/('Tabell 24'!$C12/100)</f>
        <v>-105.4846033340102</v>
      </c>
      <c r="F12" s="12">
        <f>'Tabell 24'!F12/('Tabell 24'!$C12/100)</f>
        <v>-0.08310319181909834</v>
      </c>
      <c r="G12" s="12">
        <f>'Tabell 24'!G12/('Tabell 24'!$C12/100)</f>
        <v>-15.883790063023664</v>
      </c>
      <c r="H12" s="12">
        <f>'Tabell 24'!H12/('Tabell 24'!$C12/100)</f>
        <v>0.061472173906933866</v>
      </c>
      <c r="I12" s="12">
        <f>'Tabell 24'!I12/('Tabell 24'!$C12/100)</f>
        <v>-1.259263875036757</v>
      </c>
    </row>
    <row r="13" spans="1:9" s="3" customFormat="1" ht="12" customHeight="1">
      <c r="A13" s="33" t="s">
        <v>352</v>
      </c>
      <c r="B13" s="15">
        <f>'Tabell 24'!B13/('Tabell 24'!$C13/100)</f>
        <v>105.0647164522631</v>
      </c>
      <c r="C13" s="15">
        <f>'Tabell 24'!C13/('Tabell 24'!$C13/100)</f>
        <v>100</v>
      </c>
      <c r="D13" s="15">
        <f>'Tabell 24'!D13/('Tabell 24'!$C13/100)</f>
        <v>25.58928733667361</v>
      </c>
      <c r="E13" s="15">
        <f>'Tabell 24'!E13/('Tabell 24'!$C13/100)</f>
        <v>-116.27515442328637</v>
      </c>
      <c r="F13" s="15">
        <f>'Tabell 24'!F13/('Tabell 24'!$C13/100)</f>
        <v>0</v>
      </c>
      <c r="G13" s="15">
        <f>'Tabell 24'!G13/('Tabell 24'!$C13/100)</f>
        <v>-16.994020479101962</v>
      </c>
      <c r="H13" s="15">
        <f>'Tabell 24'!H13/('Tabell 24'!$C13/100)</f>
        <v>-0.07736587018236922</v>
      </c>
      <c r="I13" s="15">
        <f>'Tabell 24'!I13/('Tabell 24'!$C13/100)</f>
        <v>-7.75725343589709</v>
      </c>
    </row>
    <row r="14" spans="1:9" s="3" customFormat="1" ht="12" customHeight="1">
      <c r="A14" s="3" t="s">
        <v>10</v>
      </c>
      <c r="B14" s="12">
        <f>'Tabell 24'!B14/('Tabell 24'!$C14/100)</f>
        <v>102.39162043735311</v>
      </c>
      <c r="C14" s="12">
        <f>'Tabell 24'!C14/('Tabell 24'!$C14/100)</f>
        <v>100.00000000000001</v>
      </c>
      <c r="D14" s="12">
        <f>'Tabell 24'!D14/('Tabell 24'!$C14/100)</f>
        <v>1.698742041777469</v>
      </c>
      <c r="E14" s="12">
        <f>'Tabell 24'!E14/('Tabell 24'!$C14/100)</f>
        <v>-65.11090095745647</v>
      </c>
      <c r="F14" s="12">
        <f>'Tabell 24'!F14/('Tabell 24'!$C14/100)</f>
        <v>0</v>
      </c>
      <c r="G14" s="12">
        <f>'Tabell 24'!G14/('Tabell 24'!$C14/100)</f>
        <v>-24.140188653319218</v>
      </c>
      <c r="H14" s="12">
        <f>'Tabell 24'!H14/('Tabell 24'!$C14/100)</f>
        <v>0</v>
      </c>
      <c r="I14" s="12">
        <f>'Tabell 24'!I14/('Tabell 24'!$C14/100)</f>
        <v>12.447652431001796</v>
      </c>
    </row>
    <row r="15" spans="1:9" s="3" customFormat="1" ht="12" customHeight="1">
      <c r="A15" s="33" t="s">
        <v>357</v>
      </c>
      <c r="B15" s="15">
        <f>'Tabell 24'!B15/('Tabell 24'!$C15/100)</f>
        <v>101.24796808188961</v>
      </c>
      <c r="C15" s="15">
        <f>'Tabell 24'!C15/('Tabell 24'!$C15/100)</f>
        <v>100</v>
      </c>
      <c r="D15" s="15">
        <f>'Tabell 24'!D15/('Tabell 24'!$C15/100)</f>
        <v>2.1588559159511407</v>
      </c>
      <c r="E15" s="15">
        <f>'Tabell 24'!E15/('Tabell 24'!$C15/100)</f>
        <v>-67.42680528694439</v>
      </c>
      <c r="F15" s="15">
        <f>'Tabell 24'!F15/('Tabell 24'!$C15/100)</f>
        <v>0</v>
      </c>
      <c r="G15" s="15">
        <f>'Tabell 24'!G15/('Tabell 24'!$C15/100)</f>
        <v>-25.75914084109741</v>
      </c>
      <c r="H15" s="15">
        <f>'Tabell 24'!H15/('Tabell 24'!$C15/100)</f>
        <v>0.5659944679063481</v>
      </c>
      <c r="I15" s="15">
        <f>'Tabell 24'!I15/('Tabell 24'!$C15/100)</f>
        <v>9.5389042558157</v>
      </c>
    </row>
    <row r="16" spans="1:9" s="3" customFormat="1" ht="12" customHeight="1">
      <c r="A16" s="3" t="s">
        <v>7</v>
      </c>
      <c r="B16" s="12">
        <f>'Tabell 24'!B16/('Tabell 24'!$C16/100)</f>
        <v>173.26211818618117</v>
      </c>
      <c r="C16" s="12">
        <f>'Tabell 24'!C16/('Tabell 24'!$C16/100)</f>
        <v>100</v>
      </c>
      <c r="D16" s="12">
        <f>'Tabell 24'!D16/('Tabell 24'!$C16/100)</f>
        <v>5.336956016905856</v>
      </c>
      <c r="E16" s="12">
        <f>'Tabell 24'!E16/('Tabell 24'!$C16/100)</f>
        <v>-51.151672781880386</v>
      </c>
      <c r="F16" s="12">
        <f>'Tabell 24'!F16/('Tabell 24'!$C16/100)</f>
        <v>0</v>
      </c>
      <c r="G16" s="12">
        <f>'Tabell 24'!G16/('Tabell 24'!$C16/100)</f>
        <v>-27.962937160373414</v>
      </c>
      <c r="H16" s="12">
        <f>'Tabell 24'!H16/('Tabell 24'!$C16/100)</f>
        <v>-0.0035607573576084094</v>
      </c>
      <c r="I16" s="12">
        <f>'Tabell 24'!I16/('Tabell 24'!$C16/100)</f>
        <v>26.218785317294444</v>
      </c>
    </row>
    <row r="17" spans="1:9" s="3" customFormat="1" ht="12" customHeight="1">
      <c r="A17" s="33" t="s">
        <v>354</v>
      </c>
      <c r="B17" s="15">
        <f>'Tabell 24'!B17/('Tabell 24'!$C17/100)</f>
        <v>185.1098971557539</v>
      </c>
      <c r="C17" s="15">
        <f>'Tabell 24'!C17/('Tabell 24'!$C17/100)</f>
        <v>100</v>
      </c>
      <c r="D17" s="15">
        <f>'Tabell 24'!D17/('Tabell 24'!$C17/100)</f>
        <v>3.669222812101938</v>
      </c>
      <c r="E17" s="15">
        <f>'Tabell 24'!E17/('Tabell 24'!$C17/100)</f>
        <v>-74.77554649363529</v>
      </c>
      <c r="F17" s="15">
        <f>'Tabell 24'!F17/('Tabell 24'!$C17/100)</f>
        <v>0</v>
      </c>
      <c r="G17" s="15">
        <f>'Tabell 24'!G17/('Tabell 24'!$C17/100)</f>
        <v>-27.634240380258692</v>
      </c>
      <c r="H17" s="15">
        <f>'Tabell 24'!H17/('Tabell 24'!$C17/100)</f>
        <v>0</v>
      </c>
      <c r="I17" s="15">
        <f>'Tabell 24'!I17/('Tabell 24'!$C17/100)</f>
        <v>1.2594359382079625</v>
      </c>
    </row>
    <row r="18" spans="1:9" s="3" customFormat="1" ht="12" customHeight="1">
      <c r="A18" s="3" t="s">
        <v>11</v>
      </c>
      <c r="B18" s="12">
        <f>'Tabell 24'!B18/('Tabell 24'!$C18/100)</f>
        <v>143.65948434691015</v>
      </c>
      <c r="C18" s="12">
        <f>'Tabell 24'!C18/('Tabell 24'!$C18/100)</f>
        <v>100</v>
      </c>
      <c r="D18" s="12">
        <f>'Tabell 24'!D18/('Tabell 24'!$C18/100)</f>
        <v>15.145401963010247</v>
      </c>
      <c r="E18" s="12">
        <f>'Tabell 24'!E18/('Tabell 24'!$C18/100)</f>
        <v>-2.5406727236860225</v>
      </c>
      <c r="F18" s="12">
        <f>'Tabell 24'!F18/('Tabell 24'!$C18/100)</f>
        <v>-27.960054937488135</v>
      </c>
      <c r="G18" s="12">
        <f>'Tabell 24'!G18/('Tabell 24'!$C18/100)</f>
        <v>-12.40020247963107</v>
      </c>
      <c r="H18" s="12">
        <f>'Tabell 24'!H18/('Tabell 24'!$C18/100)</f>
        <v>-7.732004808891237</v>
      </c>
      <c r="I18" s="12">
        <f>'Tabell 24'!I18/('Tabell 24'!$C18/100)</f>
        <v>64.51246701331378</v>
      </c>
    </row>
    <row r="19" spans="1:9" s="3" customFormat="1" ht="12" customHeight="1">
      <c r="A19" s="33" t="s">
        <v>349</v>
      </c>
      <c r="B19" s="15">
        <f>'Tabell 24'!B19/('Tabell 24'!$C19/100)</f>
        <v>135.5738258208557</v>
      </c>
      <c r="C19" s="15">
        <f>'Tabell 24'!C19/('Tabell 24'!$C19/100)</f>
        <v>100</v>
      </c>
      <c r="D19" s="15">
        <f>'Tabell 24'!D19/('Tabell 24'!$C19/100)</f>
        <v>4.349606641690191</v>
      </c>
      <c r="E19" s="15">
        <f>'Tabell 24'!E19/('Tabell 24'!$C19/100)</f>
        <v>-18.357003557241367</v>
      </c>
      <c r="F19" s="15">
        <f>'Tabell 24'!F19/('Tabell 24'!$C19/100)</f>
        <v>0.29302405056677205</v>
      </c>
      <c r="G19" s="15">
        <f>'Tabell 24'!G19/('Tabell 24'!$C19/100)</f>
        <v>-43.7060552184406</v>
      </c>
      <c r="H19" s="15">
        <f>'Tabell 24'!H19/('Tabell 24'!$C19/100)</f>
        <v>-15.425068454654705</v>
      </c>
      <c r="I19" s="15">
        <f>'Tabell 24'!I19/('Tabell 24'!$C19/100)</f>
        <v>27.15450346192029</v>
      </c>
    </row>
    <row r="20" spans="1:9" s="3" customFormat="1" ht="12" customHeight="1">
      <c r="A20" s="3" t="s">
        <v>8</v>
      </c>
      <c r="B20" s="12">
        <f>'Tabell 24'!B20/('Tabell 24'!$C20/100)</f>
        <v>100</v>
      </c>
      <c r="C20" s="12">
        <f>'Tabell 24'!C20/('Tabell 24'!$C20/100)</f>
        <v>100</v>
      </c>
      <c r="D20" s="12">
        <f>'Tabell 24'!D20/('Tabell 24'!$C20/100)</f>
        <v>711.1927782162588</v>
      </c>
      <c r="E20" s="12">
        <f>'Tabell 24'!E20/('Tabell 24'!$C20/100)</f>
        <v>-3414.3584747434884</v>
      </c>
      <c r="F20" s="12">
        <f>'Tabell 24'!F20/('Tabell 24'!$C20/100)</f>
        <v>0</v>
      </c>
      <c r="G20" s="12">
        <f>'Tabell 24'!G20/('Tabell 24'!$C20/100)</f>
        <v>-95.2052091554854</v>
      </c>
      <c r="H20" s="12">
        <f>'Tabell 24'!H20/('Tabell 24'!$C20/100)</f>
        <v>-127.10758681925809</v>
      </c>
      <c r="I20" s="12">
        <f>'Tabell 24'!I20/('Tabell 24'!$C20/100)</f>
        <v>-2825.478492501973</v>
      </c>
    </row>
    <row r="21" spans="1:9" s="3" customFormat="1" ht="12" customHeight="1">
      <c r="A21" s="33" t="s">
        <v>355</v>
      </c>
      <c r="B21" s="15">
        <f>'Tabell 24'!B21/('Tabell 24'!$C21/100)</f>
        <v>100</v>
      </c>
      <c r="C21" s="15">
        <f>'Tabell 24'!C21/('Tabell 24'!$C21/100)</f>
        <v>100</v>
      </c>
      <c r="D21" s="15">
        <f>'Tabell 24'!D21/('Tabell 24'!$C21/100)</f>
        <v>1036.3779891408988</v>
      </c>
      <c r="E21" s="15">
        <f>'Tabell 24'!E21/('Tabell 24'!$C21/100)</f>
        <v>1338.9181973378516</v>
      </c>
      <c r="F21" s="15">
        <f>'Tabell 24'!F21/('Tabell 24'!$C21/100)</f>
        <v>0</v>
      </c>
      <c r="G21" s="15">
        <f>'Tabell 24'!G21/('Tabell 24'!$C21/100)</f>
        <v>-88.27319753038879</v>
      </c>
      <c r="H21" s="15">
        <f>'Tabell 24'!H21/('Tabell 24'!$C21/100)</f>
        <v>-153.50995417613308</v>
      </c>
      <c r="I21" s="15">
        <f>'Tabell 24'!I21/('Tabell 24'!$C21/100)</f>
        <v>2233.5130347722284</v>
      </c>
    </row>
    <row r="22" spans="1:9" s="3" customFormat="1" ht="12" customHeight="1">
      <c r="A22" s="3" t="s">
        <v>9</v>
      </c>
      <c r="B22" s="12">
        <f>'Tabell 24'!B22/('Tabell 24'!$C22/100)</f>
        <v>100</v>
      </c>
      <c r="C22" s="12">
        <f>'Tabell 24'!C22/('Tabell 24'!$C22/100)</f>
        <v>100</v>
      </c>
      <c r="D22" s="12">
        <f>'Tabell 24'!D22/('Tabell 24'!$C22/100)</f>
        <v>594.5396679320526</v>
      </c>
      <c r="E22" s="12">
        <f>'Tabell 24'!E22/('Tabell 24'!$C22/100)</f>
        <v>-256.06937893835396</v>
      </c>
      <c r="F22" s="12">
        <f>'Tabell 24'!F22/('Tabell 24'!$C22/100)</f>
        <v>0</v>
      </c>
      <c r="G22" s="12">
        <f>'Tabell 24'!G22/('Tabell 24'!$C22/100)</f>
        <v>-44.91353196058131</v>
      </c>
      <c r="H22" s="12">
        <f>'Tabell 24'!H22/('Tabell 24'!$C22/100)</f>
        <v>612.851975408055</v>
      </c>
      <c r="I22" s="12">
        <f>'Tabell 24'!I22/('Tabell 24'!$C22/100)</f>
        <v>1006.4087324411723</v>
      </c>
    </row>
    <row r="23" spans="1:9" s="3" customFormat="1" ht="12" customHeight="1">
      <c r="A23" s="33" t="s">
        <v>356</v>
      </c>
      <c r="B23" s="15">
        <f>'Tabell 24'!B23/('Tabell 24'!$C23/100)</f>
        <v>100</v>
      </c>
      <c r="C23" s="15">
        <f>'Tabell 24'!C23/('Tabell 24'!$C23/100)</f>
        <v>100</v>
      </c>
      <c r="D23" s="15">
        <f>'Tabell 24'!D23/('Tabell 24'!$C23/100)</f>
        <v>-1458.4893401015229</v>
      </c>
      <c r="E23" s="15">
        <f>'Tabell 24'!E23/('Tabell 24'!$C23/100)</f>
        <v>-376.68832487309646</v>
      </c>
      <c r="F23" s="15">
        <f>'Tabell 24'!F23/('Tabell 24'!$C23/100)</f>
        <v>0</v>
      </c>
      <c r="G23" s="15">
        <f>'Tabell 24'!G23/('Tabell 24'!$C23/100)</f>
        <v>-67.78071065989847</v>
      </c>
      <c r="H23" s="15">
        <f>'Tabell 24'!H23/('Tabell 24'!$C23/100)</f>
        <v>81.21827411167513</v>
      </c>
      <c r="I23" s="15">
        <f>'Tabell 24'!I23/('Tabell 24'!$C23/100)</f>
        <v>-1721.7401015228427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28"/>
  <dimension ref="A1:K25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340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129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276</v>
      </c>
      <c r="B4" s="9">
        <v>6755282</v>
      </c>
      <c r="C4" s="9">
        <v>28279371</v>
      </c>
      <c r="D4" s="9">
        <v>-5538947</v>
      </c>
      <c r="E4" s="9">
        <v>-3009314</v>
      </c>
      <c r="F4" s="9">
        <v>-669147</v>
      </c>
      <c r="G4" s="9">
        <v>-13207312</v>
      </c>
      <c r="H4" s="9">
        <v>12609933</v>
      </c>
    </row>
    <row r="5" spans="1:8" s="3" customFormat="1" ht="12" customHeight="1">
      <c r="A5" s="3" t="s">
        <v>279</v>
      </c>
      <c r="B5" s="9">
        <v>2577462</v>
      </c>
      <c r="C5" s="9">
        <v>8826375</v>
      </c>
      <c r="D5" s="9">
        <v>-2499502</v>
      </c>
      <c r="E5" s="9">
        <v>-1008813</v>
      </c>
      <c r="F5" s="9">
        <v>-357647</v>
      </c>
      <c r="G5" s="9">
        <v>-2331366</v>
      </c>
      <c r="H5" s="9">
        <v>5206509</v>
      </c>
    </row>
    <row r="6" spans="1:8" s="3" customFormat="1" ht="12" customHeight="1">
      <c r="A6" s="3" t="s">
        <v>278</v>
      </c>
      <c r="B6" s="9">
        <v>2244104</v>
      </c>
      <c r="C6" s="9">
        <v>16289837</v>
      </c>
      <c r="D6" s="9">
        <v>-2705642</v>
      </c>
      <c r="E6" s="9">
        <v>-703771</v>
      </c>
      <c r="F6" s="9">
        <v>-205601</v>
      </c>
      <c r="G6" s="9">
        <v>-3653699</v>
      </c>
      <c r="H6" s="9">
        <v>11265228</v>
      </c>
    </row>
    <row r="7" spans="1:8" s="3" customFormat="1" ht="12" customHeight="1">
      <c r="A7" s="3" t="s">
        <v>281</v>
      </c>
      <c r="B7" s="9">
        <v>2193443</v>
      </c>
      <c r="C7" s="9">
        <v>1981293</v>
      </c>
      <c r="D7" s="9">
        <v>-1533801</v>
      </c>
      <c r="E7" s="9">
        <v>-1147171</v>
      </c>
      <c r="F7" s="9">
        <v>-435968</v>
      </c>
      <c r="G7" s="9">
        <v>-1444519</v>
      </c>
      <c r="H7" s="9">
        <v>2100539</v>
      </c>
    </row>
    <row r="8" spans="1:8" s="3" customFormat="1" ht="12" customHeight="1">
      <c r="A8" s="3" t="s">
        <v>283</v>
      </c>
      <c r="B8" s="9">
        <v>1539817</v>
      </c>
      <c r="C8" s="9">
        <v>1704466</v>
      </c>
      <c r="D8" s="9">
        <v>-1354349</v>
      </c>
      <c r="E8" s="9">
        <v>-1091397</v>
      </c>
      <c r="F8" s="9">
        <v>-108671</v>
      </c>
      <c r="G8" s="9">
        <v>-677891</v>
      </c>
      <c r="H8" s="9">
        <v>11975</v>
      </c>
    </row>
    <row r="9" spans="1:8" s="3" customFormat="1" ht="12" customHeight="1">
      <c r="A9" s="3" t="s">
        <v>285</v>
      </c>
      <c r="B9" s="9">
        <v>758898</v>
      </c>
      <c r="C9" s="9">
        <v>649117</v>
      </c>
      <c r="D9" s="9">
        <v>-406269</v>
      </c>
      <c r="E9" s="9">
        <v>-614671</v>
      </c>
      <c r="F9" s="9">
        <v>-64438</v>
      </c>
      <c r="G9" s="9">
        <v>-25325</v>
      </c>
      <c r="H9" s="9">
        <v>297312</v>
      </c>
    </row>
    <row r="10" spans="1:8" s="3" customFormat="1" ht="12" customHeight="1">
      <c r="A10" s="3" t="s">
        <v>286</v>
      </c>
      <c r="B10" s="9">
        <v>698866</v>
      </c>
      <c r="C10" s="9">
        <v>336469</v>
      </c>
      <c r="D10" s="9">
        <v>-355559</v>
      </c>
      <c r="E10" s="9">
        <v>-474700</v>
      </c>
      <c r="F10" s="9">
        <v>-65393</v>
      </c>
      <c r="G10" s="9">
        <v>-77109</v>
      </c>
      <c r="H10" s="9">
        <v>62574</v>
      </c>
    </row>
    <row r="11" spans="1:8" s="3" customFormat="1" ht="12" customHeight="1">
      <c r="A11" s="3" t="s">
        <v>289</v>
      </c>
      <c r="B11" s="9">
        <v>238623</v>
      </c>
      <c r="C11" s="9">
        <v>191045</v>
      </c>
      <c r="D11" s="9">
        <v>-127211</v>
      </c>
      <c r="E11" s="9">
        <v>-155176</v>
      </c>
      <c r="F11" s="9">
        <v>-41771</v>
      </c>
      <c r="G11" s="9">
        <v>-10410</v>
      </c>
      <c r="H11" s="9">
        <v>95100</v>
      </c>
    </row>
    <row r="12" spans="1:8" s="3" customFormat="1" ht="12" customHeight="1">
      <c r="A12" s="3" t="s">
        <v>288</v>
      </c>
      <c r="B12" s="9">
        <v>212614</v>
      </c>
      <c r="C12" s="9">
        <v>582572</v>
      </c>
      <c r="D12" s="9">
        <v>-355009</v>
      </c>
      <c r="E12" s="9">
        <v>50236</v>
      </c>
      <c r="F12" s="9">
        <v>-26024</v>
      </c>
      <c r="G12" s="9">
        <v>-146610</v>
      </c>
      <c r="H12" s="9">
        <v>317779</v>
      </c>
    </row>
    <row r="13" spans="1:8" s="3" customFormat="1" ht="12" customHeight="1">
      <c r="A13" s="3" t="s">
        <v>284</v>
      </c>
      <c r="B13" s="9">
        <v>164652</v>
      </c>
      <c r="C13" s="9">
        <v>209546</v>
      </c>
      <c r="D13" s="9">
        <v>-38457</v>
      </c>
      <c r="E13" s="9">
        <v>-138204</v>
      </c>
      <c r="F13" s="9">
        <v>-17425</v>
      </c>
      <c r="G13" s="9">
        <v>-118909</v>
      </c>
      <c r="H13" s="9">
        <v>61203</v>
      </c>
    </row>
    <row r="14" spans="1:8" s="3" customFormat="1" ht="12" customHeight="1">
      <c r="A14" s="3" t="s">
        <v>282</v>
      </c>
      <c r="B14" s="9">
        <v>82603</v>
      </c>
      <c r="C14" s="9">
        <v>0</v>
      </c>
      <c r="D14" s="9">
        <v>-6905</v>
      </c>
      <c r="E14" s="9">
        <v>-97192</v>
      </c>
      <c r="F14" s="9">
        <v>-1239</v>
      </c>
      <c r="G14" s="9">
        <v>0</v>
      </c>
      <c r="H14" s="9">
        <v>1820</v>
      </c>
    </row>
    <row r="15" spans="1:8" s="3" customFormat="1" ht="12" customHeight="1">
      <c r="A15" s="3" t="s">
        <v>277</v>
      </c>
      <c r="B15" s="9">
        <v>56487</v>
      </c>
      <c r="C15" s="9">
        <v>8670</v>
      </c>
      <c r="D15" s="9">
        <v>-2516</v>
      </c>
      <c r="E15" s="9">
        <v>-71581</v>
      </c>
      <c r="F15" s="9">
        <v>-2369</v>
      </c>
      <c r="G15" s="9">
        <v>-4576</v>
      </c>
      <c r="H15" s="9">
        <v>4298</v>
      </c>
    </row>
    <row r="16" spans="1:8" s="3" customFormat="1" ht="12" customHeight="1">
      <c r="A16" s="3" t="s">
        <v>298</v>
      </c>
      <c r="B16" s="9">
        <v>26100</v>
      </c>
      <c r="C16" s="9">
        <v>0</v>
      </c>
      <c r="D16" s="9">
        <v>-11</v>
      </c>
      <c r="E16" s="9">
        <v>-25855</v>
      </c>
      <c r="F16" s="9">
        <v>-1613</v>
      </c>
      <c r="G16" s="9">
        <v>0</v>
      </c>
      <c r="H16" s="9">
        <v>-1379</v>
      </c>
    </row>
    <row r="17" spans="1:8" s="3" customFormat="1" ht="12" customHeight="1">
      <c r="A17" s="3" t="s">
        <v>296</v>
      </c>
      <c r="B17" s="9">
        <v>3144</v>
      </c>
      <c r="C17" s="9">
        <v>49241</v>
      </c>
      <c r="D17" s="9">
        <v>-6387</v>
      </c>
      <c r="E17" s="9">
        <v>3371</v>
      </c>
      <c r="F17" s="9">
        <v>-2654</v>
      </c>
      <c r="G17" s="9">
        <v>-19535</v>
      </c>
      <c r="H17" s="9">
        <v>27180</v>
      </c>
    </row>
    <row r="18" spans="1:8" s="3" customFormat="1" ht="12" customHeight="1">
      <c r="A18" s="3" t="s">
        <v>300</v>
      </c>
      <c r="B18" s="9">
        <v>1607</v>
      </c>
      <c r="C18" s="9">
        <v>0</v>
      </c>
      <c r="D18" s="9">
        <v>-1332</v>
      </c>
      <c r="E18" s="9">
        <v>-495</v>
      </c>
      <c r="F18" s="9">
        <v>-3233</v>
      </c>
      <c r="G18" s="9">
        <v>0</v>
      </c>
      <c r="H18" s="9">
        <v>-3453</v>
      </c>
    </row>
    <row r="19" spans="1:8" s="3" customFormat="1" ht="12" customHeight="1">
      <c r="A19" s="3" t="s">
        <v>308</v>
      </c>
      <c r="B19" s="9">
        <v>211</v>
      </c>
      <c r="C19" s="9">
        <v>239</v>
      </c>
      <c r="D19" s="9">
        <v>-365</v>
      </c>
      <c r="E19" s="9">
        <v>85</v>
      </c>
      <c r="F19" s="9">
        <v>-144</v>
      </c>
      <c r="G19" s="9">
        <v>-6</v>
      </c>
      <c r="H19" s="9">
        <v>20</v>
      </c>
    </row>
    <row r="20" spans="1:8" s="3" customFormat="1" ht="12.75">
      <c r="A20" s="2"/>
      <c r="B20" s="9"/>
      <c r="C20" s="9"/>
      <c r="D20" s="9"/>
      <c r="E20" s="9"/>
      <c r="F20" s="9"/>
      <c r="G20" s="9"/>
      <c r="H20" s="9"/>
    </row>
    <row r="21" spans="1:8" ht="12.75">
      <c r="A21" s="3" t="s">
        <v>139</v>
      </c>
      <c r="B21" s="9">
        <f aca="true" t="shared" si="0" ref="B21:H21">SUM(B4:B20)</f>
        <v>17553913</v>
      </c>
      <c r="C21" s="9">
        <f t="shared" si="0"/>
        <v>59108241</v>
      </c>
      <c r="D21" s="9">
        <f t="shared" si="0"/>
        <v>-14932262</v>
      </c>
      <c r="E21" s="9">
        <f t="shared" si="0"/>
        <v>-8484648</v>
      </c>
      <c r="F21" s="9">
        <f t="shared" si="0"/>
        <v>-2003337</v>
      </c>
      <c r="G21" s="9">
        <f t="shared" si="0"/>
        <v>-21717267</v>
      </c>
      <c r="H21" s="9">
        <f t="shared" si="0"/>
        <v>32056638</v>
      </c>
    </row>
    <row r="22" spans="1:8" ht="12.75">
      <c r="A22" s="1" t="s">
        <v>140</v>
      </c>
      <c r="B22" s="10">
        <v>20858030</v>
      </c>
      <c r="C22" s="10">
        <v>-9080805</v>
      </c>
      <c r="D22" s="10">
        <v>-12926898</v>
      </c>
      <c r="E22" s="10">
        <v>-13368593</v>
      </c>
      <c r="F22" s="10">
        <v>-2648393</v>
      </c>
      <c r="G22" s="10">
        <v>-37968364</v>
      </c>
      <c r="H22" s="10">
        <v>-55135023</v>
      </c>
    </row>
    <row r="24" spans="1:8" ht="12.75">
      <c r="A24" s="1" t="s">
        <v>136</v>
      </c>
      <c r="B24" s="7">
        <f>B21/($B21/100)</f>
        <v>100</v>
      </c>
      <c r="C24" s="7">
        <f aca="true" t="shared" si="1" ref="C24:H24">C21/($B21/100)</f>
        <v>336.72401703255565</v>
      </c>
      <c r="D24" s="7">
        <f t="shared" si="1"/>
        <v>-85.06514758276403</v>
      </c>
      <c r="E24" s="7">
        <f t="shared" si="1"/>
        <v>-48.334795780291266</v>
      </c>
      <c r="F24" s="7">
        <f t="shared" si="1"/>
        <v>-11.41248108042919</v>
      </c>
      <c r="G24" s="7">
        <f t="shared" si="1"/>
        <v>-123.71752668479101</v>
      </c>
      <c r="H24" s="7">
        <f t="shared" si="1"/>
        <v>182.61818889042004</v>
      </c>
    </row>
    <row r="25" spans="1:8" ht="12.75">
      <c r="A25" s="1" t="s">
        <v>137</v>
      </c>
      <c r="B25" s="7">
        <f>B22/($B22/100)</f>
        <v>100</v>
      </c>
      <c r="C25" s="7">
        <f aca="true" t="shared" si="2" ref="C25:H25">C22/($B22/100)</f>
        <v>-43.53625438260469</v>
      </c>
      <c r="D25" s="7">
        <f t="shared" si="2"/>
        <v>-61.975641994953506</v>
      </c>
      <c r="E25" s="7">
        <f t="shared" si="2"/>
        <v>-64.09326767676527</v>
      </c>
      <c r="F25" s="7">
        <f t="shared" si="2"/>
        <v>-12.697234590227362</v>
      </c>
      <c r="G25" s="7">
        <f t="shared" si="2"/>
        <v>-182.0323587606308</v>
      </c>
      <c r="H25" s="7">
        <f t="shared" si="2"/>
        <v>-264.3347574051816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6"/>
  <dimension ref="A1:K25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345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130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300</v>
      </c>
      <c r="B4" s="9">
        <v>7674364</v>
      </c>
      <c r="C4" s="9">
        <v>4623746</v>
      </c>
      <c r="D4" s="9">
        <v>-2959152</v>
      </c>
      <c r="E4" s="9">
        <v>-8971013</v>
      </c>
      <c r="F4" s="9">
        <v>-701013</v>
      </c>
      <c r="G4" s="9">
        <v>367927</v>
      </c>
      <c r="H4" s="9">
        <v>34859</v>
      </c>
    </row>
    <row r="5" spans="1:8" s="3" customFormat="1" ht="12" customHeight="1">
      <c r="A5" s="3" t="s">
        <v>301</v>
      </c>
      <c r="B5" s="9">
        <v>3973811</v>
      </c>
      <c r="C5" s="9">
        <v>3493069</v>
      </c>
      <c r="D5" s="9">
        <v>-3214966</v>
      </c>
      <c r="E5" s="9">
        <v>-3977630</v>
      </c>
      <c r="F5" s="9">
        <v>-127479</v>
      </c>
      <c r="G5" s="9">
        <v>0</v>
      </c>
      <c r="H5" s="9">
        <v>146805</v>
      </c>
    </row>
    <row r="6" spans="1:8" s="3" customFormat="1" ht="12" customHeight="1">
      <c r="A6" s="3" t="s">
        <v>282</v>
      </c>
      <c r="B6" s="9">
        <v>3925535</v>
      </c>
      <c r="C6" s="9">
        <v>2961877</v>
      </c>
      <c r="D6" s="9">
        <v>-1995089</v>
      </c>
      <c r="E6" s="9">
        <v>-4306152</v>
      </c>
      <c r="F6" s="9">
        <v>-263804</v>
      </c>
      <c r="G6" s="9">
        <v>-11</v>
      </c>
      <c r="H6" s="9">
        <v>322356</v>
      </c>
    </row>
    <row r="7" spans="1:8" s="3" customFormat="1" ht="12" customHeight="1">
      <c r="A7" s="3" t="s">
        <v>306</v>
      </c>
      <c r="B7" s="9">
        <v>2635610</v>
      </c>
      <c r="C7" s="9">
        <v>1869627</v>
      </c>
      <c r="D7" s="9">
        <v>-551147</v>
      </c>
      <c r="E7" s="9">
        <v>-3623601</v>
      </c>
      <c r="F7" s="9">
        <v>-418926</v>
      </c>
      <c r="G7" s="9">
        <v>0</v>
      </c>
      <c r="H7" s="9">
        <v>-88437</v>
      </c>
    </row>
    <row r="8" spans="1:8" s="3" customFormat="1" ht="12" customHeight="1">
      <c r="A8" s="3" t="s">
        <v>299</v>
      </c>
      <c r="B8" s="9">
        <v>1593304</v>
      </c>
      <c r="C8" s="9">
        <v>772994</v>
      </c>
      <c r="D8" s="9">
        <v>-5042</v>
      </c>
      <c r="E8" s="9">
        <v>-2338513</v>
      </c>
      <c r="F8" s="9">
        <v>-42794</v>
      </c>
      <c r="G8" s="9">
        <v>0</v>
      </c>
      <c r="H8" s="9">
        <v>-20051</v>
      </c>
    </row>
    <row r="9" spans="1:8" s="3" customFormat="1" ht="12" customHeight="1">
      <c r="A9" s="3" t="s">
        <v>283</v>
      </c>
      <c r="B9" s="9">
        <v>1088681</v>
      </c>
      <c r="C9" s="9">
        <v>1368640</v>
      </c>
      <c r="D9" s="9">
        <v>-1126829</v>
      </c>
      <c r="E9" s="9">
        <v>-1127505</v>
      </c>
      <c r="F9" s="9">
        <v>-41957</v>
      </c>
      <c r="G9" s="9">
        <v>0</v>
      </c>
      <c r="H9" s="9">
        <v>161030</v>
      </c>
    </row>
    <row r="10" spans="1:8" s="3" customFormat="1" ht="12" customHeight="1">
      <c r="A10" s="3" t="s">
        <v>302</v>
      </c>
      <c r="B10" s="9">
        <v>842742</v>
      </c>
      <c r="C10" s="9">
        <v>494665</v>
      </c>
      <c r="D10" s="9">
        <v>-263700</v>
      </c>
      <c r="E10" s="9">
        <v>-1009229</v>
      </c>
      <c r="F10" s="9">
        <v>-92304</v>
      </c>
      <c r="G10" s="9">
        <v>0</v>
      </c>
      <c r="H10" s="9">
        <v>-27826</v>
      </c>
    </row>
    <row r="11" spans="1:8" s="3" customFormat="1" ht="12" customHeight="1">
      <c r="A11" s="3" t="s">
        <v>303</v>
      </c>
      <c r="B11" s="9">
        <v>546892</v>
      </c>
      <c r="C11" s="9">
        <v>197246</v>
      </c>
      <c r="D11" s="9">
        <v>-143586</v>
      </c>
      <c r="E11" s="9">
        <v>-561761</v>
      </c>
      <c r="F11" s="9">
        <v>-56029</v>
      </c>
      <c r="G11" s="9">
        <v>10745</v>
      </c>
      <c r="H11" s="9">
        <v>-6493</v>
      </c>
    </row>
    <row r="12" spans="1:8" s="3" customFormat="1" ht="12" customHeight="1">
      <c r="A12" s="3" t="s">
        <v>311</v>
      </c>
      <c r="B12" s="9">
        <v>374665</v>
      </c>
      <c r="C12" s="9">
        <v>156931</v>
      </c>
      <c r="D12" s="9">
        <v>-19484</v>
      </c>
      <c r="E12" s="9">
        <v>-507679</v>
      </c>
      <c r="F12" s="9">
        <v>-10154</v>
      </c>
      <c r="G12" s="9">
        <v>0</v>
      </c>
      <c r="H12" s="9">
        <v>-5721</v>
      </c>
    </row>
    <row r="13" spans="1:8" s="3" customFormat="1" ht="12" customHeight="1">
      <c r="A13" s="3" t="s">
        <v>308</v>
      </c>
      <c r="B13" s="9">
        <v>111142</v>
      </c>
      <c r="C13" s="9">
        <v>4091</v>
      </c>
      <c r="D13" s="9">
        <v>-8</v>
      </c>
      <c r="E13" s="9">
        <v>-115200</v>
      </c>
      <c r="F13" s="9">
        <v>-5449</v>
      </c>
      <c r="G13" s="9">
        <v>594</v>
      </c>
      <c r="H13" s="9">
        <v>-4830</v>
      </c>
    </row>
    <row r="14" spans="1:8" s="3" customFormat="1" ht="12" customHeight="1">
      <c r="A14" s="3" t="s">
        <v>298</v>
      </c>
      <c r="B14" s="9">
        <v>97240</v>
      </c>
      <c r="C14" s="9">
        <v>16490</v>
      </c>
      <c r="D14" s="9">
        <v>-2201</v>
      </c>
      <c r="E14" s="9">
        <v>-110355</v>
      </c>
      <c r="F14" s="9">
        <v>-15199</v>
      </c>
      <c r="G14" s="9">
        <v>0</v>
      </c>
      <c r="H14" s="9">
        <v>-14025</v>
      </c>
    </row>
    <row r="15" spans="1:8" s="3" customFormat="1" ht="12" customHeight="1">
      <c r="A15" s="3" t="s">
        <v>277</v>
      </c>
      <c r="B15" s="9">
        <v>31642</v>
      </c>
      <c r="C15" s="9">
        <v>13987</v>
      </c>
      <c r="D15" s="9">
        <v>-1892</v>
      </c>
      <c r="E15" s="9">
        <v>-42358</v>
      </c>
      <c r="F15" s="9">
        <v>-1499</v>
      </c>
      <c r="G15" s="9">
        <v>-2</v>
      </c>
      <c r="H15" s="9">
        <v>-122</v>
      </c>
    </row>
    <row r="16" spans="1:8" s="3" customFormat="1" ht="12" customHeight="1">
      <c r="A16" s="3" t="s">
        <v>310</v>
      </c>
      <c r="B16" s="9">
        <v>23100</v>
      </c>
      <c r="C16" s="9">
        <v>9687</v>
      </c>
      <c r="D16" s="9">
        <v>-37777</v>
      </c>
      <c r="E16" s="9">
        <v>6881</v>
      </c>
      <c r="F16" s="9">
        <v>-4402</v>
      </c>
      <c r="G16" s="9">
        <v>0</v>
      </c>
      <c r="H16" s="9">
        <v>-2511</v>
      </c>
    </row>
    <row r="17" spans="1:8" s="3" customFormat="1" ht="12" customHeight="1">
      <c r="A17" s="3" t="s">
        <v>288</v>
      </c>
      <c r="B17" s="9">
        <v>14452</v>
      </c>
      <c r="C17" s="9">
        <v>1134</v>
      </c>
      <c r="D17" s="9">
        <v>0</v>
      </c>
      <c r="E17" s="9">
        <v>-15444</v>
      </c>
      <c r="F17" s="9">
        <v>-179</v>
      </c>
      <c r="G17" s="9">
        <v>0</v>
      </c>
      <c r="H17" s="9">
        <v>-37</v>
      </c>
    </row>
    <row r="18" spans="1:8" s="3" customFormat="1" ht="12" customHeight="1">
      <c r="A18" s="3" t="s">
        <v>312</v>
      </c>
      <c r="B18" s="9">
        <v>4024</v>
      </c>
      <c r="C18" s="9">
        <v>1765</v>
      </c>
      <c r="D18" s="9">
        <v>-1049</v>
      </c>
      <c r="E18" s="9">
        <v>-5222</v>
      </c>
      <c r="F18" s="9">
        <v>-149</v>
      </c>
      <c r="G18" s="9">
        <v>0</v>
      </c>
      <c r="H18" s="9">
        <v>-631</v>
      </c>
    </row>
    <row r="19" spans="1:8" s="3" customFormat="1" ht="12" customHeight="1">
      <c r="A19" s="3" t="s">
        <v>281</v>
      </c>
      <c r="B19" s="9">
        <v>1308</v>
      </c>
      <c r="C19" s="9">
        <v>67</v>
      </c>
      <c r="D19" s="9">
        <v>0</v>
      </c>
      <c r="E19" s="9">
        <v>-1327</v>
      </c>
      <c r="F19" s="9">
        <v>-4350</v>
      </c>
      <c r="G19" s="9">
        <v>0</v>
      </c>
      <c r="H19" s="9">
        <v>-4302</v>
      </c>
    </row>
    <row r="20" spans="1:8" s="3" customFormat="1" ht="12.75">
      <c r="A20" s="2"/>
      <c r="B20" s="9"/>
      <c r="C20" s="9"/>
      <c r="D20" s="9"/>
      <c r="E20" s="9"/>
      <c r="F20" s="9"/>
      <c r="G20" s="9"/>
      <c r="H20" s="9"/>
    </row>
    <row r="21" spans="1:8" ht="12.75">
      <c r="A21" s="3" t="s">
        <v>139</v>
      </c>
      <c r="B21" s="9">
        <f aca="true" t="shared" si="0" ref="B21:H21">SUM(B4:B20)</f>
        <v>22938512</v>
      </c>
      <c r="C21" s="9">
        <f t="shared" si="0"/>
        <v>15986016</v>
      </c>
      <c r="D21" s="9">
        <f t="shared" si="0"/>
        <v>-10321922</v>
      </c>
      <c r="E21" s="9">
        <f t="shared" si="0"/>
        <v>-26706108</v>
      </c>
      <c r="F21" s="9">
        <f t="shared" si="0"/>
        <v>-1785687</v>
      </c>
      <c r="G21" s="9">
        <f t="shared" si="0"/>
        <v>379253</v>
      </c>
      <c r="H21" s="9">
        <f t="shared" si="0"/>
        <v>490064</v>
      </c>
    </row>
    <row r="22" spans="1:8" ht="12.75">
      <c r="A22" s="1" t="s">
        <v>140</v>
      </c>
      <c r="B22" s="10">
        <v>23849856</v>
      </c>
      <c r="C22" s="10">
        <v>-43804615</v>
      </c>
      <c r="D22" s="10">
        <v>-10866679</v>
      </c>
      <c r="E22" s="10">
        <v>32795766</v>
      </c>
      <c r="F22" s="10">
        <v>-2103950</v>
      </c>
      <c r="G22" s="10">
        <v>391797</v>
      </c>
      <c r="H22" s="10">
        <v>262175</v>
      </c>
    </row>
    <row r="24" spans="1:8" ht="12.75">
      <c r="A24" s="1" t="s">
        <v>136</v>
      </c>
      <c r="B24" s="7">
        <f aca="true" t="shared" si="1" ref="B24:H25">B21/($B21/100)</f>
        <v>100</v>
      </c>
      <c r="C24" s="7">
        <f t="shared" si="1"/>
        <v>69.69072797747299</v>
      </c>
      <c r="D24" s="7">
        <f t="shared" si="1"/>
        <v>-44.99821958808837</v>
      </c>
      <c r="E24" s="7">
        <f t="shared" si="1"/>
        <v>-116.42476198979254</v>
      </c>
      <c r="F24" s="7">
        <f t="shared" si="1"/>
        <v>-7.784667985438637</v>
      </c>
      <c r="G24" s="7">
        <f t="shared" si="1"/>
        <v>1.653346128118511</v>
      </c>
      <c r="H24" s="7">
        <f t="shared" si="1"/>
        <v>2.136424542271966</v>
      </c>
    </row>
    <row r="25" spans="1:8" ht="12.75">
      <c r="A25" s="1" t="s">
        <v>137</v>
      </c>
      <c r="B25" s="7">
        <f t="shared" si="1"/>
        <v>100</v>
      </c>
      <c r="C25" s="7">
        <f t="shared" si="1"/>
        <v>-183.66825778738453</v>
      </c>
      <c r="D25" s="7">
        <f t="shared" si="1"/>
        <v>-45.56287048441718</v>
      </c>
      <c r="E25" s="7">
        <f t="shared" si="1"/>
        <v>137.50928307491668</v>
      </c>
      <c r="F25" s="7">
        <f t="shared" si="1"/>
        <v>-8.82164655417626</v>
      </c>
      <c r="G25" s="7">
        <f t="shared" si="1"/>
        <v>1.6427646355600638</v>
      </c>
      <c r="H25" s="7">
        <f t="shared" si="1"/>
        <v>1.0992728844987576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29"/>
  <dimension ref="A1:K27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341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131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275</v>
      </c>
      <c r="B4" s="9">
        <v>22245234</v>
      </c>
      <c r="C4" s="9">
        <v>38133202</v>
      </c>
      <c r="D4" s="9">
        <v>-11066937</v>
      </c>
      <c r="E4" s="9">
        <v>-14156283</v>
      </c>
      <c r="F4" s="9">
        <v>-652241</v>
      </c>
      <c r="G4" s="9">
        <v>-9038340</v>
      </c>
      <c r="H4" s="9">
        <v>25464635</v>
      </c>
    </row>
    <row r="5" spans="1:8" s="3" customFormat="1" ht="12" customHeight="1">
      <c r="A5" s="3" t="s">
        <v>277</v>
      </c>
      <c r="B5" s="9">
        <v>10347768</v>
      </c>
      <c r="C5" s="9">
        <v>6921989</v>
      </c>
      <c r="D5" s="9">
        <v>-3854321</v>
      </c>
      <c r="E5" s="9">
        <v>-14010378</v>
      </c>
      <c r="F5" s="9">
        <v>-378679</v>
      </c>
      <c r="G5" s="9">
        <v>-3652921</v>
      </c>
      <c r="H5" s="9">
        <v>11486333</v>
      </c>
    </row>
    <row r="6" spans="1:8" s="3" customFormat="1" ht="12" customHeight="1">
      <c r="A6" s="3" t="s">
        <v>280</v>
      </c>
      <c r="B6" s="9">
        <v>5267382</v>
      </c>
      <c r="C6" s="9">
        <v>5872349</v>
      </c>
      <c r="D6" s="9">
        <v>-4147625</v>
      </c>
      <c r="E6" s="9">
        <v>-1941016</v>
      </c>
      <c r="F6" s="9">
        <v>-809829</v>
      </c>
      <c r="G6" s="9">
        <v>-2533272</v>
      </c>
      <c r="H6" s="9">
        <v>1707989</v>
      </c>
    </row>
    <row r="7" spans="1:8" s="3" customFormat="1" ht="12" customHeight="1">
      <c r="A7" s="3" t="s">
        <v>284</v>
      </c>
      <c r="B7" s="9">
        <v>4333849</v>
      </c>
      <c r="C7" s="9">
        <v>2312776</v>
      </c>
      <c r="D7" s="9">
        <v>-181912</v>
      </c>
      <c r="E7" s="9">
        <v>-3485856</v>
      </c>
      <c r="F7" s="9">
        <v>-170846</v>
      </c>
      <c r="G7" s="9">
        <v>-1312404</v>
      </c>
      <c r="H7" s="9">
        <v>1495607</v>
      </c>
    </row>
    <row r="8" spans="1:8" s="3" customFormat="1" ht="12" customHeight="1">
      <c r="A8" s="3" t="s">
        <v>276</v>
      </c>
      <c r="B8" s="9">
        <v>4224237</v>
      </c>
      <c r="C8" s="9">
        <v>5263261</v>
      </c>
      <c r="D8" s="9">
        <v>-842510</v>
      </c>
      <c r="E8" s="9">
        <v>-3479830</v>
      </c>
      <c r="F8" s="9">
        <v>-351071</v>
      </c>
      <c r="G8" s="9">
        <v>-2605347</v>
      </c>
      <c r="H8" s="9">
        <v>2208740</v>
      </c>
    </row>
    <row r="9" spans="1:8" s="3" customFormat="1" ht="12" customHeight="1">
      <c r="A9" s="3" t="s">
        <v>279</v>
      </c>
      <c r="B9" s="9">
        <v>1541757</v>
      </c>
      <c r="C9" s="9">
        <v>673473</v>
      </c>
      <c r="D9" s="9">
        <v>26560</v>
      </c>
      <c r="E9" s="9">
        <v>-1231561</v>
      </c>
      <c r="F9" s="9">
        <v>-457596</v>
      </c>
      <c r="G9" s="9">
        <v>-177889</v>
      </c>
      <c r="H9" s="9">
        <v>374744</v>
      </c>
    </row>
    <row r="10" spans="1:8" s="3" customFormat="1" ht="12" customHeight="1">
      <c r="A10" s="3" t="s">
        <v>300</v>
      </c>
      <c r="B10" s="9">
        <v>870571</v>
      </c>
      <c r="C10" s="9">
        <v>64505</v>
      </c>
      <c r="D10" s="9">
        <v>-19220</v>
      </c>
      <c r="E10" s="9">
        <v>-1373330</v>
      </c>
      <c r="F10" s="9">
        <v>-38661</v>
      </c>
      <c r="G10" s="9">
        <v>36175</v>
      </c>
      <c r="H10" s="9">
        <v>18251</v>
      </c>
    </row>
    <row r="11" spans="1:8" s="3" customFormat="1" ht="12" customHeight="1">
      <c r="A11" s="3" t="s">
        <v>283</v>
      </c>
      <c r="B11" s="9">
        <v>479404</v>
      </c>
      <c r="C11" s="9">
        <v>215415</v>
      </c>
      <c r="D11" s="9">
        <v>-28262</v>
      </c>
      <c r="E11" s="9">
        <v>-537747</v>
      </c>
      <c r="F11" s="9">
        <v>-22342</v>
      </c>
      <c r="G11" s="9">
        <v>-85674</v>
      </c>
      <c r="H11" s="9">
        <v>20794</v>
      </c>
    </row>
    <row r="12" spans="1:8" s="3" customFormat="1" ht="12" customHeight="1">
      <c r="A12" s="3" t="s">
        <v>281</v>
      </c>
      <c r="B12" s="9">
        <v>405831</v>
      </c>
      <c r="C12" s="9">
        <v>156536</v>
      </c>
      <c r="D12" s="9">
        <v>-58351</v>
      </c>
      <c r="E12" s="9">
        <v>-403456</v>
      </c>
      <c r="F12" s="9">
        <v>-22641</v>
      </c>
      <c r="G12" s="9">
        <v>-114128</v>
      </c>
      <c r="H12" s="9">
        <v>160303</v>
      </c>
    </row>
    <row r="13" spans="1:8" s="3" customFormat="1" ht="12" customHeight="1">
      <c r="A13" s="3" t="s">
        <v>286</v>
      </c>
      <c r="B13" s="9">
        <v>362998</v>
      </c>
      <c r="C13" s="9">
        <v>139235</v>
      </c>
      <c r="D13" s="9">
        <v>-93801</v>
      </c>
      <c r="E13" s="9">
        <v>-191877</v>
      </c>
      <c r="F13" s="9">
        <v>-20164</v>
      </c>
      <c r="G13" s="9">
        <v>-30484</v>
      </c>
      <c r="H13" s="9">
        <v>165907</v>
      </c>
    </row>
    <row r="14" spans="1:8" s="3" customFormat="1" ht="12" customHeight="1">
      <c r="A14" s="3" t="s">
        <v>278</v>
      </c>
      <c r="B14" s="9">
        <v>318771</v>
      </c>
      <c r="C14" s="9">
        <v>813498</v>
      </c>
      <c r="D14" s="9">
        <v>-122788</v>
      </c>
      <c r="E14" s="9">
        <v>-259966</v>
      </c>
      <c r="F14" s="9">
        <v>-21569</v>
      </c>
      <c r="G14" s="9">
        <v>-178703</v>
      </c>
      <c r="H14" s="9">
        <v>549243</v>
      </c>
    </row>
    <row r="15" spans="1:8" s="3" customFormat="1" ht="12" customHeight="1">
      <c r="A15" s="3" t="s">
        <v>285</v>
      </c>
      <c r="B15" s="9">
        <v>208066</v>
      </c>
      <c r="C15" s="9">
        <v>34082</v>
      </c>
      <c r="D15" s="9">
        <v>-5757</v>
      </c>
      <c r="E15" s="9">
        <v>-193107</v>
      </c>
      <c r="F15" s="9">
        <v>-16987</v>
      </c>
      <c r="G15" s="9">
        <v>-1465</v>
      </c>
      <c r="H15" s="9">
        <v>24832</v>
      </c>
    </row>
    <row r="16" spans="1:8" s="3" customFormat="1" ht="12" customHeight="1">
      <c r="A16" s="3" t="s">
        <v>294</v>
      </c>
      <c r="B16" s="9">
        <v>156220</v>
      </c>
      <c r="C16" s="9">
        <v>65063</v>
      </c>
      <c r="D16" s="9">
        <v>-111163</v>
      </c>
      <c r="E16" s="9">
        <v>4000</v>
      </c>
      <c r="F16" s="9">
        <v>-7663</v>
      </c>
      <c r="G16" s="9">
        <v>-1371</v>
      </c>
      <c r="H16" s="9">
        <v>105086</v>
      </c>
    </row>
    <row r="17" spans="1:8" s="3" customFormat="1" ht="12" customHeight="1">
      <c r="A17" s="3" t="s">
        <v>302</v>
      </c>
      <c r="B17" s="9">
        <v>111197</v>
      </c>
      <c r="C17" s="9">
        <v>7641</v>
      </c>
      <c r="D17" s="9">
        <v>-230</v>
      </c>
      <c r="E17" s="9">
        <v>-152793</v>
      </c>
      <c r="F17" s="9">
        <v>-1256</v>
      </c>
      <c r="G17" s="9">
        <v>0</v>
      </c>
      <c r="H17" s="9">
        <v>293</v>
      </c>
    </row>
    <row r="18" spans="1:8" s="3" customFormat="1" ht="12" customHeight="1">
      <c r="A18" s="3" t="s">
        <v>287</v>
      </c>
      <c r="B18" s="9">
        <v>38696</v>
      </c>
      <c r="C18" s="9">
        <v>0</v>
      </c>
      <c r="D18" s="9">
        <v>-46689</v>
      </c>
      <c r="E18" s="9">
        <v>0</v>
      </c>
      <c r="F18" s="9">
        <v>-229</v>
      </c>
      <c r="G18" s="9">
        <v>0</v>
      </c>
      <c r="H18" s="9">
        <v>-8222</v>
      </c>
    </row>
    <row r="19" spans="1:8" s="3" customFormat="1" ht="12" customHeight="1">
      <c r="A19" s="3" t="s">
        <v>293</v>
      </c>
      <c r="B19" s="9">
        <v>25047</v>
      </c>
      <c r="C19" s="9">
        <v>20000</v>
      </c>
      <c r="D19" s="9">
        <v>-25971</v>
      </c>
      <c r="E19" s="9">
        <v>-4387</v>
      </c>
      <c r="F19" s="9">
        <v>-6494</v>
      </c>
      <c r="G19" s="9">
        <v>-3813</v>
      </c>
      <c r="H19" s="9">
        <v>4382</v>
      </c>
    </row>
    <row r="20" spans="1:8" s="3" customFormat="1" ht="12" customHeight="1">
      <c r="A20" s="3" t="s">
        <v>288</v>
      </c>
      <c r="B20" s="9">
        <v>17113</v>
      </c>
      <c r="C20" s="9">
        <v>24694</v>
      </c>
      <c r="D20" s="9">
        <v>-2198</v>
      </c>
      <c r="E20" s="9">
        <v>-29485</v>
      </c>
      <c r="F20" s="9">
        <v>-1154</v>
      </c>
      <c r="G20" s="9">
        <v>-6215</v>
      </c>
      <c r="H20" s="9">
        <v>2755</v>
      </c>
    </row>
    <row r="21" spans="1:8" s="3" customFormat="1" ht="12" customHeight="1">
      <c r="A21" s="3" t="s">
        <v>292</v>
      </c>
      <c r="B21" s="9">
        <v>1833</v>
      </c>
      <c r="C21" s="9">
        <v>144</v>
      </c>
      <c r="D21" s="9">
        <v>-1266</v>
      </c>
      <c r="E21" s="9">
        <v>-10</v>
      </c>
      <c r="F21" s="9">
        <v>-193</v>
      </c>
      <c r="G21" s="9">
        <v>-19</v>
      </c>
      <c r="H21" s="9">
        <v>489</v>
      </c>
    </row>
    <row r="22" spans="1:8" s="3" customFormat="1" ht="12.75">
      <c r="A22" s="2"/>
      <c r="B22" s="9"/>
      <c r="C22" s="9"/>
      <c r="D22" s="9"/>
      <c r="E22" s="9"/>
      <c r="F22" s="9"/>
      <c r="G22" s="9"/>
      <c r="H22" s="9"/>
    </row>
    <row r="23" spans="1:8" ht="12.75">
      <c r="A23" s="3" t="s">
        <v>139</v>
      </c>
      <c r="B23" s="9">
        <f aca="true" t="shared" si="0" ref="B23:H23">SUM(B4:B22)</f>
        <v>50955974</v>
      </c>
      <c r="C23" s="9">
        <f t="shared" si="0"/>
        <v>60717863</v>
      </c>
      <c r="D23" s="9">
        <f t="shared" si="0"/>
        <v>-20582441</v>
      </c>
      <c r="E23" s="9">
        <f t="shared" si="0"/>
        <v>-41447082</v>
      </c>
      <c r="F23" s="9">
        <f t="shared" si="0"/>
        <v>-2979615</v>
      </c>
      <c r="G23" s="9">
        <f t="shared" si="0"/>
        <v>-19705870</v>
      </c>
      <c r="H23" s="9">
        <f t="shared" si="0"/>
        <v>43782161</v>
      </c>
    </row>
    <row r="24" spans="1:8" ht="12.75">
      <c r="A24" s="1" t="s">
        <v>140</v>
      </c>
      <c r="B24" s="10">
        <v>56070737</v>
      </c>
      <c r="C24" s="10">
        <v>-23367772</v>
      </c>
      <c r="D24" s="10">
        <v>-19932529</v>
      </c>
      <c r="E24" s="10">
        <v>-23501496</v>
      </c>
      <c r="F24" s="10">
        <v>-3490171</v>
      </c>
      <c r="G24" s="10">
        <v>-52601212</v>
      </c>
      <c r="H24" s="10">
        <v>-66822443</v>
      </c>
    </row>
    <row r="26" spans="1:8" ht="12.75">
      <c r="A26" s="1" t="s">
        <v>136</v>
      </c>
      <c r="B26" s="7">
        <f aca="true" t="shared" si="1" ref="B26:H27">B23/($B23/100)</f>
        <v>100</v>
      </c>
      <c r="C26" s="7">
        <f t="shared" si="1"/>
        <v>119.15749662640145</v>
      </c>
      <c r="D26" s="7">
        <f t="shared" si="1"/>
        <v>-40.39259655796198</v>
      </c>
      <c r="E26" s="7">
        <f t="shared" si="1"/>
        <v>-81.33900452967497</v>
      </c>
      <c r="F26" s="7">
        <f t="shared" si="1"/>
        <v>-5.847430175704226</v>
      </c>
      <c r="G26" s="7">
        <f t="shared" si="1"/>
        <v>-38.6723448755979</v>
      </c>
      <c r="H26" s="7">
        <f t="shared" si="1"/>
        <v>85.92154670618208</v>
      </c>
    </row>
    <row r="27" spans="1:8" ht="12.75">
      <c r="A27" s="1" t="s">
        <v>137</v>
      </c>
      <c r="B27" s="7">
        <f t="shared" si="1"/>
        <v>100</v>
      </c>
      <c r="C27" s="7">
        <f t="shared" si="1"/>
        <v>-41.67552140432896</v>
      </c>
      <c r="D27" s="7">
        <f t="shared" si="1"/>
        <v>-35.54889781455878</v>
      </c>
      <c r="E27" s="7">
        <f t="shared" si="1"/>
        <v>-41.91401300824707</v>
      </c>
      <c r="F27" s="7">
        <f t="shared" si="1"/>
        <v>-6.224585562340655</v>
      </c>
      <c r="G27" s="7">
        <f t="shared" si="1"/>
        <v>-93.81223578352466</v>
      </c>
      <c r="H27" s="7">
        <f t="shared" si="1"/>
        <v>-119.17525357300012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30"/>
  <dimension ref="A1:K33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342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132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281</v>
      </c>
      <c r="B4" s="9">
        <v>2339248</v>
      </c>
      <c r="C4" s="9">
        <v>111627</v>
      </c>
      <c r="D4" s="9">
        <v>-2051153</v>
      </c>
      <c r="E4" s="9">
        <v>-1997</v>
      </c>
      <c r="F4" s="9">
        <v>-152063</v>
      </c>
      <c r="G4" s="9">
        <v>-81386</v>
      </c>
      <c r="H4" s="9">
        <v>304410</v>
      </c>
    </row>
    <row r="5" spans="1:8" s="3" customFormat="1" ht="12" customHeight="1">
      <c r="A5" s="3" t="s">
        <v>290</v>
      </c>
      <c r="B5" s="9">
        <v>617938</v>
      </c>
      <c r="C5" s="9">
        <v>387847</v>
      </c>
      <c r="D5" s="9">
        <v>-586192</v>
      </c>
      <c r="E5" s="9">
        <v>0</v>
      </c>
      <c r="F5" s="9">
        <v>-34188</v>
      </c>
      <c r="G5" s="9">
        <v>-231715</v>
      </c>
      <c r="H5" s="9">
        <v>153690</v>
      </c>
    </row>
    <row r="6" spans="1:8" s="3" customFormat="1" ht="12" customHeight="1">
      <c r="A6" s="3" t="s">
        <v>287</v>
      </c>
      <c r="B6" s="9">
        <v>554903</v>
      </c>
      <c r="C6" s="9">
        <v>378919</v>
      </c>
      <c r="D6" s="9">
        <v>-611366</v>
      </c>
      <c r="E6" s="9">
        <v>0</v>
      </c>
      <c r="F6" s="9">
        <v>-35101</v>
      </c>
      <c r="G6" s="9">
        <v>-147506</v>
      </c>
      <c r="H6" s="9">
        <v>139849</v>
      </c>
    </row>
    <row r="7" spans="1:8" s="3" customFormat="1" ht="12" customHeight="1">
      <c r="A7" s="3" t="s">
        <v>283</v>
      </c>
      <c r="B7" s="9">
        <v>445007</v>
      </c>
      <c r="C7" s="9">
        <v>6662</v>
      </c>
      <c r="D7" s="9">
        <v>-323552</v>
      </c>
      <c r="E7" s="9">
        <v>-11764</v>
      </c>
      <c r="F7" s="9">
        <v>-35098</v>
      </c>
      <c r="G7" s="9">
        <v>-5047</v>
      </c>
      <c r="H7" s="9">
        <v>76208</v>
      </c>
    </row>
    <row r="8" spans="1:8" s="3" customFormat="1" ht="12" customHeight="1">
      <c r="A8" s="3" t="s">
        <v>301</v>
      </c>
      <c r="B8" s="9">
        <v>406121</v>
      </c>
      <c r="C8" s="9">
        <v>603</v>
      </c>
      <c r="D8" s="9">
        <v>-305581</v>
      </c>
      <c r="E8" s="9">
        <v>-735</v>
      </c>
      <c r="F8" s="9">
        <v>-41743</v>
      </c>
      <c r="G8" s="9">
        <v>0</v>
      </c>
      <c r="H8" s="9">
        <v>59140</v>
      </c>
    </row>
    <row r="9" spans="1:8" s="3" customFormat="1" ht="12" customHeight="1">
      <c r="A9" s="3" t="s">
        <v>276</v>
      </c>
      <c r="B9" s="9">
        <v>339764</v>
      </c>
      <c r="C9" s="9">
        <v>82192</v>
      </c>
      <c r="D9" s="9">
        <v>-221797</v>
      </c>
      <c r="E9" s="9">
        <v>-81119</v>
      </c>
      <c r="F9" s="9">
        <v>-42103</v>
      </c>
      <c r="G9" s="9">
        <v>112670</v>
      </c>
      <c r="H9" s="9">
        <v>189607</v>
      </c>
    </row>
    <row r="10" spans="1:8" s="3" customFormat="1" ht="12" customHeight="1">
      <c r="A10" s="3" t="s">
        <v>292</v>
      </c>
      <c r="B10" s="9">
        <v>328796</v>
      </c>
      <c r="C10" s="9">
        <v>80852</v>
      </c>
      <c r="D10" s="9">
        <v>-284750</v>
      </c>
      <c r="E10" s="9">
        <v>0</v>
      </c>
      <c r="F10" s="9">
        <v>-33155</v>
      </c>
      <c r="G10" s="9">
        <v>-11783</v>
      </c>
      <c r="H10" s="9">
        <v>79960</v>
      </c>
    </row>
    <row r="11" spans="1:8" s="3" customFormat="1" ht="12" customHeight="1">
      <c r="A11" s="3" t="s">
        <v>275</v>
      </c>
      <c r="B11" s="9">
        <v>243256</v>
      </c>
      <c r="C11" s="9">
        <v>9632</v>
      </c>
      <c r="D11" s="9">
        <v>-282527</v>
      </c>
      <c r="E11" s="9">
        <v>0</v>
      </c>
      <c r="F11" s="9">
        <v>-10299</v>
      </c>
      <c r="G11" s="9">
        <v>0</v>
      </c>
      <c r="H11" s="9">
        <v>-39938</v>
      </c>
    </row>
    <row r="12" spans="1:8" s="3" customFormat="1" ht="12" customHeight="1">
      <c r="A12" s="3" t="s">
        <v>279</v>
      </c>
      <c r="B12" s="9">
        <v>182640</v>
      </c>
      <c r="C12" s="9">
        <v>27994</v>
      </c>
      <c r="D12" s="9">
        <v>-143736</v>
      </c>
      <c r="E12" s="9">
        <v>20585</v>
      </c>
      <c r="F12" s="9">
        <v>-30617</v>
      </c>
      <c r="G12" s="9">
        <v>-7394</v>
      </c>
      <c r="H12" s="9">
        <v>49472</v>
      </c>
    </row>
    <row r="13" spans="1:8" s="3" customFormat="1" ht="12" customHeight="1">
      <c r="A13" s="3" t="s">
        <v>297</v>
      </c>
      <c r="B13" s="9">
        <v>107114</v>
      </c>
      <c r="C13" s="9">
        <v>14258</v>
      </c>
      <c r="D13" s="9">
        <v>-65200</v>
      </c>
      <c r="E13" s="9">
        <v>-4088</v>
      </c>
      <c r="F13" s="9">
        <v>-19315</v>
      </c>
      <c r="G13" s="9">
        <v>2322</v>
      </c>
      <c r="H13" s="9">
        <v>35091</v>
      </c>
    </row>
    <row r="14" spans="1:8" s="3" customFormat="1" ht="12" customHeight="1">
      <c r="A14" s="3" t="s">
        <v>295</v>
      </c>
      <c r="B14" s="9">
        <v>55765</v>
      </c>
      <c r="C14" s="9">
        <v>72970</v>
      </c>
      <c r="D14" s="9">
        <v>-67366</v>
      </c>
      <c r="E14" s="9">
        <v>-35659</v>
      </c>
      <c r="F14" s="9">
        <v>-10929</v>
      </c>
      <c r="G14" s="9">
        <v>-2405</v>
      </c>
      <c r="H14" s="9">
        <v>12376</v>
      </c>
    </row>
    <row r="15" spans="1:8" s="3" customFormat="1" ht="12" customHeight="1">
      <c r="A15" s="3" t="s">
        <v>293</v>
      </c>
      <c r="B15" s="9">
        <v>44639</v>
      </c>
      <c r="C15" s="9">
        <v>188691</v>
      </c>
      <c r="D15" s="9">
        <v>-71791</v>
      </c>
      <c r="E15" s="9">
        <v>34314</v>
      </c>
      <c r="F15" s="9">
        <v>-9316</v>
      </c>
      <c r="G15" s="9">
        <v>-42795</v>
      </c>
      <c r="H15" s="9">
        <v>143742</v>
      </c>
    </row>
    <row r="16" spans="1:8" s="3" customFormat="1" ht="12" customHeight="1">
      <c r="A16" s="3" t="s">
        <v>285</v>
      </c>
      <c r="B16" s="9">
        <v>43770</v>
      </c>
      <c r="C16" s="9">
        <v>2058</v>
      </c>
      <c r="D16" s="9">
        <v>-45812</v>
      </c>
      <c r="E16" s="9">
        <v>0</v>
      </c>
      <c r="F16" s="9">
        <v>-4315</v>
      </c>
      <c r="G16" s="9">
        <v>-25</v>
      </c>
      <c r="H16" s="9">
        <v>-4324</v>
      </c>
    </row>
    <row r="17" spans="1:8" s="3" customFormat="1" ht="12" customHeight="1">
      <c r="A17" s="3" t="s">
        <v>298</v>
      </c>
      <c r="B17" s="9">
        <v>39033</v>
      </c>
      <c r="C17" s="9">
        <v>0</v>
      </c>
      <c r="D17" s="9">
        <v>-24056</v>
      </c>
      <c r="E17" s="9">
        <v>-718</v>
      </c>
      <c r="F17" s="9">
        <v>-1302</v>
      </c>
      <c r="G17" s="9">
        <v>0</v>
      </c>
      <c r="H17" s="9">
        <v>13675</v>
      </c>
    </row>
    <row r="18" spans="1:8" s="3" customFormat="1" ht="12" customHeight="1">
      <c r="A18" s="3" t="s">
        <v>280</v>
      </c>
      <c r="B18" s="9">
        <v>35897</v>
      </c>
      <c r="C18" s="9">
        <v>2493</v>
      </c>
      <c r="D18" s="9">
        <v>-20159</v>
      </c>
      <c r="E18" s="9">
        <v>0</v>
      </c>
      <c r="F18" s="9">
        <v>-5911</v>
      </c>
      <c r="G18" s="9">
        <v>-1075</v>
      </c>
      <c r="H18" s="9">
        <v>11245</v>
      </c>
    </row>
    <row r="19" spans="1:8" s="3" customFormat="1" ht="12" customHeight="1">
      <c r="A19" s="3" t="s">
        <v>278</v>
      </c>
      <c r="B19" s="9">
        <v>26971</v>
      </c>
      <c r="C19" s="9">
        <v>14282</v>
      </c>
      <c r="D19" s="9">
        <v>-23243</v>
      </c>
      <c r="E19" s="9">
        <v>-6168</v>
      </c>
      <c r="F19" s="9">
        <v>-4348</v>
      </c>
      <c r="G19" s="9">
        <v>-3052</v>
      </c>
      <c r="H19" s="9">
        <v>4442</v>
      </c>
    </row>
    <row r="20" spans="1:8" s="3" customFormat="1" ht="12" customHeight="1">
      <c r="A20" s="3" t="s">
        <v>286</v>
      </c>
      <c r="B20" s="9">
        <v>26578</v>
      </c>
      <c r="C20" s="9">
        <v>358</v>
      </c>
      <c r="D20" s="9">
        <v>-23850</v>
      </c>
      <c r="E20" s="9">
        <v>0</v>
      </c>
      <c r="F20" s="9">
        <v>-5919</v>
      </c>
      <c r="G20" s="9">
        <v>-82</v>
      </c>
      <c r="H20" s="9">
        <v>-2915</v>
      </c>
    </row>
    <row r="21" spans="1:8" s="3" customFormat="1" ht="12" customHeight="1">
      <c r="A21" s="3" t="s">
        <v>300</v>
      </c>
      <c r="B21" s="9">
        <v>24835</v>
      </c>
      <c r="C21" s="9">
        <v>0</v>
      </c>
      <c r="D21" s="9">
        <v>-15810</v>
      </c>
      <c r="E21" s="9">
        <v>0</v>
      </c>
      <c r="F21" s="9">
        <v>-11912</v>
      </c>
      <c r="G21" s="9">
        <v>0</v>
      </c>
      <c r="H21" s="9">
        <v>-2887</v>
      </c>
    </row>
    <row r="22" spans="1:8" s="3" customFormat="1" ht="12" customHeight="1">
      <c r="A22" s="3" t="s">
        <v>305</v>
      </c>
      <c r="B22" s="9">
        <v>24727</v>
      </c>
      <c r="C22" s="9">
        <v>0</v>
      </c>
      <c r="D22" s="9">
        <v>-32317</v>
      </c>
      <c r="E22" s="9">
        <v>0</v>
      </c>
      <c r="F22" s="9">
        <v>-2730</v>
      </c>
      <c r="G22" s="9">
        <v>0</v>
      </c>
      <c r="H22" s="9">
        <v>-10320</v>
      </c>
    </row>
    <row r="23" spans="1:8" s="3" customFormat="1" ht="12" customHeight="1">
      <c r="A23" s="3" t="s">
        <v>288</v>
      </c>
      <c r="B23" s="9">
        <v>15830</v>
      </c>
      <c r="C23" s="9">
        <v>13832</v>
      </c>
      <c r="D23" s="9">
        <v>-9961</v>
      </c>
      <c r="E23" s="9">
        <v>21</v>
      </c>
      <c r="F23" s="9">
        <v>-1420</v>
      </c>
      <c r="G23" s="9">
        <v>-3481</v>
      </c>
      <c r="H23" s="9">
        <v>14821</v>
      </c>
    </row>
    <row r="24" spans="1:8" s="3" customFormat="1" ht="12" customHeight="1">
      <c r="A24" s="3" t="s">
        <v>308</v>
      </c>
      <c r="B24" s="9">
        <v>8081</v>
      </c>
      <c r="C24" s="9">
        <v>231</v>
      </c>
      <c r="D24" s="9">
        <v>-2204</v>
      </c>
      <c r="E24" s="9">
        <v>161</v>
      </c>
      <c r="F24" s="9">
        <v>-6234</v>
      </c>
      <c r="G24" s="9">
        <v>-207</v>
      </c>
      <c r="H24" s="9">
        <v>-172</v>
      </c>
    </row>
    <row r="25" spans="1:8" s="3" customFormat="1" ht="12" customHeight="1">
      <c r="A25" s="3" t="s">
        <v>294</v>
      </c>
      <c r="B25" s="9">
        <v>3621</v>
      </c>
      <c r="C25" s="9">
        <v>7141</v>
      </c>
      <c r="D25" s="9">
        <v>-4127</v>
      </c>
      <c r="E25" s="9">
        <v>-1686</v>
      </c>
      <c r="F25" s="9">
        <v>-183</v>
      </c>
      <c r="G25" s="9">
        <v>-151</v>
      </c>
      <c r="H25" s="9">
        <v>4615</v>
      </c>
    </row>
    <row r="26" spans="1:8" s="3" customFormat="1" ht="12" customHeight="1">
      <c r="A26" s="3" t="s">
        <v>307</v>
      </c>
      <c r="B26" s="9">
        <v>2212</v>
      </c>
      <c r="C26" s="9">
        <v>2023</v>
      </c>
      <c r="D26" s="9">
        <v>-4681</v>
      </c>
      <c r="E26" s="9">
        <v>700</v>
      </c>
      <c r="F26" s="9">
        <v>-1945</v>
      </c>
      <c r="G26" s="9">
        <v>-99</v>
      </c>
      <c r="H26" s="9">
        <v>-1790</v>
      </c>
    </row>
    <row r="27" spans="1:8" s="3" customFormat="1" ht="12" customHeight="1">
      <c r="A27" s="3" t="s">
        <v>309</v>
      </c>
      <c r="B27" s="9">
        <v>14</v>
      </c>
      <c r="C27" s="9">
        <v>0</v>
      </c>
      <c r="D27" s="9">
        <v>0</v>
      </c>
      <c r="E27" s="9">
        <v>0</v>
      </c>
      <c r="F27" s="9">
        <v>-178</v>
      </c>
      <c r="G27" s="9">
        <v>0</v>
      </c>
      <c r="H27" s="9">
        <v>-164</v>
      </c>
    </row>
    <row r="28" spans="1:8" s="3" customFormat="1" ht="12.75">
      <c r="A28" s="2"/>
      <c r="B28" s="9"/>
      <c r="C28" s="9"/>
      <c r="D28" s="9"/>
      <c r="E28" s="9"/>
      <c r="F28" s="9"/>
      <c r="G28" s="9"/>
      <c r="H28" s="9"/>
    </row>
    <row r="29" spans="1:8" ht="12.75">
      <c r="A29" s="3" t="s">
        <v>139</v>
      </c>
      <c r="B29" s="9">
        <f aca="true" t="shared" si="0" ref="B29:H29">SUM(B4:B28)</f>
        <v>5916760</v>
      </c>
      <c r="C29" s="9">
        <f t="shared" si="0"/>
        <v>1404665</v>
      </c>
      <c r="D29" s="9">
        <f t="shared" si="0"/>
        <v>-5221231</v>
      </c>
      <c r="E29" s="9">
        <f t="shared" si="0"/>
        <v>-88153</v>
      </c>
      <c r="F29" s="9">
        <f t="shared" si="0"/>
        <v>-500324</v>
      </c>
      <c r="G29" s="9">
        <f t="shared" si="0"/>
        <v>-423211</v>
      </c>
      <c r="H29" s="9">
        <f t="shared" si="0"/>
        <v>1229833</v>
      </c>
    </row>
    <row r="30" spans="1:8" ht="12.75">
      <c r="A30" s="1" t="s">
        <v>140</v>
      </c>
      <c r="B30" s="10">
        <v>5025771</v>
      </c>
      <c r="C30" s="10">
        <v>331435</v>
      </c>
      <c r="D30" s="10">
        <v>-5312761</v>
      </c>
      <c r="E30" s="10">
        <v>-156593</v>
      </c>
      <c r="F30" s="10">
        <v>-542805</v>
      </c>
      <c r="G30" s="10">
        <v>-1252101</v>
      </c>
      <c r="H30" s="10">
        <v>-1906048</v>
      </c>
    </row>
    <row r="32" spans="1:8" ht="12.75">
      <c r="A32" s="1" t="s">
        <v>136</v>
      </c>
      <c r="B32" s="7">
        <f aca="true" t="shared" si="1" ref="B32:H33">B29/($B29/100)</f>
        <v>100</v>
      </c>
      <c r="C32" s="7">
        <f t="shared" si="1"/>
        <v>23.740442404288835</v>
      </c>
      <c r="D32" s="7">
        <f t="shared" si="1"/>
        <v>-88.2447657163718</v>
      </c>
      <c r="E32" s="7">
        <f t="shared" si="1"/>
        <v>-1.4898863567222602</v>
      </c>
      <c r="F32" s="7">
        <f t="shared" si="1"/>
        <v>-8.456046890527924</v>
      </c>
      <c r="G32" s="7">
        <f t="shared" si="1"/>
        <v>-7.15274913973188</v>
      </c>
      <c r="H32" s="7">
        <f t="shared" si="1"/>
        <v>20.78558197391816</v>
      </c>
    </row>
    <row r="33" spans="1:8" ht="12.75">
      <c r="A33" s="1" t="s">
        <v>137</v>
      </c>
      <c r="B33" s="7">
        <f t="shared" si="1"/>
        <v>100</v>
      </c>
      <c r="C33" s="7">
        <f t="shared" si="1"/>
        <v>6.594709548047454</v>
      </c>
      <c r="D33" s="7">
        <f t="shared" si="1"/>
        <v>-105.71036762319652</v>
      </c>
      <c r="E33" s="7">
        <f t="shared" si="1"/>
        <v>-3.115800540852339</v>
      </c>
      <c r="F33" s="7">
        <f t="shared" si="1"/>
        <v>-10.800432411265854</v>
      </c>
      <c r="G33" s="7">
        <f t="shared" si="1"/>
        <v>-24.91361026994664</v>
      </c>
      <c r="H33" s="7">
        <f t="shared" si="1"/>
        <v>-37.925484467955265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37"/>
  <dimension ref="A1:K18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346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122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282</v>
      </c>
      <c r="B4" s="9">
        <v>4384424</v>
      </c>
      <c r="C4" s="9">
        <v>2316019</v>
      </c>
      <c r="D4" s="9">
        <v>-206365</v>
      </c>
      <c r="E4" s="9">
        <v>-6141246</v>
      </c>
      <c r="F4" s="9">
        <v>-139101</v>
      </c>
      <c r="G4" s="9">
        <v>2394</v>
      </c>
      <c r="H4" s="9">
        <v>216125</v>
      </c>
    </row>
    <row r="5" spans="1:8" s="3" customFormat="1" ht="12" customHeight="1">
      <c r="A5" s="3" t="s">
        <v>304</v>
      </c>
      <c r="B5" s="9">
        <v>3215353</v>
      </c>
      <c r="C5" s="9">
        <v>1680798</v>
      </c>
      <c r="D5" s="9">
        <v>-43812</v>
      </c>
      <c r="E5" s="9">
        <v>-4392604</v>
      </c>
      <c r="F5" s="9">
        <v>-218262</v>
      </c>
      <c r="G5" s="9">
        <v>-264427</v>
      </c>
      <c r="H5" s="9">
        <v>-22954</v>
      </c>
    </row>
    <row r="6" spans="1:8" s="3" customFormat="1" ht="12" customHeight="1">
      <c r="A6" s="3" t="s">
        <v>301</v>
      </c>
      <c r="B6" s="9">
        <v>1573076</v>
      </c>
      <c r="C6" s="9">
        <v>676743</v>
      </c>
      <c r="D6" s="9">
        <v>-5607</v>
      </c>
      <c r="E6" s="9">
        <v>-2219405</v>
      </c>
      <c r="F6" s="9">
        <v>-10539</v>
      </c>
      <c r="G6" s="9">
        <v>0</v>
      </c>
      <c r="H6" s="9">
        <v>14268</v>
      </c>
    </row>
    <row r="7" spans="1:8" s="3" customFormat="1" ht="12" customHeight="1">
      <c r="A7" s="3" t="s">
        <v>277</v>
      </c>
      <c r="B7" s="9">
        <v>1290952</v>
      </c>
      <c r="C7" s="9">
        <v>635873</v>
      </c>
      <c r="D7" s="9">
        <v>-88018</v>
      </c>
      <c r="E7" s="9">
        <v>-1796704</v>
      </c>
      <c r="F7" s="9">
        <v>-13198</v>
      </c>
      <c r="G7" s="9">
        <v>-87</v>
      </c>
      <c r="H7" s="9">
        <v>28818</v>
      </c>
    </row>
    <row r="8" spans="1:8" s="3" customFormat="1" ht="12" customHeight="1">
      <c r="A8" s="3" t="s">
        <v>283</v>
      </c>
      <c r="B8" s="9">
        <v>881267</v>
      </c>
      <c r="C8" s="9">
        <v>448224</v>
      </c>
      <c r="D8" s="9">
        <v>-31557</v>
      </c>
      <c r="E8" s="9">
        <v>-1244307</v>
      </c>
      <c r="F8" s="9">
        <v>-34720</v>
      </c>
      <c r="G8" s="9">
        <v>0</v>
      </c>
      <c r="H8" s="9">
        <v>18907</v>
      </c>
    </row>
    <row r="9" spans="1:8" s="3" customFormat="1" ht="12" customHeight="1">
      <c r="A9" s="3" t="s">
        <v>306</v>
      </c>
      <c r="B9" s="9">
        <v>548166</v>
      </c>
      <c r="C9" s="9">
        <v>244160</v>
      </c>
      <c r="D9" s="9">
        <v>-4118</v>
      </c>
      <c r="E9" s="9">
        <v>-780319</v>
      </c>
      <c r="F9" s="9">
        <v>-43951</v>
      </c>
      <c r="G9" s="9">
        <v>0</v>
      </c>
      <c r="H9" s="9">
        <v>-36062</v>
      </c>
    </row>
    <row r="10" spans="1:8" s="3" customFormat="1" ht="12" customHeight="1">
      <c r="A10" s="3" t="s">
        <v>312</v>
      </c>
      <c r="B10" s="9">
        <v>109373</v>
      </c>
      <c r="C10" s="9">
        <v>40865</v>
      </c>
      <c r="D10" s="9">
        <v>-2925</v>
      </c>
      <c r="E10" s="9">
        <v>-142784</v>
      </c>
      <c r="F10" s="9">
        <v>-4039</v>
      </c>
      <c r="G10" s="9">
        <v>0</v>
      </c>
      <c r="H10" s="9">
        <v>490</v>
      </c>
    </row>
    <row r="11" spans="1:8" s="3" customFormat="1" ht="12" customHeight="1">
      <c r="A11" s="3" t="s">
        <v>298</v>
      </c>
      <c r="B11" s="9">
        <v>38703</v>
      </c>
      <c r="C11" s="9">
        <v>1419</v>
      </c>
      <c r="D11" s="9">
        <v>-191</v>
      </c>
      <c r="E11" s="9">
        <v>-39323</v>
      </c>
      <c r="F11" s="9">
        <v>-3350</v>
      </c>
      <c r="G11" s="9">
        <v>0</v>
      </c>
      <c r="H11" s="9">
        <v>-2742</v>
      </c>
    </row>
    <row r="12" spans="1:8" s="3" customFormat="1" ht="12" customHeight="1">
      <c r="A12" s="3" t="s">
        <v>305</v>
      </c>
      <c r="B12" s="9">
        <v>0</v>
      </c>
      <c r="C12" s="9">
        <v>10</v>
      </c>
      <c r="D12" s="9">
        <v>0</v>
      </c>
      <c r="E12" s="9">
        <v>-310</v>
      </c>
      <c r="F12" s="9">
        <v>0</v>
      </c>
      <c r="G12" s="9">
        <v>-7</v>
      </c>
      <c r="H12" s="9">
        <v>-307</v>
      </c>
    </row>
    <row r="13" spans="1:8" s="3" customFormat="1" ht="12.75">
      <c r="A13" s="2"/>
      <c r="B13" s="9"/>
      <c r="C13" s="9"/>
      <c r="D13" s="9"/>
      <c r="E13" s="9"/>
      <c r="F13" s="9"/>
      <c r="G13" s="9"/>
      <c r="H13" s="9"/>
    </row>
    <row r="14" spans="1:8" ht="12.75">
      <c r="A14" s="3" t="s">
        <v>139</v>
      </c>
      <c r="B14" s="9">
        <f aca="true" t="shared" si="0" ref="B14:H14">SUM(B4:B13)</f>
        <v>12041314</v>
      </c>
      <c r="C14" s="9">
        <f t="shared" si="0"/>
        <v>6044111</v>
      </c>
      <c r="D14" s="9">
        <f t="shared" si="0"/>
        <v>-382593</v>
      </c>
      <c r="E14" s="9">
        <f t="shared" si="0"/>
        <v>-16757002</v>
      </c>
      <c r="F14" s="9">
        <f t="shared" si="0"/>
        <v>-467160</v>
      </c>
      <c r="G14" s="9">
        <f t="shared" si="0"/>
        <v>-262127</v>
      </c>
      <c r="H14" s="9">
        <f t="shared" si="0"/>
        <v>216543</v>
      </c>
    </row>
    <row r="15" spans="1:8" ht="12.75">
      <c r="A15" s="1" t="s">
        <v>140</v>
      </c>
      <c r="B15" s="10">
        <v>7019530</v>
      </c>
      <c r="C15" s="10">
        <v>-5120088</v>
      </c>
      <c r="D15" s="10">
        <v>-124425</v>
      </c>
      <c r="E15" s="10">
        <v>-1432682</v>
      </c>
      <c r="F15" s="10">
        <v>-381422</v>
      </c>
      <c r="G15" s="10">
        <v>-70889</v>
      </c>
      <c r="H15" s="10">
        <v>-109976</v>
      </c>
    </row>
    <row r="17" spans="1:8" ht="12.75">
      <c r="A17" s="1" t="s">
        <v>136</v>
      </c>
      <c r="B17" s="7">
        <f aca="true" t="shared" si="1" ref="B17:H18">B14/($B14/100)</f>
        <v>100</v>
      </c>
      <c r="C17" s="7">
        <f t="shared" si="1"/>
        <v>50.194779406965054</v>
      </c>
      <c r="D17" s="7">
        <f t="shared" si="1"/>
        <v>-3.177335961839381</v>
      </c>
      <c r="E17" s="7">
        <f t="shared" si="1"/>
        <v>-139.16256979927607</v>
      </c>
      <c r="F17" s="7">
        <f t="shared" si="1"/>
        <v>-3.8796430356354796</v>
      </c>
      <c r="G17" s="7">
        <f t="shared" si="1"/>
        <v>-2.1768969732040873</v>
      </c>
      <c r="H17" s="7">
        <f t="shared" si="1"/>
        <v>1.7983336370100473</v>
      </c>
    </row>
    <row r="18" spans="1:8" ht="12.75">
      <c r="A18" s="1" t="s">
        <v>137</v>
      </c>
      <c r="B18" s="7">
        <f t="shared" si="1"/>
        <v>100</v>
      </c>
      <c r="C18" s="7">
        <f t="shared" si="1"/>
        <v>-72.94060998385932</v>
      </c>
      <c r="D18" s="7">
        <f t="shared" si="1"/>
        <v>-1.7725545727420495</v>
      </c>
      <c r="E18" s="7">
        <f t="shared" si="1"/>
        <v>-20.409941976172192</v>
      </c>
      <c r="F18" s="7">
        <f t="shared" si="1"/>
        <v>-5.433725619806454</v>
      </c>
      <c r="G18" s="7">
        <f t="shared" si="1"/>
        <v>-1.0098824280258079</v>
      </c>
      <c r="H18" s="7">
        <f t="shared" si="1"/>
        <v>-1.566714580605824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31"/>
  <dimension ref="A1:K12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343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133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283</v>
      </c>
      <c r="B4" s="9">
        <v>78420</v>
      </c>
      <c r="C4" s="9">
        <v>4642</v>
      </c>
      <c r="D4" s="9">
        <v>-74039</v>
      </c>
      <c r="E4" s="9">
        <v>-6739</v>
      </c>
      <c r="F4" s="9">
        <v>-18918</v>
      </c>
      <c r="G4" s="9">
        <v>-541</v>
      </c>
      <c r="H4" s="9">
        <v>-17175</v>
      </c>
    </row>
    <row r="5" spans="1:8" s="3" customFormat="1" ht="12" customHeight="1">
      <c r="A5" s="3" t="s">
        <v>282</v>
      </c>
      <c r="B5" s="9">
        <v>62034</v>
      </c>
      <c r="C5" s="9">
        <v>485</v>
      </c>
      <c r="D5" s="9">
        <v>-25162</v>
      </c>
      <c r="E5" s="9">
        <v>-5274</v>
      </c>
      <c r="F5" s="9">
        <v>-30868</v>
      </c>
      <c r="G5" s="9">
        <v>0</v>
      </c>
      <c r="H5" s="9">
        <v>1215</v>
      </c>
    </row>
    <row r="6" spans="1:8" s="3" customFormat="1" ht="12" customHeight="1">
      <c r="A6" s="3" t="s">
        <v>308</v>
      </c>
      <c r="B6" s="9">
        <v>1114</v>
      </c>
      <c r="C6" s="9">
        <v>465</v>
      </c>
      <c r="D6" s="9">
        <v>-827</v>
      </c>
      <c r="E6" s="9">
        <v>8</v>
      </c>
      <c r="F6" s="9">
        <v>-802</v>
      </c>
      <c r="G6" s="9">
        <v>-455</v>
      </c>
      <c r="H6" s="9">
        <v>-497</v>
      </c>
    </row>
    <row r="7" spans="1:8" s="3" customFormat="1" ht="12.75">
      <c r="A7" s="2"/>
      <c r="B7" s="9"/>
      <c r="C7" s="9"/>
      <c r="D7" s="9"/>
      <c r="E7" s="9"/>
      <c r="F7" s="9"/>
      <c r="G7" s="9"/>
      <c r="H7" s="9"/>
    </row>
    <row r="8" spans="1:8" ht="12.75">
      <c r="A8" s="3" t="s">
        <v>139</v>
      </c>
      <c r="B8" s="9">
        <f aca="true" t="shared" si="0" ref="B8:H8">SUM(B4:B7)</f>
        <v>141568</v>
      </c>
      <c r="C8" s="9">
        <f t="shared" si="0"/>
        <v>5592</v>
      </c>
      <c r="D8" s="9">
        <f t="shared" si="0"/>
        <v>-100028</v>
      </c>
      <c r="E8" s="9">
        <f t="shared" si="0"/>
        <v>-12005</v>
      </c>
      <c r="F8" s="9">
        <f t="shared" si="0"/>
        <v>-50588</v>
      </c>
      <c r="G8" s="9">
        <f t="shared" si="0"/>
        <v>-996</v>
      </c>
      <c r="H8" s="9">
        <f t="shared" si="0"/>
        <v>-16457</v>
      </c>
    </row>
    <row r="9" spans="1:8" ht="12.75">
      <c r="A9" s="1" t="s">
        <v>140</v>
      </c>
      <c r="B9" s="10">
        <v>118834</v>
      </c>
      <c r="C9" s="10">
        <v>1708</v>
      </c>
      <c r="D9" s="10">
        <v>-94543</v>
      </c>
      <c r="E9" s="10">
        <v>-8993</v>
      </c>
      <c r="F9" s="10">
        <v>-48635</v>
      </c>
      <c r="G9" s="10">
        <v>-1768</v>
      </c>
      <c r="H9" s="10">
        <v>-33397</v>
      </c>
    </row>
    <row r="11" spans="1:8" ht="12.75">
      <c r="A11" s="1" t="s">
        <v>136</v>
      </c>
      <c r="B11" s="7">
        <f aca="true" t="shared" si="1" ref="B11:H12">B8/($B8/100)</f>
        <v>100</v>
      </c>
      <c r="C11" s="7">
        <f t="shared" si="1"/>
        <v>3.9500452079566</v>
      </c>
      <c r="D11" s="7">
        <f t="shared" si="1"/>
        <v>-70.65721066907776</v>
      </c>
      <c r="E11" s="7">
        <f t="shared" si="1"/>
        <v>-8.480023734177214</v>
      </c>
      <c r="F11" s="7">
        <f t="shared" si="1"/>
        <v>-35.73406419529837</v>
      </c>
      <c r="G11" s="7">
        <f t="shared" si="1"/>
        <v>-0.7035488245931284</v>
      </c>
      <c r="H11" s="7">
        <f t="shared" si="1"/>
        <v>-11.624802215189874</v>
      </c>
    </row>
    <row r="12" spans="1:8" ht="12.75">
      <c r="A12" s="1" t="s">
        <v>137</v>
      </c>
      <c r="B12" s="7">
        <f t="shared" si="1"/>
        <v>100</v>
      </c>
      <c r="C12" s="7">
        <f t="shared" si="1"/>
        <v>1.4372990894861741</v>
      </c>
      <c r="D12" s="7">
        <f t="shared" si="1"/>
        <v>-79.55888045508861</v>
      </c>
      <c r="E12" s="7">
        <f t="shared" si="1"/>
        <v>-7.567699479946817</v>
      </c>
      <c r="F12" s="7">
        <f t="shared" si="1"/>
        <v>-40.926839120117144</v>
      </c>
      <c r="G12" s="7">
        <f t="shared" si="1"/>
        <v>-1.487789689819412</v>
      </c>
      <c r="H12" s="7">
        <f t="shared" si="1"/>
        <v>-28.103909655485804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32"/>
  <dimension ref="A1:K16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344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134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48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" t="s">
        <v>75</v>
      </c>
    </row>
    <row r="4" spans="1:8" s="3" customFormat="1" ht="12" customHeight="1">
      <c r="A4" s="3" t="s">
        <v>291</v>
      </c>
      <c r="B4" s="9">
        <v>473109</v>
      </c>
      <c r="C4" s="9">
        <v>48837</v>
      </c>
      <c r="D4" s="9">
        <v>-302277</v>
      </c>
      <c r="E4" s="9">
        <v>-143769</v>
      </c>
      <c r="F4" s="9">
        <v>-21146</v>
      </c>
      <c r="G4" s="9">
        <v>-7800</v>
      </c>
      <c r="H4" s="9">
        <v>46954</v>
      </c>
    </row>
    <row r="5" spans="1:8" s="3" customFormat="1" ht="12" customHeight="1">
      <c r="A5" s="3" t="s">
        <v>278</v>
      </c>
      <c r="B5" s="9">
        <v>151932</v>
      </c>
      <c r="C5" s="9">
        <v>34029</v>
      </c>
      <c r="D5" s="9">
        <v>-184060</v>
      </c>
      <c r="E5" s="9">
        <v>0</v>
      </c>
      <c r="F5" s="9">
        <v>-29352</v>
      </c>
      <c r="G5" s="9">
        <v>-7247</v>
      </c>
      <c r="H5" s="9">
        <v>-34698</v>
      </c>
    </row>
    <row r="6" spans="1:8" s="3" customFormat="1" ht="12" customHeight="1">
      <c r="A6" s="3" t="s">
        <v>276</v>
      </c>
      <c r="B6" s="9">
        <v>7769</v>
      </c>
      <c r="C6" s="9">
        <v>0</v>
      </c>
      <c r="D6" s="9">
        <v>0</v>
      </c>
      <c r="E6" s="9">
        <v>0</v>
      </c>
      <c r="F6" s="9">
        <v>-268</v>
      </c>
      <c r="G6" s="9">
        <v>0</v>
      </c>
      <c r="H6" s="9">
        <v>7501</v>
      </c>
    </row>
    <row r="7" spans="1:8" s="3" customFormat="1" ht="12" customHeight="1">
      <c r="A7" s="3" t="s">
        <v>281</v>
      </c>
      <c r="B7" s="9">
        <v>6256</v>
      </c>
      <c r="C7" s="9">
        <v>624</v>
      </c>
      <c r="D7" s="9">
        <v>-7899</v>
      </c>
      <c r="E7" s="9">
        <v>0</v>
      </c>
      <c r="F7" s="9">
        <v>5</v>
      </c>
      <c r="G7" s="9">
        <v>-455</v>
      </c>
      <c r="H7" s="9">
        <v>-686</v>
      </c>
    </row>
    <row r="8" spans="1:8" s="3" customFormat="1" ht="12" customHeight="1">
      <c r="A8" s="3" t="s">
        <v>279</v>
      </c>
      <c r="B8" s="9">
        <v>1310</v>
      </c>
      <c r="C8" s="9">
        <v>436</v>
      </c>
      <c r="D8" s="9">
        <v>-1859</v>
      </c>
      <c r="E8" s="9">
        <v>258</v>
      </c>
      <c r="F8" s="9">
        <v>0</v>
      </c>
      <c r="G8" s="9">
        <v>-115</v>
      </c>
      <c r="H8" s="9">
        <v>30</v>
      </c>
    </row>
    <row r="9" spans="1:8" s="3" customFormat="1" ht="12" customHeight="1">
      <c r="A9" s="3" t="s">
        <v>282</v>
      </c>
      <c r="B9" s="9">
        <v>485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485</v>
      </c>
    </row>
    <row r="10" spans="1:8" s="3" customFormat="1" ht="12" customHeight="1">
      <c r="A10" s="3" t="s">
        <v>283</v>
      </c>
      <c r="B10" s="9">
        <v>86</v>
      </c>
      <c r="C10" s="9">
        <v>0</v>
      </c>
      <c r="D10" s="9">
        <v>-121</v>
      </c>
      <c r="E10" s="9">
        <v>0</v>
      </c>
      <c r="F10" s="9">
        <v>-8</v>
      </c>
      <c r="G10" s="9">
        <v>0</v>
      </c>
      <c r="H10" s="9">
        <v>-43</v>
      </c>
    </row>
    <row r="11" spans="1:8" s="3" customFormat="1" ht="12.75">
      <c r="A11" s="2"/>
      <c r="B11" s="9"/>
      <c r="C11" s="9"/>
      <c r="D11" s="9"/>
      <c r="E11" s="9"/>
      <c r="F11" s="9"/>
      <c r="G11" s="9"/>
      <c r="H11" s="9"/>
    </row>
    <row r="12" spans="1:8" ht="12.75">
      <c r="A12" s="3" t="s">
        <v>139</v>
      </c>
      <c r="B12" s="9">
        <f aca="true" t="shared" si="0" ref="B12:H12">SUM(B4:B11)</f>
        <v>640947</v>
      </c>
      <c r="C12" s="9">
        <f t="shared" si="0"/>
        <v>83926</v>
      </c>
      <c r="D12" s="9">
        <f t="shared" si="0"/>
        <v>-496216</v>
      </c>
      <c r="E12" s="9">
        <f t="shared" si="0"/>
        <v>-143511</v>
      </c>
      <c r="F12" s="9">
        <f t="shared" si="0"/>
        <v>-50769</v>
      </c>
      <c r="G12" s="9">
        <f t="shared" si="0"/>
        <v>-15617</v>
      </c>
      <c r="H12" s="9">
        <f t="shared" si="0"/>
        <v>19543</v>
      </c>
    </row>
    <row r="13" spans="1:8" ht="12.75">
      <c r="A13" s="1" t="s">
        <v>140</v>
      </c>
      <c r="B13" s="10">
        <v>1054780</v>
      </c>
      <c r="C13" s="10">
        <v>45498</v>
      </c>
      <c r="D13" s="10">
        <v>-2060068</v>
      </c>
      <c r="E13" s="10">
        <v>2138025</v>
      </c>
      <c r="F13" s="10">
        <v>-132940</v>
      </c>
      <c r="G13" s="10">
        <v>-1109053</v>
      </c>
      <c r="H13" s="10">
        <v>-63758</v>
      </c>
    </row>
    <row r="15" spans="1:8" ht="12.75">
      <c r="A15" s="1" t="s">
        <v>136</v>
      </c>
      <c r="B15" s="7">
        <f aca="true" t="shared" si="1" ref="B15:H16">B12/($B12/100)</f>
        <v>100</v>
      </c>
      <c r="C15" s="7">
        <f t="shared" si="1"/>
        <v>13.094062379572726</v>
      </c>
      <c r="D15" s="7">
        <f t="shared" si="1"/>
        <v>-77.41919378669375</v>
      </c>
      <c r="E15" s="7">
        <f t="shared" si="1"/>
        <v>-22.390462861983906</v>
      </c>
      <c r="F15" s="7">
        <f t="shared" si="1"/>
        <v>-7.920935740396631</v>
      </c>
      <c r="G15" s="7">
        <f t="shared" si="1"/>
        <v>-2.4365509160663827</v>
      </c>
      <c r="H15" s="7">
        <f t="shared" si="1"/>
        <v>3.0490820613872907</v>
      </c>
    </row>
    <row r="16" spans="1:8" ht="12.75">
      <c r="A16" s="1" t="s">
        <v>137</v>
      </c>
      <c r="B16" s="7">
        <f t="shared" si="1"/>
        <v>100</v>
      </c>
      <c r="C16" s="7">
        <f t="shared" si="1"/>
        <v>4.313506133980546</v>
      </c>
      <c r="D16" s="7">
        <f t="shared" si="1"/>
        <v>-195.30783670528453</v>
      </c>
      <c r="E16" s="7">
        <f t="shared" si="1"/>
        <v>202.69866702061094</v>
      </c>
      <c r="F16" s="7">
        <f t="shared" si="1"/>
        <v>-12.603576101177497</v>
      </c>
      <c r="G16" s="7">
        <f t="shared" si="1"/>
        <v>-105.1454331708982</v>
      </c>
      <c r="H16" s="7">
        <f t="shared" si="1"/>
        <v>-6.04467282276873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9"/>
  <dimension ref="A1:K9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329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21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48</v>
      </c>
      <c r="B3" s="4" t="s">
        <v>46</v>
      </c>
      <c r="C3" s="4" t="s">
        <v>76</v>
      </c>
      <c r="D3" s="4" t="s">
        <v>54</v>
      </c>
      <c r="E3" s="4" t="s">
        <v>50</v>
      </c>
      <c r="F3" s="4" t="s">
        <v>77</v>
      </c>
      <c r="G3" s="4" t="s">
        <v>78</v>
      </c>
      <c r="H3" s="4" t="s">
        <v>79</v>
      </c>
      <c r="I3" s="4" t="s">
        <v>80</v>
      </c>
      <c r="J3" s="4" t="s">
        <v>81</v>
      </c>
    </row>
    <row r="4" spans="1:10" s="3" customFormat="1" ht="12" customHeight="1">
      <c r="A4" s="3" t="s">
        <v>271</v>
      </c>
      <c r="B4" s="9">
        <v>117178697</v>
      </c>
      <c r="C4" s="9">
        <v>0</v>
      </c>
      <c r="D4" s="9">
        <v>6471542</v>
      </c>
      <c r="E4" s="9">
        <v>123650239</v>
      </c>
      <c r="F4" s="9">
        <v>11747342</v>
      </c>
      <c r="G4" s="9">
        <v>7910971</v>
      </c>
      <c r="H4" s="9">
        <v>102383375</v>
      </c>
      <c r="I4" s="9">
        <v>1608551</v>
      </c>
      <c r="J4" s="9">
        <v>123650239</v>
      </c>
    </row>
    <row r="5" spans="1:10" s="3" customFormat="1" ht="12" customHeight="1">
      <c r="A5" s="3" t="s">
        <v>145</v>
      </c>
      <c r="B5" s="9">
        <v>50623651</v>
      </c>
      <c r="C5" s="9">
        <v>4949622</v>
      </c>
      <c r="D5" s="9">
        <v>14520268</v>
      </c>
      <c r="E5" s="9">
        <v>70093541</v>
      </c>
      <c r="F5" s="9">
        <v>11319938</v>
      </c>
      <c r="G5" s="9">
        <v>2755985</v>
      </c>
      <c r="H5" s="9">
        <v>46987683</v>
      </c>
      <c r="I5" s="9">
        <v>9029935</v>
      </c>
      <c r="J5" s="9">
        <v>70093541</v>
      </c>
    </row>
    <row r="6" spans="1:10" s="3" customFormat="1" ht="12" customHeight="1">
      <c r="A6" s="3" t="s">
        <v>141</v>
      </c>
      <c r="B6" s="9">
        <v>28007824</v>
      </c>
      <c r="C6" s="9">
        <v>0</v>
      </c>
      <c r="D6" s="9">
        <v>926350</v>
      </c>
      <c r="E6" s="9">
        <v>28934174</v>
      </c>
      <c r="F6" s="9">
        <v>807298</v>
      </c>
      <c r="G6" s="9">
        <v>8145901</v>
      </c>
      <c r="H6" s="9">
        <v>19380110</v>
      </c>
      <c r="I6" s="9">
        <v>600865</v>
      </c>
      <c r="J6" s="9">
        <v>28934174</v>
      </c>
    </row>
    <row r="7" spans="1:10" s="3" customFormat="1" ht="12" customHeight="1">
      <c r="A7" s="3" t="s">
        <v>146</v>
      </c>
      <c r="B7" s="9">
        <v>17998443</v>
      </c>
      <c r="C7" s="9">
        <v>2134338</v>
      </c>
      <c r="D7" s="9">
        <v>4723349</v>
      </c>
      <c r="E7" s="9">
        <v>24856130</v>
      </c>
      <c r="F7" s="9">
        <v>1534341</v>
      </c>
      <c r="G7" s="9">
        <v>1266000</v>
      </c>
      <c r="H7" s="9">
        <v>20550138</v>
      </c>
      <c r="I7" s="9">
        <v>1505651</v>
      </c>
      <c r="J7" s="9">
        <v>24856130</v>
      </c>
    </row>
    <row r="8" spans="1:10" s="3" customFormat="1" ht="12" customHeight="1">
      <c r="A8" s="3" t="s">
        <v>152</v>
      </c>
      <c r="B8" s="9">
        <v>16568631</v>
      </c>
      <c r="C8" s="9">
        <v>1529336</v>
      </c>
      <c r="D8" s="9">
        <v>4452014</v>
      </c>
      <c r="E8" s="9">
        <v>22549981</v>
      </c>
      <c r="F8" s="9">
        <v>2701839</v>
      </c>
      <c r="G8" s="9">
        <v>29375</v>
      </c>
      <c r="H8" s="9">
        <v>17722500</v>
      </c>
      <c r="I8" s="9">
        <v>2096267</v>
      </c>
      <c r="J8" s="9">
        <v>22549981</v>
      </c>
    </row>
    <row r="9" spans="1:10" s="3" customFormat="1" ht="12" customHeight="1">
      <c r="A9" s="3" t="s">
        <v>143</v>
      </c>
      <c r="B9" s="9">
        <v>15726653</v>
      </c>
      <c r="C9" s="9">
        <v>2852534</v>
      </c>
      <c r="D9" s="9">
        <v>3289179</v>
      </c>
      <c r="E9" s="9">
        <v>21868366</v>
      </c>
      <c r="F9" s="9">
        <v>989281</v>
      </c>
      <c r="G9" s="9">
        <v>1229441</v>
      </c>
      <c r="H9" s="9">
        <v>17067984</v>
      </c>
      <c r="I9" s="9">
        <v>2581660</v>
      </c>
      <c r="J9" s="9">
        <v>21868366</v>
      </c>
    </row>
    <row r="10" spans="1:10" s="3" customFormat="1" ht="12" customHeight="1">
      <c r="A10" s="3" t="s">
        <v>252</v>
      </c>
      <c r="B10" s="9">
        <v>9801092</v>
      </c>
      <c r="C10" s="9">
        <v>0</v>
      </c>
      <c r="D10" s="9">
        <v>11816546</v>
      </c>
      <c r="E10" s="9">
        <v>21617638</v>
      </c>
      <c r="F10" s="9">
        <v>236532</v>
      </c>
      <c r="G10" s="9">
        <v>11358137</v>
      </c>
      <c r="H10" s="9">
        <v>9406238</v>
      </c>
      <c r="I10" s="9">
        <v>616731</v>
      </c>
      <c r="J10" s="9">
        <v>21617638</v>
      </c>
    </row>
    <row r="11" spans="1:10" s="3" customFormat="1" ht="12" customHeight="1">
      <c r="A11" s="3" t="s">
        <v>150</v>
      </c>
      <c r="B11" s="9">
        <v>11358843</v>
      </c>
      <c r="C11" s="9">
        <v>1526034</v>
      </c>
      <c r="D11" s="9">
        <v>1963523</v>
      </c>
      <c r="E11" s="9">
        <v>14848400</v>
      </c>
      <c r="F11" s="9">
        <v>873477</v>
      </c>
      <c r="G11" s="9">
        <v>7273631</v>
      </c>
      <c r="H11" s="9">
        <v>5918101</v>
      </c>
      <c r="I11" s="9">
        <v>783191</v>
      </c>
      <c r="J11" s="9">
        <v>14848400</v>
      </c>
    </row>
    <row r="12" spans="1:10" s="3" customFormat="1" ht="12" customHeight="1">
      <c r="A12" s="3" t="s">
        <v>244</v>
      </c>
      <c r="B12" s="9">
        <v>11765558</v>
      </c>
      <c r="C12" s="9">
        <v>0</v>
      </c>
      <c r="D12" s="9">
        <v>647581</v>
      </c>
      <c r="E12" s="9">
        <v>12413139</v>
      </c>
      <c r="F12" s="9">
        <v>567038</v>
      </c>
      <c r="G12" s="9">
        <v>11249818</v>
      </c>
      <c r="H12" s="9">
        <v>348086</v>
      </c>
      <c r="I12" s="9">
        <v>248197</v>
      </c>
      <c r="J12" s="9">
        <v>12413139</v>
      </c>
    </row>
    <row r="13" spans="1:10" s="3" customFormat="1" ht="12" customHeight="1">
      <c r="A13" s="3" t="s">
        <v>147</v>
      </c>
      <c r="B13" s="9">
        <v>370573</v>
      </c>
      <c r="C13" s="9">
        <v>0</v>
      </c>
      <c r="D13" s="9">
        <v>3571833</v>
      </c>
      <c r="E13" s="9">
        <v>3942406</v>
      </c>
      <c r="F13" s="9">
        <v>25000</v>
      </c>
      <c r="G13" s="9">
        <v>288042</v>
      </c>
      <c r="H13" s="9">
        <v>3628288</v>
      </c>
      <c r="I13" s="9">
        <v>1076</v>
      </c>
      <c r="J13" s="9">
        <v>3942406</v>
      </c>
    </row>
    <row r="14" spans="1:10" s="3" customFormat="1" ht="12" customHeight="1">
      <c r="A14" s="3" t="s">
        <v>256</v>
      </c>
      <c r="B14" s="9">
        <v>550372</v>
      </c>
      <c r="C14" s="9">
        <v>60000</v>
      </c>
      <c r="D14" s="9">
        <v>2095877</v>
      </c>
      <c r="E14" s="9">
        <v>2706249</v>
      </c>
      <c r="F14" s="9">
        <v>371335</v>
      </c>
      <c r="G14" s="9">
        <v>615727</v>
      </c>
      <c r="H14" s="9">
        <v>1528975</v>
      </c>
      <c r="I14" s="9">
        <v>190212</v>
      </c>
      <c r="J14" s="9">
        <v>2706249</v>
      </c>
    </row>
    <row r="15" spans="1:10" s="3" customFormat="1" ht="12" customHeight="1">
      <c r="A15" s="3" t="s">
        <v>165</v>
      </c>
      <c r="B15" s="9">
        <v>729917</v>
      </c>
      <c r="C15" s="9">
        <v>236062</v>
      </c>
      <c r="D15" s="9">
        <v>1394349</v>
      </c>
      <c r="E15" s="9">
        <v>2360328</v>
      </c>
      <c r="F15" s="9">
        <v>275041</v>
      </c>
      <c r="G15" s="9">
        <v>923477</v>
      </c>
      <c r="H15" s="9">
        <v>1012028</v>
      </c>
      <c r="I15" s="9">
        <v>149782</v>
      </c>
      <c r="J15" s="9">
        <v>2360328</v>
      </c>
    </row>
    <row r="16" spans="1:10" s="3" customFormat="1" ht="12" customHeight="1">
      <c r="A16" s="3" t="s">
        <v>142</v>
      </c>
      <c r="B16" s="9">
        <v>1105162</v>
      </c>
      <c r="C16" s="9">
        <v>776908</v>
      </c>
      <c r="D16" s="9">
        <v>111788</v>
      </c>
      <c r="E16" s="9">
        <v>1993858</v>
      </c>
      <c r="F16" s="9">
        <v>408379</v>
      </c>
      <c r="G16" s="9">
        <v>108897</v>
      </c>
      <c r="H16" s="9">
        <v>1249781</v>
      </c>
      <c r="I16" s="9">
        <v>226801</v>
      </c>
      <c r="J16" s="9">
        <v>1993858</v>
      </c>
    </row>
    <row r="17" spans="1:10" s="3" customFormat="1" ht="12" customHeight="1">
      <c r="A17" s="3" t="s">
        <v>240</v>
      </c>
      <c r="B17" s="9">
        <v>1321048</v>
      </c>
      <c r="C17" s="9">
        <v>315733</v>
      </c>
      <c r="D17" s="9">
        <v>264553</v>
      </c>
      <c r="E17" s="9">
        <v>1901334</v>
      </c>
      <c r="F17" s="9">
        <v>-4456</v>
      </c>
      <c r="G17" s="9">
        <v>585584</v>
      </c>
      <c r="H17" s="9">
        <v>1270063</v>
      </c>
      <c r="I17" s="9">
        <v>50143</v>
      </c>
      <c r="J17" s="9">
        <v>1901334</v>
      </c>
    </row>
    <row r="18" spans="1:10" s="3" customFormat="1" ht="12" customHeight="1">
      <c r="A18" s="3" t="s">
        <v>249</v>
      </c>
      <c r="B18" s="9">
        <v>1017505</v>
      </c>
      <c r="C18" s="9">
        <v>48675</v>
      </c>
      <c r="D18" s="9">
        <v>247150</v>
      </c>
      <c r="E18" s="9">
        <v>1313330</v>
      </c>
      <c r="F18" s="9">
        <v>164408</v>
      </c>
      <c r="G18" s="9">
        <v>500116</v>
      </c>
      <c r="H18" s="9">
        <v>473194</v>
      </c>
      <c r="I18" s="9">
        <v>175612</v>
      </c>
      <c r="J18" s="9">
        <v>1313330</v>
      </c>
    </row>
    <row r="19" spans="1:10" s="3" customFormat="1" ht="12" customHeight="1">
      <c r="A19" s="3" t="s">
        <v>153</v>
      </c>
      <c r="B19" s="9">
        <v>710591</v>
      </c>
      <c r="C19" s="9">
        <v>5007</v>
      </c>
      <c r="D19" s="9">
        <v>370837</v>
      </c>
      <c r="E19" s="9">
        <v>1086435</v>
      </c>
      <c r="F19" s="9">
        <v>130066</v>
      </c>
      <c r="G19" s="9">
        <v>0</v>
      </c>
      <c r="H19" s="9">
        <v>824132</v>
      </c>
      <c r="I19" s="9">
        <v>132237</v>
      </c>
      <c r="J19" s="9">
        <v>1086435</v>
      </c>
    </row>
    <row r="20" spans="1:10" s="3" customFormat="1" ht="12" customHeight="1">
      <c r="A20" s="3" t="s">
        <v>269</v>
      </c>
      <c r="B20" s="9">
        <v>561094</v>
      </c>
      <c r="C20" s="9">
        <v>0</v>
      </c>
      <c r="D20" s="9">
        <v>436460</v>
      </c>
      <c r="E20" s="9">
        <v>997554</v>
      </c>
      <c r="F20" s="9">
        <v>175854</v>
      </c>
      <c r="G20" s="9">
        <v>139180</v>
      </c>
      <c r="H20" s="9">
        <v>373821</v>
      </c>
      <c r="I20" s="9">
        <v>308699</v>
      </c>
      <c r="J20" s="9">
        <v>997554</v>
      </c>
    </row>
    <row r="21" spans="1:10" s="3" customFormat="1" ht="12" customHeight="1">
      <c r="A21" s="3" t="s">
        <v>167</v>
      </c>
      <c r="B21" s="9">
        <v>930710</v>
      </c>
      <c r="C21" s="9">
        <v>0</v>
      </c>
      <c r="D21" s="9">
        <v>63428</v>
      </c>
      <c r="E21" s="9">
        <v>994138</v>
      </c>
      <c r="F21" s="9">
        <v>167773</v>
      </c>
      <c r="G21" s="9">
        <v>199151</v>
      </c>
      <c r="H21" s="9">
        <v>513816</v>
      </c>
      <c r="I21" s="9">
        <v>113398</v>
      </c>
      <c r="J21" s="9">
        <v>994138</v>
      </c>
    </row>
    <row r="22" spans="1:10" s="3" customFormat="1" ht="12" customHeight="1">
      <c r="A22" s="3" t="s">
        <v>232</v>
      </c>
      <c r="B22" s="9">
        <v>435436</v>
      </c>
      <c r="C22" s="9">
        <v>123859</v>
      </c>
      <c r="D22" s="9">
        <v>394625</v>
      </c>
      <c r="E22" s="9">
        <v>953920</v>
      </c>
      <c r="F22" s="9">
        <v>102753</v>
      </c>
      <c r="G22" s="9">
        <v>0</v>
      </c>
      <c r="H22" s="9">
        <v>816303</v>
      </c>
      <c r="I22" s="9">
        <v>34864</v>
      </c>
      <c r="J22" s="9">
        <v>953920</v>
      </c>
    </row>
    <row r="23" spans="1:10" s="3" customFormat="1" ht="12" customHeight="1">
      <c r="A23" s="3" t="s">
        <v>166</v>
      </c>
      <c r="B23" s="9">
        <v>463894</v>
      </c>
      <c r="C23" s="9">
        <v>277830</v>
      </c>
      <c r="D23" s="9">
        <v>210442</v>
      </c>
      <c r="E23" s="9">
        <v>952166</v>
      </c>
      <c r="F23" s="9">
        <v>76319</v>
      </c>
      <c r="G23" s="9">
        <v>5709</v>
      </c>
      <c r="H23" s="9">
        <v>634984</v>
      </c>
      <c r="I23" s="9">
        <v>235154</v>
      </c>
      <c r="J23" s="9">
        <v>952166</v>
      </c>
    </row>
    <row r="24" spans="1:10" s="3" customFormat="1" ht="12" customHeight="1">
      <c r="A24" s="3" t="s">
        <v>172</v>
      </c>
      <c r="B24" s="9">
        <v>379527</v>
      </c>
      <c r="C24" s="9">
        <v>466363</v>
      </c>
      <c r="D24" s="9">
        <v>83424</v>
      </c>
      <c r="E24" s="9">
        <v>929314</v>
      </c>
      <c r="F24" s="9">
        <v>7400</v>
      </c>
      <c r="G24" s="9">
        <v>230147</v>
      </c>
      <c r="H24" s="9">
        <v>592591</v>
      </c>
      <c r="I24" s="9">
        <v>99176</v>
      </c>
      <c r="J24" s="9">
        <v>929314</v>
      </c>
    </row>
    <row r="25" spans="1:10" s="3" customFormat="1" ht="12" customHeight="1">
      <c r="A25" s="3" t="s">
        <v>255</v>
      </c>
      <c r="B25" s="9">
        <v>53313</v>
      </c>
      <c r="C25" s="9">
        <v>241120</v>
      </c>
      <c r="D25" s="9">
        <v>632586</v>
      </c>
      <c r="E25" s="9">
        <v>927019</v>
      </c>
      <c r="F25" s="9">
        <v>36958</v>
      </c>
      <c r="G25" s="9">
        <v>85214</v>
      </c>
      <c r="H25" s="9">
        <v>348721</v>
      </c>
      <c r="I25" s="9">
        <v>456126</v>
      </c>
      <c r="J25" s="9">
        <v>927019</v>
      </c>
    </row>
    <row r="26" spans="1:10" s="3" customFormat="1" ht="12" customHeight="1">
      <c r="A26" s="3" t="s">
        <v>148</v>
      </c>
      <c r="B26" s="9">
        <v>428670</v>
      </c>
      <c r="C26" s="9">
        <v>80895</v>
      </c>
      <c r="D26" s="9">
        <v>403141</v>
      </c>
      <c r="E26" s="9">
        <v>912706</v>
      </c>
      <c r="F26" s="9">
        <v>132220</v>
      </c>
      <c r="G26" s="9">
        <v>140969</v>
      </c>
      <c r="H26" s="9">
        <v>516440</v>
      </c>
      <c r="I26" s="9">
        <v>123077</v>
      </c>
      <c r="J26" s="9">
        <v>912706</v>
      </c>
    </row>
    <row r="27" spans="1:10" s="3" customFormat="1" ht="12" customHeight="1">
      <c r="A27" s="3" t="s">
        <v>151</v>
      </c>
      <c r="B27" s="9">
        <v>749384</v>
      </c>
      <c r="C27" s="9">
        <v>26741</v>
      </c>
      <c r="D27" s="9">
        <v>14502</v>
      </c>
      <c r="E27" s="9">
        <v>790627</v>
      </c>
      <c r="F27" s="9">
        <v>101708</v>
      </c>
      <c r="G27" s="9">
        <v>458530</v>
      </c>
      <c r="H27" s="9">
        <v>129667</v>
      </c>
      <c r="I27" s="9">
        <v>100722</v>
      </c>
      <c r="J27" s="9">
        <v>790627</v>
      </c>
    </row>
    <row r="28" spans="1:10" s="3" customFormat="1" ht="12" customHeight="1">
      <c r="A28" s="3" t="s">
        <v>190</v>
      </c>
      <c r="B28" s="9">
        <v>769274</v>
      </c>
      <c r="C28" s="9">
        <v>0</v>
      </c>
      <c r="D28" s="9">
        <v>11358</v>
      </c>
      <c r="E28" s="9">
        <v>780632</v>
      </c>
      <c r="F28" s="9">
        <v>453422</v>
      </c>
      <c r="G28" s="9">
        <v>101000</v>
      </c>
      <c r="H28" s="9">
        <v>127412</v>
      </c>
      <c r="I28" s="9">
        <v>98798</v>
      </c>
      <c r="J28" s="9">
        <v>780632</v>
      </c>
    </row>
    <row r="29" spans="1:10" s="3" customFormat="1" ht="12" customHeight="1">
      <c r="A29" s="3" t="s">
        <v>149</v>
      </c>
      <c r="B29" s="9">
        <v>133508</v>
      </c>
      <c r="C29" s="9">
        <v>190288</v>
      </c>
      <c r="D29" s="9">
        <v>439507</v>
      </c>
      <c r="E29" s="9">
        <v>763303</v>
      </c>
      <c r="F29" s="9">
        <v>200000</v>
      </c>
      <c r="G29" s="9">
        <v>238817</v>
      </c>
      <c r="H29" s="9">
        <v>313432</v>
      </c>
      <c r="I29" s="9">
        <v>11054</v>
      </c>
      <c r="J29" s="9">
        <v>763303</v>
      </c>
    </row>
    <row r="30" spans="1:10" s="3" customFormat="1" ht="12" customHeight="1">
      <c r="A30" s="3" t="s">
        <v>188</v>
      </c>
      <c r="B30" s="9">
        <v>354767</v>
      </c>
      <c r="C30" s="9">
        <v>252251</v>
      </c>
      <c r="D30" s="9">
        <v>79958</v>
      </c>
      <c r="E30" s="9">
        <v>686976</v>
      </c>
      <c r="F30" s="9">
        <v>16747</v>
      </c>
      <c r="G30" s="9">
        <v>0</v>
      </c>
      <c r="H30" s="9">
        <v>602982</v>
      </c>
      <c r="I30" s="9">
        <v>67247</v>
      </c>
      <c r="J30" s="9">
        <v>686976</v>
      </c>
    </row>
    <row r="31" spans="1:10" s="3" customFormat="1" ht="12" customHeight="1">
      <c r="A31" s="3" t="s">
        <v>246</v>
      </c>
      <c r="B31" s="9">
        <v>645027</v>
      </c>
      <c r="C31" s="9">
        <v>0</v>
      </c>
      <c r="D31" s="9">
        <v>20982</v>
      </c>
      <c r="E31" s="9">
        <v>666009</v>
      </c>
      <c r="F31" s="9">
        <v>39847</v>
      </c>
      <c r="G31" s="9">
        <v>559900</v>
      </c>
      <c r="H31" s="9">
        <v>50145</v>
      </c>
      <c r="I31" s="9">
        <v>16117</v>
      </c>
      <c r="J31" s="9">
        <v>666009</v>
      </c>
    </row>
    <row r="32" spans="1:10" s="3" customFormat="1" ht="12" customHeight="1">
      <c r="A32" s="3" t="s">
        <v>179</v>
      </c>
      <c r="B32" s="9">
        <v>111580</v>
      </c>
      <c r="C32" s="9">
        <v>11402</v>
      </c>
      <c r="D32" s="9">
        <v>537662</v>
      </c>
      <c r="E32" s="9">
        <v>660644</v>
      </c>
      <c r="F32" s="9">
        <v>195790</v>
      </c>
      <c r="G32" s="9">
        <v>167816</v>
      </c>
      <c r="H32" s="9">
        <v>276007</v>
      </c>
      <c r="I32" s="9">
        <v>21031</v>
      </c>
      <c r="J32" s="9">
        <v>660644</v>
      </c>
    </row>
    <row r="33" spans="1:10" s="3" customFormat="1" ht="12" customHeight="1">
      <c r="A33" s="3" t="s">
        <v>185</v>
      </c>
      <c r="B33" s="9">
        <v>574706</v>
      </c>
      <c r="C33" s="9">
        <v>1690</v>
      </c>
      <c r="D33" s="9">
        <v>29505</v>
      </c>
      <c r="E33" s="9">
        <v>605901</v>
      </c>
      <c r="F33" s="9">
        <v>56656</v>
      </c>
      <c r="G33" s="9">
        <v>239572</v>
      </c>
      <c r="H33" s="9">
        <v>259794</v>
      </c>
      <c r="I33" s="9">
        <v>49879</v>
      </c>
      <c r="J33" s="9">
        <v>605901</v>
      </c>
    </row>
    <row r="34" spans="1:10" s="3" customFormat="1" ht="12" customHeight="1">
      <c r="A34" s="3" t="s">
        <v>191</v>
      </c>
      <c r="B34" s="9">
        <v>604594</v>
      </c>
      <c r="C34" s="9">
        <v>0</v>
      </c>
      <c r="D34" s="9">
        <v>0</v>
      </c>
      <c r="E34" s="9">
        <v>604594</v>
      </c>
      <c r="F34" s="9">
        <v>10000</v>
      </c>
      <c r="G34" s="9">
        <v>413787</v>
      </c>
      <c r="H34" s="9">
        <v>180754</v>
      </c>
      <c r="I34" s="9">
        <v>53</v>
      </c>
      <c r="J34" s="9">
        <v>604594</v>
      </c>
    </row>
    <row r="35" spans="1:10" s="3" customFormat="1" ht="12" customHeight="1">
      <c r="A35" s="3" t="s">
        <v>173</v>
      </c>
      <c r="B35" s="9">
        <v>379243</v>
      </c>
      <c r="C35" s="9">
        <v>2910</v>
      </c>
      <c r="D35" s="9">
        <v>205827</v>
      </c>
      <c r="E35" s="9">
        <v>587980</v>
      </c>
      <c r="F35" s="9">
        <v>101918</v>
      </c>
      <c r="G35" s="9">
        <v>237115</v>
      </c>
      <c r="H35" s="9">
        <v>228372</v>
      </c>
      <c r="I35" s="9">
        <v>20575</v>
      </c>
      <c r="J35" s="9">
        <v>587980</v>
      </c>
    </row>
    <row r="36" spans="1:10" s="3" customFormat="1" ht="12" customHeight="1">
      <c r="A36" s="3" t="s">
        <v>154</v>
      </c>
      <c r="B36" s="9">
        <v>34574</v>
      </c>
      <c r="C36" s="9">
        <v>442524</v>
      </c>
      <c r="D36" s="9">
        <v>100748</v>
      </c>
      <c r="E36" s="9">
        <v>577846</v>
      </c>
      <c r="F36" s="9">
        <v>50000</v>
      </c>
      <c r="G36" s="9">
        <v>18000</v>
      </c>
      <c r="H36" s="9">
        <v>472717</v>
      </c>
      <c r="I36" s="9">
        <v>37129</v>
      </c>
      <c r="J36" s="9">
        <v>577846</v>
      </c>
    </row>
    <row r="37" spans="1:10" s="3" customFormat="1" ht="12" customHeight="1">
      <c r="A37" s="3" t="s">
        <v>228</v>
      </c>
      <c r="B37" s="9">
        <v>131322</v>
      </c>
      <c r="C37" s="9">
        <v>240076</v>
      </c>
      <c r="D37" s="9">
        <v>193588</v>
      </c>
      <c r="E37" s="9">
        <v>564986</v>
      </c>
      <c r="F37" s="9">
        <v>12799</v>
      </c>
      <c r="G37" s="9">
        <v>112739</v>
      </c>
      <c r="H37" s="9">
        <v>344206</v>
      </c>
      <c r="I37" s="9">
        <v>95242</v>
      </c>
      <c r="J37" s="9">
        <v>564986</v>
      </c>
    </row>
    <row r="38" spans="1:10" s="3" customFormat="1" ht="12" customHeight="1">
      <c r="A38" s="3" t="s">
        <v>254</v>
      </c>
      <c r="B38" s="9">
        <v>410235</v>
      </c>
      <c r="C38" s="9">
        <v>33128</v>
      </c>
      <c r="D38" s="9">
        <v>19247</v>
      </c>
      <c r="E38" s="9">
        <v>462610</v>
      </c>
      <c r="F38" s="9">
        <v>114422</v>
      </c>
      <c r="G38" s="9">
        <v>127745</v>
      </c>
      <c r="H38" s="9">
        <v>166006</v>
      </c>
      <c r="I38" s="9">
        <v>54437</v>
      </c>
      <c r="J38" s="9">
        <v>462610</v>
      </c>
    </row>
    <row r="39" spans="1:10" s="3" customFormat="1" ht="12" customHeight="1">
      <c r="A39" s="3" t="s">
        <v>163</v>
      </c>
      <c r="B39" s="9">
        <v>25431</v>
      </c>
      <c r="C39" s="9">
        <v>311955</v>
      </c>
      <c r="D39" s="9">
        <v>116816</v>
      </c>
      <c r="E39" s="9">
        <v>454202</v>
      </c>
      <c r="F39" s="9">
        <v>30000</v>
      </c>
      <c r="G39" s="9">
        <v>16578</v>
      </c>
      <c r="H39" s="9">
        <v>371497</v>
      </c>
      <c r="I39" s="9">
        <v>36127</v>
      </c>
      <c r="J39" s="9">
        <v>454202</v>
      </c>
    </row>
    <row r="40" spans="1:10" s="3" customFormat="1" ht="12" customHeight="1">
      <c r="A40" s="3" t="s">
        <v>262</v>
      </c>
      <c r="B40" s="9">
        <v>41013</v>
      </c>
      <c r="C40" s="9">
        <v>147625</v>
      </c>
      <c r="D40" s="9">
        <v>228714</v>
      </c>
      <c r="E40" s="9">
        <v>417352</v>
      </c>
      <c r="F40" s="9">
        <v>213225</v>
      </c>
      <c r="G40" s="9">
        <v>2545</v>
      </c>
      <c r="H40" s="9">
        <v>147625</v>
      </c>
      <c r="I40" s="9">
        <v>53957</v>
      </c>
      <c r="J40" s="9">
        <v>417352</v>
      </c>
    </row>
    <row r="41" spans="1:10" s="3" customFormat="1" ht="12" customHeight="1">
      <c r="A41" s="3" t="s">
        <v>259</v>
      </c>
      <c r="B41" s="9">
        <v>210418</v>
      </c>
      <c r="C41" s="9">
        <v>64512</v>
      </c>
      <c r="D41" s="9">
        <v>129276</v>
      </c>
      <c r="E41" s="9">
        <v>404206</v>
      </c>
      <c r="F41" s="9">
        <v>24286</v>
      </c>
      <c r="G41" s="9">
        <v>0</v>
      </c>
      <c r="H41" s="9">
        <v>239934</v>
      </c>
      <c r="I41" s="9">
        <v>139986</v>
      </c>
      <c r="J41" s="9">
        <v>404206</v>
      </c>
    </row>
    <row r="42" spans="1:10" s="3" customFormat="1" ht="12" customHeight="1">
      <c r="A42" s="3" t="s">
        <v>174</v>
      </c>
      <c r="B42" s="9">
        <v>90383</v>
      </c>
      <c r="C42" s="9">
        <v>59136</v>
      </c>
      <c r="D42" s="9">
        <v>239420</v>
      </c>
      <c r="E42" s="9">
        <v>388939</v>
      </c>
      <c r="F42" s="9">
        <v>140276</v>
      </c>
      <c r="G42" s="9">
        <v>0</v>
      </c>
      <c r="H42" s="9">
        <v>104896</v>
      </c>
      <c r="I42" s="9">
        <v>143767</v>
      </c>
      <c r="J42" s="9">
        <v>388939</v>
      </c>
    </row>
    <row r="43" spans="1:10" s="3" customFormat="1" ht="12" customHeight="1">
      <c r="A43" s="3" t="s">
        <v>230</v>
      </c>
      <c r="B43" s="9">
        <v>225740</v>
      </c>
      <c r="C43" s="9">
        <v>6493</v>
      </c>
      <c r="D43" s="9">
        <v>130118</v>
      </c>
      <c r="E43" s="9">
        <v>362351</v>
      </c>
      <c r="F43" s="9">
        <v>21221</v>
      </c>
      <c r="G43" s="9">
        <v>32916</v>
      </c>
      <c r="H43" s="9">
        <v>285507</v>
      </c>
      <c r="I43" s="9">
        <v>22707</v>
      </c>
      <c r="J43" s="9">
        <v>362351</v>
      </c>
    </row>
    <row r="44" spans="1:10" s="3" customFormat="1" ht="12" customHeight="1">
      <c r="A44" s="3" t="s">
        <v>238</v>
      </c>
      <c r="B44" s="9">
        <v>289952</v>
      </c>
      <c r="C44" s="9">
        <v>0</v>
      </c>
      <c r="D44" s="9">
        <v>71236</v>
      </c>
      <c r="E44" s="9">
        <v>361188</v>
      </c>
      <c r="F44" s="9">
        <v>66043</v>
      </c>
      <c r="G44" s="9">
        <v>0</v>
      </c>
      <c r="H44" s="9">
        <v>0</v>
      </c>
      <c r="I44" s="9">
        <v>295145</v>
      </c>
      <c r="J44" s="9">
        <v>361188</v>
      </c>
    </row>
    <row r="45" spans="1:10" s="3" customFormat="1" ht="12" customHeight="1">
      <c r="A45" s="3" t="s">
        <v>156</v>
      </c>
      <c r="B45" s="9">
        <v>139656</v>
      </c>
      <c r="C45" s="9">
        <v>729</v>
      </c>
      <c r="D45" s="9">
        <v>176660</v>
      </c>
      <c r="E45" s="9">
        <v>317045</v>
      </c>
      <c r="F45" s="9">
        <v>15577</v>
      </c>
      <c r="G45" s="9">
        <v>162067</v>
      </c>
      <c r="H45" s="9">
        <v>138201</v>
      </c>
      <c r="I45" s="9">
        <v>1200</v>
      </c>
      <c r="J45" s="9">
        <v>317045</v>
      </c>
    </row>
    <row r="46" spans="1:10" s="3" customFormat="1" ht="12" customHeight="1">
      <c r="A46" s="3" t="s">
        <v>168</v>
      </c>
      <c r="B46" s="9">
        <v>63957</v>
      </c>
      <c r="C46" s="9">
        <v>100719</v>
      </c>
      <c r="D46" s="9">
        <v>146323</v>
      </c>
      <c r="E46" s="9">
        <v>310999</v>
      </c>
      <c r="F46" s="9">
        <v>35608</v>
      </c>
      <c r="G46" s="9">
        <v>15938</v>
      </c>
      <c r="H46" s="9">
        <v>200090</v>
      </c>
      <c r="I46" s="9">
        <v>59363</v>
      </c>
      <c r="J46" s="9">
        <v>310999</v>
      </c>
    </row>
    <row r="47" spans="1:10" s="3" customFormat="1" ht="12" customHeight="1">
      <c r="A47" s="3" t="s">
        <v>229</v>
      </c>
      <c r="B47" s="9">
        <v>203741</v>
      </c>
      <c r="C47" s="9">
        <v>22711</v>
      </c>
      <c r="D47" s="9">
        <v>70176</v>
      </c>
      <c r="E47" s="9">
        <v>296628</v>
      </c>
      <c r="F47" s="9">
        <v>41838</v>
      </c>
      <c r="G47" s="9">
        <v>83421</v>
      </c>
      <c r="H47" s="9">
        <v>136363</v>
      </c>
      <c r="I47" s="9">
        <v>35006</v>
      </c>
      <c r="J47" s="9">
        <v>296628</v>
      </c>
    </row>
    <row r="48" spans="1:10" s="3" customFormat="1" ht="12" customHeight="1">
      <c r="A48" s="3" t="s">
        <v>159</v>
      </c>
      <c r="B48" s="9">
        <v>168222</v>
      </c>
      <c r="C48" s="9">
        <v>100946</v>
      </c>
      <c r="D48" s="9">
        <v>22120</v>
      </c>
      <c r="E48" s="9">
        <v>291288</v>
      </c>
      <c r="F48" s="9">
        <v>21556</v>
      </c>
      <c r="G48" s="9">
        <v>106087</v>
      </c>
      <c r="H48" s="9">
        <v>159280</v>
      </c>
      <c r="I48" s="9">
        <v>4365</v>
      </c>
      <c r="J48" s="9">
        <v>291288</v>
      </c>
    </row>
    <row r="49" spans="1:10" s="3" customFormat="1" ht="12" customHeight="1">
      <c r="A49" s="3" t="s">
        <v>245</v>
      </c>
      <c r="B49" s="9">
        <v>119438</v>
      </c>
      <c r="C49" s="9">
        <v>63703</v>
      </c>
      <c r="D49" s="9">
        <v>104746</v>
      </c>
      <c r="E49" s="9">
        <v>287887</v>
      </c>
      <c r="F49" s="9">
        <v>140919</v>
      </c>
      <c r="G49" s="9">
        <v>0</v>
      </c>
      <c r="H49" s="9">
        <v>99344</v>
      </c>
      <c r="I49" s="9">
        <v>47624</v>
      </c>
      <c r="J49" s="9">
        <v>287887</v>
      </c>
    </row>
    <row r="50" spans="1:10" s="3" customFormat="1" ht="12" customHeight="1">
      <c r="A50" s="3" t="s">
        <v>170</v>
      </c>
      <c r="B50" s="9">
        <v>175006</v>
      </c>
      <c r="C50" s="9">
        <v>19655</v>
      </c>
      <c r="D50" s="9">
        <v>71862</v>
      </c>
      <c r="E50" s="9">
        <v>266523</v>
      </c>
      <c r="F50" s="9">
        <v>105973</v>
      </c>
      <c r="G50" s="9">
        <v>23793</v>
      </c>
      <c r="H50" s="9">
        <v>123559</v>
      </c>
      <c r="I50" s="9">
        <v>13198</v>
      </c>
      <c r="J50" s="9">
        <v>266523</v>
      </c>
    </row>
    <row r="51" spans="1:10" s="3" customFormat="1" ht="12" customHeight="1">
      <c r="A51" s="3" t="s">
        <v>157</v>
      </c>
      <c r="B51" s="9">
        <v>9002</v>
      </c>
      <c r="C51" s="9">
        <v>126972</v>
      </c>
      <c r="D51" s="9">
        <v>128392</v>
      </c>
      <c r="E51" s="9">
        <v>264366</v>
      </c>
      <c r="F51" s="9">
        <v>167</v>
      </c>
      <c r="G51" s="9">
        <v>90000</v>
      </c>
      <c r="H51" s="9">
        <v>133476</v>
      </c>
      <c r="I51" s="9">
        <v>40723</v>
      </c>
      <c r="J51" s="9">
        <v>264366</v>
      </c>
    </row>
    <row r="52" spans="1:10" s="3" customFormat="1" ht="12" customHeight="1">
      <c r="A52" s="3" t="s">
        <v>161</v>
      </c>
      <c r="B52" s="9">
        <v>207582</v>
      </c>
      <c r="C52" s="9">
        <v>79</v>
      </c>
      <c r="D52" s="9">
        <v>40924</v>
      </c>
      <c r="E52" s="9">
        <v>248585</v>
      </c>
      <c r="F52" s="9">
        <v>10001</v>
      </c>
      <c r="G52" s="9">
        <v>35215</v>
      </c>
      <c r="H52" s="9">
        <v>155257</v>
      </c>
      <c r="I52" s="9">
        <v>48112</v>
      </c>
      <c r="J52" s="9">
        <v>248585</v>
      </c>
    </row>
    <row r="53" spans="1:10" s="3" customFormat="1" ht="12" customHeight="1">
      <c r="A53" s="3" t="s">
        <v>164</v>
      </c>
      <c r="B53" s="9">
        <v>222446</v>
      </c>
      <c r="C53" s="9">
        <v>0</v>
      </c>
      <c r="D53" s="9">
        <v>16894</v>
      </c>
      <c r="E53" s="9">
        <v>239340</v>
      </c>
      <c r="F53" s="9">
        <v>75000</v>
      </c>
      <c r="G53" s="9">
        <v>84041</v>
      </c>
      <c r="H53" s="9">
        <v>79924</v>
      </c>
      <c r="I53" s="9">
        <v>375</v>
      </c>
      <c r="J53" s="9">
        <v>239340</v>
      </c>
    </row>
    <row r="54" spans="1:10" s="3" customFormat="1" ht="12" customHeight="1">
      <c r="A54" s="3" t="s">
        <v>181</v>
      </c>
      <c r="B54" s="9">
        <v>146485</v>
      </c>
      <c r="C54" s="9">
        <v>48136</v>
      </c>
      <c r="D54" s="9">
        <v>37415</v>
      </c>
      <c r="E54" s="9">
        <v>232036</v>
      </c>
      <c r="F54" s="9">
        <v>78423</v>
      </c>
      <c r="G54" s="9">
        <v>22500</v>
      </c>
      <c r="H54" s="9">
        <v>111614</v>
      </c>
      <c r="I54" s="9">
        <v>19499</v>
      </c>
      <c r="J54" s="9">
        <v>232036</v>
      </c>
    </row>
    <row r="55" spans="1:10" s="3" customFormat="1" ht="12" customHeight="1">
      <c r="A55" s="3" t="s">
        <v>260</v>
      </c>
      <c r="B55" s="9">
        <v>139480</v>
      </c>
      <c r="C55" s="9">
        <v>2514</v>
      </c>
      <c r="D55" s="9">
        <v>67656</v>
      </c>
      <c r="E55" s="9">
        <v>209650</v>
      </c>
      <c r="F55" s="9">
        <v>117836</v>
      </c>
      <c r="G55" s="9">
        <v>0</v>
      </c>
      <c r="H55" s="9">
        <v>73986</v>
      </c>
      <c r="I55" s="9">
        <v>17828</v>
      </c>
      <c r="J55" s="9">
        <v>209650</v>
      </c>
    </row>
    <row r="56" spans="1:10" s="3" customFormat="1" ht="12" customHeight="1">
      <c r="A56" s="3" t="s">
        <v>155</v>
      </c>
      <c r="B56" s="9">
        <v>144287</v>
      </c>
      <c r="C56" s="9">
        <v>25883</v>
      </c>
      <c r="D56" s="9">
        <v>38220</v>
      </c>
      <c r="E56" s="9">
        <v>208390</v>
      </c>
      <c r="F56" s="9">
        <v>64872</v>
      </c>
      <c r="G56" s="9">
        <v>69827</v>
      </c>
      <c r="H56" s="9">
        <v>63966</v>
      </c>
      <c r="I56" s="9">
        <v>9725</v>
      </c>
      <c r="J56" s="9">
        <v>208390</v>
      </c>
    </row>
    <row r="57" spans="1:10" s="3" customFormat="1" ht="12" customHeight="1">
      <c r="A57" s="3" t="s">
        <v>189</v>
      </c>
      <c r="B57" s="9">
        <v>14915</v>
      </c>
      <c r="C57" s="9">
        <v>41373</v>
      </c>
      <c r="D57" s="9">
        <v>148290</v>
      </c>
      <c r="E57" s="9">
        <v>204578</v>
      </c>
      <c r="F57" s="9">
        <v>107930</v>
      </c>
      <c r="G57" s="9">
        <v>36741</v>
      </c>
      <c r="H57" s="9">
        <v>52827</v>
      </c>
      <c r="I57" s="9">
        <v>7080</v>
      </c>
      <c r="J57" s="9">
        <v>204578</v>
      </c>
    </row>
    <row r="58" spans="1:10" s="3" customFormat="1" ht="12" customHeight="1">
      <c r="A58" s="3" t="s">
        <v>264</v>
      </c>
      <c r="B58" s="9">
        <v>6000</v>
      </c>
      <c r="C58" s="9">
        <v>168985</v>
      </c>
      <c r="D58" s="9">
        <v>23214</v>
      </c>
      <c r="E58" s="9">
        <v>198199</v>
      </c>
      <c r="F58" s="9">
        <v>25724</v>
      </c>
      <c r="G58" s="9">
        <v>0</v>
      </c>
      <c r="H58" s="9">
        <v>170105</v>
      </c>
      <c r="I58" s="9">
        <v>2370</v>
      </c>
      <c r="J58" s="9">
        <v>198199</v>
      </c>
    </row>
    <row r="59" spans="1:10" s="3" customFormat="1" ht="12" customHeight="1">
      <c r="A59" s="3" t="s">
        <v>162</v>
      </c>
      <c r="B59" s="9">
        <v>112150</v>
      </c>
      <c r="C59" s="9">
        <v>52547</v>
      </c>
      <c r="D59" s="9">
        <v>32120</v>
      </c>
      <c r="E59" s="9">
        <v>196817</v>
      </c>
      <c r="F59" s="9">
        <v>59098</v>
      </c>
      <c r="G59" s="9">
        <v>46804</v>
      </c>
      <c r="H59" s="9">
        <v>82272</v>
      </c>
      <c r="I59" s="9">
        <v>8643</v>
      </c>
      <c r="J59" s="9">
        <v>196817</v>
      </c>
    </row>
    <row r="60" spans="1:10" s="3" customFormat="1" ht="12" customHeight="1">
      <c r="A60" s="3" t="s">
        <v>158</v>
      </c>
      <c r="B60" s="9">
        <v>108183</v>
      </c>
      <c r="C60" s="9">
        <v>13164</v>
      </c>
      <c r="D60" s="9">
        <v>74991</v>
      </c>
      <c r="E60" s="9">
        <v>196338</v>
      </c>
      <c r="F60" s="9">
        <v>21195</v>
      </c>
      <c r="G60" s="9">
        <v>25500</v>
      </c>
      <c r="H60" s="9">
        <v>118294</v>
      </c>
      <c r="I60" s="9">
        <v>31349</v>
      </c>
      <c r="J60" s="9">
        <v>196338</v>
      </c>
    </row>
    <row r="61" spans="1:10" s="3" customFormat="1" ht="12" customHeight="1">
      <c r="A61" s="3" t="s">
        <v>263</v>
      </c>
      <c r="B61" s="9">
        <v>0</v>
      </c>
      <c r="C61" s="9">
        <v>0</v>
      </c>
      <c r="D61" s="9">
        <v>165538</v>
      </c>
      <c r="E61" s="9">
        <v>165538</v>
      </c>
      <c r="F61" s="9">
        <v>100058</v>
      </c>
      <c r="G61" s="9">
        <v>0</v>
      </c>
      <c r="H61" s="9">
        <v>60000</v>
      </c>
      <c r="I61" s="9">
        <v>5480</v>
      </c>
      <c r="J61" s="9">
        <v>165538</v>
      </c>
    </row>
    <row r="62" spans="1:10" s="3" customFormat="1" ht="12" customHeight="1">
      <c r="A62" s="3" t="s">
        <v>180</v>
      </c>
      <c r="B62" s="9">
        <v>94729</v>
      </c>
      <c r="C62" s="9">
        <v>51558</v>
      </c>
      <c r="D62" s="9">
        <v>18409</v>
      </c>
      <c r="E62" s="9">
        <v>164696</v>
      </c>
      <c r="F62" s="9">
        <v>31946</v>
      </c>
      <c r="G62" s="9">
        <v>15640</v>
      </c>
      <c r="H62" s="9">
        <v>106603</v>
      </c>
      <c r="I62" s="9">
        <v>10507</v>
      </c>
      <c r="J62" s="9">
        <v>164696</v>
      </c>
    </row>
    <row r="63" spans="1:10" s="3" customFormat="1" ht="12" customHeight="1">
      <c r="A63" s="3" t="s">
        <v>253</v>
      </c>
      <c r="B63" s="9">
        <v>62457</v>
      </c>
      <c r="C63" s="9">
        <v>5029</v>
      </c>
      <c r="D63" s="9">
        <v>93336</v>
      </c>
      <c r="E63" s="9">
        <v>160822</v>
      </c>
      <c r="F63" s="9">
        <v>20000</v>
      </c>
      <c r="G63" s="9">
        <v>1874</v>
      </c>
      <c r="H63" s="9">
        <v>125611</v>
      </c>
      <c r="I63" s="9">
        <v>13337</v>
      </c>
      <c r="J63" s="9">
        <v>160822</v>
      </c>
    </row>
    <row r="64" spans="1:10" s="3" customFormat="1" ht="12" customHeight="1">
      <c r="A64" s="3" t="s">
        <v>178</v>
      </c>
      <c r="B64" s="9">
        <v>113740</v>
      </c>
      <c r="C64" s="9">
        <v>10001</v>
      </c>
      <c r="D64" s="9">
        <v>31427</v>
      </c>
      <c r="E64" s="9">
        <v>155168</v>
      </c>
      <c r="F64" s="9">
        <v>50000</v>
      </c>
      <c r="G64" s="9">
        <v>15000</v>
      </c>
      <c r="H64" s="9">
        <v>59602</v>
      </c>
      <c r="I64" s="9">
        <v>30566</v>
      </c>
      <c r="J64" s="9">
        <v>155168</v>
      </c>
    </row>
    <row r="65" spans="1:10" s="3" customFormat="1" ht="12" customHeight="1">
      <c r="A65" s="3" t="s">
        <v>175</v>
      </c>
      <c r="B65" s="9">
        <v>88909</v>
      </c>
      <c r="C65" s="9">
        <v>4520</v>
      </c>
      <c r="D65" s="9">
        <v>61217</v>
      </c>
      <c r="E65" s="9">
        <v>154646</v>
      </c>
      <c r="F65" s="9">
        <v>10000</v>
      </c>
      <c r="G65" s="9">
        <v>82320</v>
      </c>
      <c r="H65" s="9">
        <v>55640</v>
      </c>
      <c r="I65" s="9">
        <v>6686</v>
      </c>
      <c r="J65" s="9">
        <v>154646</v>
      </c>
    </row>
    <row r="66" spans="1:10" s="3" customFormat="1" ht="12" customHeight="1">
      <c r="A66" s="3" t="s">
        <v>169</v>
      </c>
      <c r="B66" s="9">
        <v>96766</v>
      </c>
      <c r="C66" s="9">
        <v>19352</v>
      </c>
      <c r="D66" s="9">
        <v>37260</v>
      </c>
      <c r="E66" s="9">
        <v>153378</v>
      </c>
      <c r="F66" s="9">
        <v>42985</v>
      </c>
      <c r="G66" s="9">
        <v>43986</v>
      </c>
      <c r="H66" s="9">
        <v>48677</v>
      </c>
      <c r="I66" s="9">
        <v>17730</v>
      </c>
      <c r="J66" s="9">
        <v>153378</v>
      </c>
    </row>
    <row r="67" spans="1:10" s="3" customFormat="1" ht="12" customHeight="1">
      <c r="A67" s="3" t="s">
        <v>272</v>
      </c>
      <c r="B67" s="9">
        <v>123822</v>
      </c>
      <c r="C67" s="9">
        <v>0</v>
      </c>
      <c r="D67" s="9">
        <v>19534</v>
      </c>
      <c r="E67" s="9">
        <v>143356</v>
      </c>
      <c r="F67" s="9">
        <v>46600</v>
      </c>
      <c r="G67" s="9">
        <v>67515</v>
      </c>
      <c r="H67" s="9">
        <v>27476</v>
      </c>
      <c r="I67" s="9">
        <v>1765</v>
      </c>
      <c r="J67" s="9">
        <v>143356</v>
      </c>
    </row>
    <row r="68" spans="1:10" s="3" customFormat="1" ht="12" customHeight="1">
      <c r="A68" s="3" t="s">
        <v>231</v>
      </c>
      <c r="B68" s="9">
        <v>31574</v>
      </c>
      <c r="C68" s="9">
        <v>57924</v>
      </c>
      <c r="D68" s="9">
        <v>47070</v>
      </c>
      <c r="E68" s="9">
        <v>136568</v>
      </c>
      <c r="F68" s="9">
        <v>21771</v>
      </c>
      <c r="G68" s="9">
        <v>23879</v>
      </c>
      <c r="H68" s="9">
        <v>69494</v>
      </c>
      <c r="I68" s="9">
        <v>21424</v>
      </c>
      <c r="J68" s="9">
        <v>136568</v>
      </c>
    </row>
    <row r="69" spans="1:10" s="3" customFormat="1" ht="12" customHeight="1">
      <c r="A69" s="3" t="s">
        <v>177</v>
      </c>
      <c r="B69" s="9">
        <v>88187</v>
      </c>
      <c r="C69" s="9">
        <v>4595</v>
      </c>
      <c r="D69" s="9">
        <v>17517</v>
      </c>
      <c r="E69" s="9">
        <v>110299</v>
      </c>
      <c r="F69" s="9">
        <v>7500</v>
      </c>
      <c r="G69" s="9">
        <v>56306</v>
      </c>
      <c r="H69" s="9">
        <v>40095</v>
      </c>
      <c r="I69" s="9">
        <v>6398</v>
      </c>
      <c r="J69" s="9">
        <v>110299</v>
      </c>
    </row>
    <row r="70" spans="1:10" s="3" customFormat="1" ht="12" customHeight="1">
      <c r="A70" s="3" t="s">
        <v>247</v>
      </c>
      <c r="B70" s="9">
        <v>0</v>
      </c>
      <c r="C70" s="9">
        <v>0</v>
      </c>
      <c r="D70" s="9">
        <v>101452</v>
      </c>
      <c r="E70" s="9">
        <v>101452</v>
      </c>
      <c r="F70" s="9">
        <v>78062</v>
      </c>
      <c r="G70" s="9">
        <v>0</v>
      </c>
      <c r="H70" s="9">
        <v>5163</v>
      </c>
      <c r="I70" s="9">
        <v>18227</v>
      </c>
      <c r="J70" s="9">
        <v>101452</v>
      </c>
    </row>
    <row r="71" spans="1:10" s="3" customFormat="1" ht="12" customHeight="1">
      <c r="A71" s="3" t="s">
        <v>183</v>
      </c>
      <c r="B71" s="9">
        <v>41333</v>
      </c>
      <c r="C71" s="9">
        <v>32583</v>
      </c>
      <c r="D71" s="9">
        <v>11804</v>
      </c>
      <c r="E71" s="9">
        <v>85720</v>
      </c>
      <c r="F71" s="9">
        <v>28583</v>
      </c>
      <c r="G71" s="9">
        <v>0</v>
      </c>
      <c r="H71" s="9">
        <v>54907</v>
      </c>
      <c r="I71" s="9">
        <v>2230</v>
      </c>
      <c r="J71" s="9">
        <v>85720</v>
      </c>
    </row>
    <row r="72" spans="1:10" s="3" customFormat="1" ht="12" customHeight="1">
      <c r="A72" s="3" t="s">
        <v>160</v>
      </c>
      <c r="B72" s="9">
        <v>17402</v>
      </c>
      <c r="C72" s="9">
        <v>46057</v>
      </c>
      <c r="D72" s="9">
        <v>16851</v>
      </c>
      <c r="E72" s="9">
        <v>80310</v>
      </c>
      <c r="F72" s="9">
        <v>9723</v>
      </c>
      <c r="G72" s="9">
        <v>6236</v>
      </c>
      <c r="H72" s="9">
        <v>50067</v>
      </c>
      <c r="I72" s="9">
        <v>14284</v>
      </c>
      <c r="J72" s="9">
        <v>80310</v>
      </c>
    </row>
    <row r="73" spans="1:10" s="3" customFormat="1" ht="12" customHeight="1">
      <c r="A73" s="3" t="s">
        <v>258</v>
      </c>
      <c r="B73" s="9">
        <v>50088</v>
      </c>
      <c r="C73" s="9">
        <v>0</v>
      </c>
      <c r="D73" s="9">
        <v>29831</v>
      </c>
      <c r="E73" s="9">
        <v>79919</v>
      </c>
      <c r="F73" s="9">
        <v>31583</v>
      </c>
      <c r="G73" s="9">
        <v>13154</v>
      </c>
      <c r="H73" s="9">
        <v>23843</v>
      </c>
      <c r="I73" s="9">
        <v>11339</v>
      </c>
      <c r="J73" s="9">
        <v>79919</v>
      </c>
    </row>
    <row r="74" spans="1:10" s="3" customFormat="1" ht="12" customHeight="1">
      <c r="A74" s="3" t="s">
        <v>186</v>
      </c>
      <c r="B74" s="9">
        <v>45064</v>
      </c>
      <c r="C74" s="9">
        <v>2957</v>
      </c>
      <c r="D74" s="9">
        <v>22939</v>
      </c>
      <c r="E74" s="9">
        <v>70960</v>
      </c>
      <c r="F74" s="9">
        <v>50514</v>
      </c>
      <c r="G74" s="9">
        <v>1701</v>
      </c>
      <c r="H74" s="9">
        <v>16668</v>
      </c>
      <c r="I74" s="9">
        <v>2077</v>
      </c>
      <c r="J74" s="9">
        <v>70960</v>
      </c>
    </row>
    <row r="75" spans="1:10" s="3" customFormat="1" ht="12" customHeight="1">
      <c r="A75" s="3" t="s">
        <v>187</v>
      </c>
      <c r="B75" s="9">
        <v>24700</v>
      </c>
      <c r="C75" s="9">
        <v>6052</v>
      </c>
      <c r="D75" s="9">
        <v>28828</v>
      </c>
      <c r="E75" s="9">
        <v>59580</v>
      </c>
      <c r="F75" s="9">
        <v>8675</v>
      </c>
      <c r="G75" s="9">
        <v>3538</v>
      </c>
      <c r="H75" s="9">
        <v>14503</v>
      </c>
      <c r="I75" s="9">
        <v>32864</v>
      </c>
      <c r="J75" s="9">
        <v>59580</v>
      </c>
    </row>
    <row r="76" spans="1:10" s="3" customFormat="1" ht="12" customHeight="1">
      <c r="A76" s="3" t="s">
        <v>182</v>
      </c>
      <c r="B76" s="9">
        <v>33954</v>
      </c>
      <c r="C76" s="9">
        <v>3280</v>
      </c>
      <c r="D76" s="9">
        <v>14531</v>
      </c>
      <c r="E76" s="9">
        <v>51765</v>
      </c>
      <c r="F76" s="9">
        <v>45000</v>
      </c>
      <c r="G76" s="9">
        <v>78</v>
      </c>
      <c r="H76" s="9">
        <v>6668</v>
      </c>
      <c r="I76" s="9">
        <v>19</v>
      </c>
      <c r="J76" s="9">
        <v>51765</v>
      </c>
    </row>
    <row r="77" spans="1:10" s="3" customFormat="1" ht="12" customHeight="1">
      <c r="A77" s="3" t="s">
        <v>330</v>
      </c>
      <c r="B77" s="9">
        <v>28723</v>
      </c>
      <c r="C77" s="9">
        <v>0</v>
      </c>
      <c r="D77" s="9">
        <v>11634</v>
      </c>
      <c r="E77" s="9">
        <v>40357</v>
      </c>
      <c r="F77" s="9">
        <v>8768</v>
      </c>
      <c r="G77" s="9">
        <v>7507</v>
      </c>
      <c r="H77" s="9">
        <v>24063</v>
      </c>
      <c r="I77" s="9">
        <v>19</v>
      </c>
      <c r="J77" s="9">
        <v>40357</v>
      </c>
    </row>
    <row r="78" spans="1:10" s="3" customFormat="1" ht="12" customHeight="1">
      <c r="A78" s="3" t="s">
        <v>171</v>
      </c>
      <c r="B78" s="9">
        <v>4787</v>
      </c>
      <c r="C78" s="9">
        <v>1305</v>
      </c>
      <c r="D78" s="9">
        <v>19700</v>
      </c>
      <c r="E78" s="9">
        <v>25792</v>
      </c>
      <c r="F78" s="9">
        <v>10000</v>
      </c>
      <c r="G78" s="9">
        <v>4537</v>
      </c>
      <c r="H78" s="9">
        <v>10611</v>
      </c>
      <c r="I78" s="9">
        <v>644</v>
      </c>
      <c r="J78" s="9">
        <v>25792</v>
      </c>
    </row>
    <row r="79" spans="1:10" s="3" customFormat="1" ht="12" customHeight="1">
      <c r="A79" s="3" t="s">
        <v>233</v>
      </c>
      <c r="B79" s="9">
        <v>9086</v>
      </c>
      <c r="C79" s="9">
        <v>5485</v>
      </c>
      <c r="D79" s="9">
        <v>8924</v>
      </c>
      <c r="E79" s="9">
        <v>23495</v>
      </c>
      <c r="F79" s="9">
        <v>4200</v>
      </c>
      <c r="G79" s="9">
        <v>3300</v>
      </c>
      <c r="H79" s="9">
        <v>15716</v>
      </c>
      <c r="I79" s="9">
        <v>279</v>
      </c>
      <c r="J79" s="9">
        <v>23495</v>
      </c>
    </row>
    <row r="80" spans="1:10" s="3" customFormat="1" ht="12" customHeight="1">
      <c r="A80" s="3" t="s">
        <v>257</v>
      </c>
      <c r="B80" s="9">
        <v>0</v>
      </c>
      <c r="C80" s="9">
        <v>1322</v>
      </c>
      <c r="D80" s="9">
        <v>20733</v>
      </c>
      <c r="E80" s="9">
        <v>22055</v>
      </c>
      <c r="F80" s="9">
        <v>15000</v>
      </c>
      <c r="G80" s="9">
        <v>116</v>
      </c>
      <c r="H80" s="9">
        <v>6845</v>
      </c>
      <c r="I80" s="9">
        <v>94</v>
      </c>
      <c r="J80" s="9">
        <v>22055</v>
      </c>
    </row>
    <row r="81" spans="1:10" s="3" customFormat="1" ht="12" customHeight="1">
      <c r="A81" s="3" t="s">
        <v>261</v>
      </c>
      <c r="B81" s="9">
        <v>19853</v>
      </c>
      <c r="C81" s="9">
        <v>0</v>
      </c>
      <c r="D81" s="9">
        <v>538</v>
      </c>
      <c r="E81" s="9">
        <v>20391</v>
      </c>
      <c r="F81" s="9">
        <v>20024</v>
      </c>
      <c r="G81" s="9">
        <v>0</v>
      </c>
      <c r="H81" s="9">
        <v>0</v>
      </c>
      <c r="I81" s="9">
        <v>367</v>
      </c>
      <c r="J81" s="9">
        <v>20391</v>
      </c>
    </row>
    <row r="82" spans="1:10" s="3" customFormat="1" ht="12" customHeight="1">
      <c r="A82" s="3" t="s">
        <v>176</v>
      </c>
      <c r="B82" s="9">
        <v>0</v>
      </c>
      <c r="C82" s="9">
        <v>0</v>
      </c>
      <c r="D82" s="9">
        <v>15986</v>
      </c>
      <c r="E82" s="9">
        <v>15986</v>
      </c>
      <c r="F82" s="9">
        <v>10000</v>
      </c>
      <c r="G82" s="9">
        <v>2500</v>
      </c>
      <c r="H82" s="9">
        <v>0</v>
      </c>
      <c r="I82" s="9">
        <v>3486</v>
      </c>
      <c r="J82" s="9">
        <v>15986</v>
      </c>
    </row>
    <row r="83" spans="1:10" s="3" customFormat="1" ht="12" customHeight="1">
      <c r="A83" s="3" t="s">
        <v>266</v>
      </c>
      <c r="B83" s="9">
        <v>15111</v>
      </c>
      <c r="C83" s="9">
        <v>0</v>
      </c>
      <c r="D83" s="9">
        <v>0</v>
      </c>
      <c r="E83" s="9">
        <v>15111</v>
      </c>
      <c r="F83" s="9">
        <v>15000</v>
      </c>
      <c r="G83" s="9">
        <v>0</v>
      </c>
      <c r="H83" s="9">
        <v>0</v>
      </c>
      <c r="I83" s="9">
        <v>111</v>
      </c>
      <c r="J83" s="9">
        <v>15111</v>
      </c>
    </row>
    <row r="84" spans="1:10" s="3" customFormat="1" ht="12" customHeight="1">
      <c r="A84" s="3" t="s">
        <v>265</v>
      </c>
      <c r="B84" s="9">
        <v>11855</v>
      </c>
      <c r="C84" s="9">
        <v>0</v>
      </c>
      <c r="D84" s="9">
        <v>2379</v>
      </c>
      <c r="E84" s="9">
        <v>14234</v>
      </c>
      <c r="F84" s="9">
        <v>12000</v>
      </c>
      <c r="G84" s="9">
        <v>454</v>
      </c>
      <c r="H84" s="9">
        <v>1009</v>
      </c>
      <c r="I84" s="9">
        <v>771</v>
      </c>
      <c r="J84" s="9">
        <v>14234</v>
      </c>
    </row>
    <row r="85" spans="1:10" s="3" customFormat="1" ht="12" customHeight="1">
      <c r="A85" s="3" t="s">
        <v>184</v>
      </c>
      <c r="B85" s="9">
        <v>12848</v>
      </c>
      <c r="C85" s="9">
        <v>3</v>
      </c>
      <c r="D85" s="9">
        <v>1196</v>
      </c>
      <c r="E85" s="9">
        <v>14047</v>
      </c>
      <c r="F85" s="9">
        <v>7832</v>
      </c>
      <c r="G85" s="9">
        <v>4461</v>
      </c>
      <c r="H85" s="9">
        <v>603</v>
      </c>
      <c r="I85" s="9">
        <v>1151</v>
      </c>
      <c r="J85" s="9">
        <v>14047</v>
      </c>
    </row>
    <row r="86" spans="1:10" s="3" customFormat="1" ht="12" customHeight="1">
      <c r="A86" s="3" t="s">
        <v>237</v>
      </c>
      <c r="B86" s="9">
        <v>1975</v>
      </c>
      <c r="C86" s="9">
        <v>0</v>
      </c>
      <c r="D86" s="9">
        <v>10720</v>
      </c>
      <c r="E86" s="9">
        <v>12695</v>
      </c>
      <c r="F86" s="9">
        <v>3144</v>
      </c>
      <c r="G86" s="9">
        <v>0</v>
      </c>
      <c r="H86" s="9">
        <v>5701</v>
      </c>
      <c r="I86" s="9">
        <v>3850</v>
      </c>
      <c r="J86" s="9">
        <v>12695</v>
      </c>
    </row>
    <row r="87" spans="1:10" s="3" customFormat="1" ht="12" customHeight="1">
      <c r="A87" s="3" t="s">
        <v>273</v>
      </c>
      <c r="B87" s="9">
        <v>4796</v>
      </c>
      <c r="C87" s="9">
        <v>0</v>
      </c>
      <c r="D87" s="9">
        <v>561</v>
      </c>
      <c r="E87" s="9">
        <v>5357</v>
      </c>
      <c r="F87" s="9">
        <v>3504</v>
      </c>
      <c r="G87" s="9">
        <v>0</v>
      </c>
      <c r="H87" s="9">
        <v>1062</v>
      </c>
      <c r="I87" s="9">
        <v>791</v>
      </c>
      <c r="J87" s="9">
        <v>5357</v>
      </c>
    </row>
    <row r="88" spans="1:5" s="3" customFormat="1" ht="12.75">
      <c r="A88" s="2"/>
      <c r="B88" s="9"/>
      <c r="C88" s="9"/>
      <c r="D88" s="9"/>
      <c r="E88" s="9"/>
    </row>
    <row r="89" spans="1:10" ht="12.75">
      <c r="A89" s="3" t="s">
        <v>139</v>
      </c>
      <c r="B89" s="9">
        <f aca="true" t="shared" si="0" ref="B89:J89">SUM(B4:B88)</f>
        <v>296870664</v>
      </c>
      <c r="C89" s="9">
        <f t="shared" si="0"/>
        <v>18455186</v>
      </c>
      <c r="D89" s="9">
        <f t="shared" si="0"/>
        <v>63669227</v>
      </c>
      <c r="E89" s="9">
        <f t="shared" si="0"/>
        <v>378995077</v>
      </c>
      <c r="F89" s="9">
        <f t="shared" si="0"/>
        <v>36308685</v>
      </c>
      <c r="G89" s="9">
        <f t="shared" si="0"/>
        <v>58924568</v>
      </c>
      <c r="H89" s="9">
        <f t="shared" si="0"/>
        <v>260577490</v>
      </c>
      <c r="I89" s="9">
        <f t="shared" si="0"/>
        <v>23184334</v>
      </c>
      <c r="J89" s="9">
        <f t="shared" si="0"/>
        <v>378995077</v>
      </c>
    </row>
    <row r="90" spans="1:10" ht="12.75">
      <c r="A90" s="1" t="s">
        <v>140</v>
      </c>
      <c r="B90" s="10">
        <v>270007274</v>
      </c>
      <c r="C90" s="10">
        <v>21307474</v>
      </c>
      <c r="D90" s="10">
        <v>63044444</v>
      </c>
      <c r="E90" s="10">
        <v>354359192</v>
      </c>
      <c r="F90" s="10">
        <v>58539866</v>
      </c>
      <c r="G90" s="10">
        <v>13848683</v>
      </c>
      <c r="H90" s="10">
        <v>248669391</v>
      </c>
      <c r="I90" s="10">
        <v>17913167</v>
      </c>
      <c r="J90" s="10">
        <v>354359189</v>
      </c>
    </row>
    <row r="92" spans="1:10" ht="12.75">
      <c r="A92" s="1" t="s">
        <v>136</v>
      </c>
      <c r="B92" s="7">
        <f aca="true" t="shared" si="1" ref="B92:E93">B89/($E89/100)</f>
        <v>78.33100797771048</v>
      </c>
      <c r="C92" s="7">
        <f t="shared" si="1"/>
        <v>4.869505468536732</v>
      </c>
      <c r="D92" s="7">
        <f t="shared" si="1"/>
        <v>16.799486553752782</v>
      </c>
      <c r="E92" s="7">
        <f t="shared" si="1"/>
        <v>100</v>
      </c>
      <c r="F92" s="7">
        <f aca="true" t="shared" si="2" ref="F92:J93">F89/($J89/100)</f>
        <v>9.580252410508225</v>
      </c>
      <c r="G92" s="7">
        <f t="shared" si="2"/>
        <v>15.54758137399236</v>
      </c>
      <c r="H92" s="7">
        <f t="shared" si="2"/>
        <v>68.75484823250092</v>
      </c>
      <c r="I92" s="7">
        <f t="shared" si="2"/>
        <v>6.117317982998497</v>
      </c>
      <c r="J92" s="7">
        <f t="shared" si="2"/>
        <v>100</v>
      </c>
    </row>
    <row r="93" spans="1:10" ht="12.75">
      <c r="A93" s="1" t="s">
        <v>137</v>
      </c>
      <c r="B93" s="7">
        <f t="shared" si="1"/>
        <v>76.19592777488893</v>
      </c>
      <c r="C93" s="7">
        <f t="shared" si="1"/>
        <v>6.012959302605025</v>
      </c>
      <c r="D93" s="7">
        <f t="shared" si="1"/>
        <v>17.791112922506045</v>
      </c>
      <c r="E93" s="7">
        <f t="shared" si="1"/>
        <v>100</v>
      </c>
      <c r="F93" s="7">
        <f t="shared" si="2"/>
        <v>16.51992323529107</v>
      </c>
      <c r="G93" s="7">
        <f t="shared" si="2"/>
        <v>3.9080919671029046</v>
      </c>
      <c r="H93" s="7">
        <f t="shared" si="2"/>
        <v>70.17438766065129</v>
      </c>
      <c r="I93" s="7">
        <f t="shared" si="2"/>
        <v>5.055087480742597</v>
      </c>
      <c r="J93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0"/>
  <dimension ref="A1:K43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331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22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48</v>
      </c>
      <c r="B3" s="4" t="s">
        <v>46</v>
      </c>
      <c r="C3" s="4" t="s">
        <v>76</v>
      </c>
      <c r="D3" s="4" t="s">
        <v>54</v>
      </c>
      <c r="E3" s="4" t="s">
        <v>50</v>
      </c>
      <c r="F3" s="4" t="s">
        <v>77</v>
      </c>
      <c r="G3" s="4" t="s">
        <v>78</v>
      </c>
      <c r="H3" s="4" t="s">
        <v>79</v>
      </c>
      <c r="I3" s="4" t="s">
        <v>80</v>
      </c>
      <c r="J3" s="4" t="s">
        <v>81</v>
      </c>
    </row>
    <row r="4" spans="1:10" s="3" customFormat="1" ht="12" customHeight="1">
      <c r="A4" s="3" t="s">
        <v>200</v>
      </c>
      <c r="B4" s="9">
        <v>2321793</v>
      </c>
      <c r="C4" s="9">
        <v>223229</v>
      </c>
      <c r="D4" s="9">
        <v>301860</v>
      </c>
      <c r="E4" s="9">
        <v>2846882</v>
      </c>
      <c r="F4" s="9">
        <v>900610</v>
      </c>
      <c r="G4" s="9">
        <v>636440</v>
      </c>
      <c r="H4" s="9">
        <v>977094</v>
      </c>
      <c r="I4" s="9">
        <v>332738</v>
      </c>
      <c r="J4" s="9">
        <v>2846882</v>
      </c>
    </row>
    <row r="5" spans="1:10" s="3" customFormat="1" ht="12" customHeight="1">
      <c r="A5" s="3" t="s">
        <v>193</v>
      </c>
      <c r="B5" s="9">
        <v>2058254</v>
      </c>
      <c r="C5" s="9">
        <v>120786</v>
      </c>
      <c r="D5" s="9">
        <v>450846</v>
      </c>
      <c r="E5" s="9">
        <v>2629886</v>
      </c>
      <c r="F5" s="9">
        <v>322297</v>
      </c>
      <c r="G5" s="9">
        <v>308006</v>
      </c>
      <c r="H5" s="9">
        <v>1615231</v>
      </c>
      <c r="I5" s="9">
        <v>384352</v>
      </c>
      <c r="J5" s="9">
        <v>2629886</v>
      </c>
    </row>
    <row r="6" spans="1:10" s="3" customFormat="1" ht="12" customHeight="1">
      <c r="A6" s="3" t="s">
        <v>194</v>
      </c>
      <c r="B6" s="9">
        <v>1888465</v>
      </c>
      <c r="C6" s="9">
        <v>91052</v>
      </c>
      <c r="D6" s="9">
        <v>619637</v>
      </c>
      <c r="E6" s="9">
        <v>2599154</v>
      </c>
      <c r="F6" s="9">
        <v>480197</v>
      </c>
      <c r="G6" s="9">
        <v>516686</v>
      </c>
      <c r="H6" s="9">
        <v>1101967</v>
      </c>
      <c r="I6" s="9">
        <v>500304</v>
      </c>
      <c r="J6" s="9">
        <v>2599154</v>
      </c>
    </row>
    <row r="7" spans="1:10" s="3" customFormat="1" ht="12" customHeight="1">
      <c r="A7" s="3" t="s">
        <v>199</v>
      </c>
      <c r="B7" s="9">
        <v>2210169</v>
      </c>
      <c r="C7" s="9">
        <v>114636</v>
      </c>
      <c r="D7" s="9">
        <v>237364</v>
      </c>
      <c r="E7" s="9">
        <v>2562169</v>
      </c>
      <c r="F7" s="9">
        <v>843271</v>
      </c>
      <c r="G7" s="9">
        <v>602639</v>
      </c>
      <c r="H7" s="9">
        <v>771155</v>
      </c>
      <c r="I7" s="9">
        <v>345104</v>
      </c>
      <c r="J7" s="9">
        <v>2562169</v>
      </c>
    </row>
    <row r="8" spans="1:10" s="3" customFormat="1" ht="12" customHeight="1">
      <c r="A8" s="3" t="s">
        <v>197</v>
      </c>
      <c r="B8" s="9">
        <v>1606083</v>
      </c>
      <c r="C8" s="9">
        <v>100355</v>
      </c>
      <c r="D8" s="9">
        <v>336275</v>
      </c>
      <c r="E8" s="9">
        <v>2042713</v>
      </c>
      <c r="F8" s="9">
        <v>516861</v>
      </c>
      <c r="G8" s="9">
        <v>625589</v>
      </c>
      <c r="H8" s="9">
        <v>730830</v>
      </c>
      <c r="I8" s="9">
        <v>169433</v>
      </c>
      <c r="J8" s="9">
        <v>2042713</v>
      </c>
    </row>
    <row r="9" spans="1:10" s="3" customFormat="1" ht="12" customHeight="1">
      <c r="A9" s="3" t="s">
        <v>195</v>
      </c>
      <c r="B9" s="9">
        <v>1368755</v>
      </c>
      <c r="C9" s="9">
        <v>136237</v>
      </c>
      <c r="D9" s="9">
        <v>363222</v>
      </c>
      <c r="E9" s="9">
        <v>1868214</v>
      </c>
      <c r="F9" s="9">
        <v>184917</v>
      </c>
      <c r="G9" s="9">
        <v>643972</v>
      </c>
      <c r="H9" s="9">
        <v>815094</v>
      </c>
      <c r="I9" s="9">
        <v>224231</v>
      </c>
      <c r="J9" s="9">
        <v>1868214</v>
      </c>
    </row>
    <row r="10" spans="1:10" s="3" customFormat="1" ht="12" customHeight="1">
      <c r="A10" s="3" t="s">
        <v>196</v>
      </c>
      <c r="B10" s="9">
        <v>1042433</v>
      </c>
      <c r="C10" s="9">
        <v>12017</v>
      </c>
      <c r="D10" s="9">
        <v>447344</v>
      </c>
      <c r="E10" s="9">
        <v>1501794</v>
      </c>
      <c r="F10" s="9">
        <v>628788</v>
      </c>
      <c r="G10" s="9">
        <v>0</v>
      </c>
      <c r="H10" s="9">
        <v>536325</v>
      </c>
      <c r="I10" s="9">
        <v>336681</v>
      </c>
      <c r="J10" s="9">
        <v>1501794</v>
      </c>
    </row>
    <row r="11" spans="1:10" s="3" customFormat="1" ht="12" customHeight="1">
      <c r="A11" s="3" t="s">
        <v>198</v>
      </c>
      <c r="B11" s="9">
        <v>1321629</v>
      </c>
      <c r="C11" s="9">
        <v>17704</v>
      </c>
      <c r="D11" s="9">
        <v>157874</v>
      </c>
      <c r="E11" s="9">
        <v>1497207</v>
      </c>
      <c r="F11" s="9">
        <v>443747</v>
      </c>
      <c r="G11" s="9">
        <v>307753</v>
      </c>
      <c r="H11" s="9">
        <v>536658</v>
      </c>
      <c r="I11" s="9">
        <v>209049</v>
      </c>
      <c r="J11" s="9">
        <v>1497207</v>
      </c>
    </row>
    <row r="12" spans="1:10" s="3" customFormat="1" ht="12" customHeight="1">
      <c r="A12" s="3" t="s">
        <v>206</v>
      </c>
      <c r="B12" s="9">
        <v>1193208</v>
      </c>
      <c r="C12" s="9">
        <v>36825</v>
      </c>
      <c r="D12" s="9">
        <v>160443</v>
      </c>
      <c r="E12" s="9">
        <v>1390476</v>
      </c>
      <c r="F12" s="9">
        <v>379121</v>
      </c>
      <c r="G12" s="9">
        <v>343949</v>
      </c>
      <c r="H12" s="9">
        <v>359134</v>
      </c>
      <c r="I12" s="9">
        <v>308272</v>
      </c>
      <c r="J12" s="9">
        <v>1390476</v>
      </c>
    </row>
    <row r="13" spans="1:10" s="3" customFormat="1" ht="12" customHeight="1">
      <c r="A13" s="3" t="s">
        <v>203</v>
      </c>
      <c r="B13" s="9">
        <v>977862</v>
      </c>
      <c r="C13" s="9">
        <v>82936</v>
      </c>
      <c r="D13" s="9">
        <v>174825</v>
      </c>
      <c r="E13" s="9">
        <v>1235623</v>
      </c>
      <c r="F13" s="9">
        <v>402668</v>
      </c>
      <c r="G13" s="9">
        <v>295128</v>
      </c>
      <c r="H13" s="9">
        <v>391360</v>
      </c>
      <c r="I13" s="9">
        <v>146467</v>
      </c>
      <c r="J13" s="9">
        <v>1235623</v>
      </c>
    </row>
    <row r="14" spans="1:10" s="3" customFormat="1" ht="12" customHeight="1">
      <c r="A14" s="3" t="s">
        <v>202</v>
      </c>
      <c r="B14" s="9">
        <v>1019204</v>
      </c>
      <c r="C14" s="9">
        <v>79302</v>
      </c>
      <c r="D14" s="9">
        <v>134458</v>
      </c>
      <c r="E14" s="9">
        <v>1232964</v>
      </c>
      <c r="F14" s="9">
        <v>228559</v>
      </c>
      <c r="G14" s="9">
        <v>375194</v>
      </c>
      <c r="H14" s="9">
        <v>500511</v>
      </c>
      <c r="I14" s="9">
        <v>128700</v>
      </c>
      <c r="J14" s="9">
        <v>1232964</v>
      </c>
    </row>
    <row r="15" spans="1:10" s="3" customFormat="1" ht="12" customHeight="1">
      <c r="A15" s="3" t="s">
        <v>207</v>
      </c>
      <c r="B15" s="9">
        <v>1025920</v>
      </c>
      <c r="C15" s="9">
        <v>48512</v>
      </c>
      <c r="D15" s="9">
        <v>140380</v>
      </c>
      <c r="E15" s="9">
        <v>1214812</v>
      </c>
      <c r="F15" s="9">
        <v>357086</v>
      </c>
      <c r="G15" s="9">
        <v>306391</v>
      </c>
      <c r="H15" s="9">
        <v>397805</v>
      </c>
      <c r="I15" s="9">
        <v>153530</v>
      </c>
      <c r="J15" s="9">
        <v>1214812</v>
      </c>
    </row>
    <row r="16" spans="1:10" s="3" customFormat="1" ht="12" customHeight="1">
      <c r="A16" s="3" t="s">
        <v>201</v>
      </c>
      <c r="B16" s="9">
        <v>769412</v>
      </c>
      <c r="C16" s="9">
        <v>85831</v>
      </c>
      <c r="D16" s="9">
        <v>123751</v>
      </c>
      <c r="E16" s="9">
        <v>978994</v>
      </c>
      <c r="F16" s="9">
        <v>199568</v>
      </c>
      <c r="G16" s="9">
        <v>209644</v>
      </c>
      <c r="H16" s="9">
        <v>460051</v>
      </c>
      <c r="I16" s="9">
        <v>109731</v>
      </c>
      <c r="J16" s="9">
        <v>978994</v>
      </c>
    </row>
    <row r="17" spans="1:10" s="3" customFormat="1" ht="12" customHeight="1">
      <c r="A17" s="3" t="s">
        <v>205</v>
      </c>
      <c r="B17" s="9">
        <v>800587</v>
      </c>
      <c r="C17" s="9">
        <v>67486</v>
      </c>
      <c r="D17" s="9">
        <v>102108</v>
      </c>
      <c r="E17" s="9">
        <v>970181</v>
      </c>
      <c r="F17" s="9">
        <v>188797</v>
      </c>
      <c r="G17" s="9">
        <v>294342</v>
      </c>
      <c r="H17" s="9">
        <v>382935</v>
      </c>
      <c r="I17" s="9">
        <v>104107</v>
      </c>
      <c r="J17" s="9">
        <v>970181</v>
      </c>
    </row>
    <row r="18" spans="1:10" s="3" customFormat="1" ht="12" customHeight="1">
      <c r="A18" s="3" t="s">
        <v>204</v>
      </c>
      <c r="B18" s="9">
        <v>615580</v>
      </c>
      <c r="C18" s="9">
        <v>37881</v>
      </c>
      <c r="D18" s="9">
        <v>100843</v>
      </c>
      <c r="E18" s="9">
        <v>754304</v>
      </c>
      <c r="F18" s="9">
        <v>107512</v>
      </c>
      <c r="G18" s="9">
        <v>207264</v>
      </c>
      <c r="H18" s="9">
        <v>354840</v>
      </c>
      <c r="I18" s="9">
        <v>84688</v>
      </c>
      <c r="J18" s="9">
        <v>754304</v>
      </c>
    </row>
    <row r="19" spans="1:10" s="3" customFormat="1" ht="12" customHeight="1">
      <c r="A19" s="3" t="s">
        <v>210</v>
      </c>
      <c r="B19" s="9">
        <v>555974</v>
      </c>
      <c r="C19" s="9">
        <v>52880</v>
      </c>
      <c r="D19" s="9">
        <v>119992</v>
      </c>
      <c r="E19" s="9">
        <v>728846</v>
      </c>
      <c r="F19" s="9">
        <v>175329</v>
      </c>
      <c r="G19" s="9">
        <v>207753</v>
      </c>
      <c r="H19" s="9">
        <v>268061</v>
      </c>
      <c r="I19" s="9">
        <v>77703</v>
      </c>
      <c r="J19" s="9">
        <v>728846</v>
      </c>
    </row>
    <row r="20" spans="1:10" s="3" customFormat="1" ht="12" customHeight="1">
      <c r="A20" s="3" t="s">
        <v>208</v>
      </c>
      <c r="B20" s="9">
        <v>503760</v>
      </c>
      <c r="C20" s="9">
        <v>84141</v>
      </c>
      <c r="D20" s="9">
        <v>114049</v>
      </c>
      <c r="E20" s="9">
        <v>701950</v>
      </c>
      <c r="F20" s="9">
        <v>108779</v>
      </c>
      <c r="G20" s="9">
        <v>186151</v>
      </c>
      <c r="H20" s="9">
        <v>329092</v>
      </c>
      <c r="I20" s="9">
        <v>77928</v>
      </c>
      <c r="J20" s="9">
        <v>701950</v>
      </c>
    </row>
    <row r="21" spans="1:10" s="3" customFormat="1" ht="12" customHeight="1">
      <c r="A21" s="3" t="s">
        <v>211</v>
      </c>
      <c r="B21" s="9">
        <v>483974</v>
      </c>
      <c r="C21" s="9">
        <v>17312</v>
      </c>
      <c r="D21" s="9">
        <v>125386</v>
      </c>
      <c r="E21" s="9">
        <v>626672</v>
      </c>
      <c r="F21" s="9">
        <v>58261</v>
      </c>
      <c r="G21" s="9">
        <v>161966</v>
      </c>
      <c r="H21" s="9">
        <v>270735</v>
      </c>
      <c r="I21" s="9">
        <v>135710</v>
      </c>
      <c r="J21" s="9">
        <v>626672</v>
      </c>
    </row>
    <row r="22" spans="1:10" s="3" customFormat="1" ht="12" customHeight="1">
      <c r="A22" s="3" t="s">
        <v>209</v>
      </c>
      <c r="B22" s="9">
        <v>434910</v>
      </c>
      <c r="C22" s="9">
        <v>61452</v>
      </c>
      <c r="D22" s="9">
        <v>104532</v>
      </c>
      <c r="E22" s="9">
        <v>600894</v>
      </c>
      <c r="F22" s="9">
        <v>114859</v>
      </c>
      <c r="G22" s="9">
        <v>147570</v>
      </c>
      <c r="H22" s="9">
        <v>278176</v>
      </c>
      <c r="I22" s="9">
        <v>60289</v>
      </c>
      <c r="J22" s="9">
        <v>600894</v>
      </c>
    </row>
    <row r="23" spans="1:10" s="3" customFormat="1" ht="12" customHeight="1">
      <c r="A23" s="3" t="s">
        <v>214</v>
      </c>
      <c r="B23" s="9">
        <v>485250</v>
      </c>
      <c r="C23" s="9">
        <v>16336</v>
      </c>
      <c r="D23" s="9">
        <v>44327</v>
      </c>
      <c r="E23" s="9">
        <v>545913</v>
      </c>
      <c r="F23" s="9">
        <v>173840</v>
      </c>
      <c r="G23" s="9">
        <v>125578</v>
      </c>
      <c r="H23" s="9">
        <v>182059</v>
      </c>
      <c r="I23" s="9">
        <v>64436</v>
      </c>
      <c r="J23" s="9">
        <v>545913</v>
      </c>
    </row>
    <row r="24" spans="1:10" s="3" customFormat="1" ht="12" customHeight="1">
      <c r="A24" s="3" t="s">
        <v>215</v>
      </c>
      <c r="B24" s="9">
        <v>431066</v>
      </c>
      <c r="C24" s="9">
        <v>46928</v>
      </c>
      <c r="D24" s="9">
        <v>37361</v>
      </c>
      <c r="E24" s="9">
        <v>515355</v>
      </c>
      <c r="F24" s="9">
        <v>151267</v>
      </c>
      <c r="G24" s="9">
        <v>129186</v>
      </c>
      <c r="H24" s="9">
        <v>184191</v>
      </c>
      <c r="I24" s="9">
        <v>50711</v>
      </c>
      <c r="J24" s="9">
        <v>515355</v>
      </c>
    </row>
    <row r="25" spans="1:10" s="3" customFormat="1" ht="12" customHeight="1">
      <c r="A25" s="3" t="s">
        <v>216</v>
      </c>
      <c r="B25" s="9">
        <v>391738</v>
      </c>
      <c r="C25" s="9">
        <v>40338</v>
      </c>
      <c r="D25" s="9">
        <v>44621</v>
      </c>
      <c r="E25" s="9">
        <v>476697</v>
      </c>
      <c r="F25" s="9">
        <v>149588</v>
      </c>
      <c r="G25" s="9">
        <v>110264</v>
      </c>
      <c r="H25" s="9">
        <v>171624</v>
      </c>
      <c r="I25" s="9">
        <v>45221</v>
      </c>
      <c r="J25" s="9">
        <v>476697</v>
      </c>
    </row>
    <row r="26" spans="1:10" s="3" customFormat="1" ht="12" customHeight="1">
      <c r="A26" s="3" t="s">
        <v>213</v>
      </c>
      <c r="B26" s="9">
        <v>351793</v>
      </c>
      <c r="C26" s="9">
        <v>11510</v>
      </c>
      <c r="D26" s="9">
        <v>96696</v>
      </c>
      <c r="E26" s="9">
        <v>459999</v>
      </c>
      <c r="F26" s="9">
        <v>179268</v>
      </c>
      <c r="G26" s="9">
        <v>117080</v>
      </c>
      <c r="H26" s="9">
        <v>126317</v>
      </c>
      <c r="I26" s="9">
        <v>37334</v>
      </c>
      <c r="J26" s="9">
        <v>459999</v>
      </c>
    </row>
    <row r="27" spans="1:10" s="3" customFormat="1" ht="12" customHeight="1">
      <c r="A27" s="3" t="s">
        <v>212</v>
      </c>
      <c r="B27" s="9">
        <v>250541</v>
      </c>
      <c r="C27" s="9">
        <v>77275</v>
      </c>
      <c r="D27" s="9">
        <v>97463</v>
      </c>
      <c r="E27" s="9">
        <v>425279</v>
      </c>
      <c r="F27" s="9">
        <v>38413</v>
      </c>
      <c r="G27" s="9">
        <v>60099</v>
      </c>
      <c r="H27" s="9">
        <v>246921</v>
      </c>
      <c r="I27" s="9">
        <v>79846</v>
      </c>
      <c r="J27" s="9">
        <v>425279</v>
      </c>
    </row>
    <row r="28" spans="1:10" s="3" customFormat="1" ht="12" customHeight="1">
      <c r="A28" s="3" t="s">
        <v>218</v>
      </c>
      <c r="B28" s="9">
        <v>176046</v>
      </c>
      <c r="C28" s="9">
        <v>0</v>
      </c>
      <c r="D28" s="9">
        <v>12595</v>
      </c>
      <c r="E28" s="9">
        <v>188641</v>
      </c>
      <c r="F28" s="9">
        <v>82323</v>
      </c>
      <c r="G28" s="9">
        <v>51806</v>
      </c>
      <c r="H28" s="9">
        <v>38895</v>
      </c>
      <c r="I28" s="9">
        <v>15617</v>
      </c>
      <c r="J28" s="9">
        <v>188641</v>
      </c>
    </row>
    <row r="29" spans="1:10" s="3" customFormat="1" ht="12" customHeight="1">
      <c r="A29" s="3" t="s">
        <v>223</v>
      </c>
      <c r="B29" s="9">
        <v>125280</v>
      </c>
      <c r="C29" s="9">
        <v>0</v>
      </c>
      <c r="D29" s="9">
        <v>7974</v>
      </c>
      <c r="E29" s="9">
        <v>133254</v>
      </c>
      <c r="F29" s="9">
        <v>96947</v>
      </c>
      <c r="G29" s="9">
        <v>17630</v>
      </c>
      <c r="H29" s="9">
        <v>3467</v>
      </c>
      <c r="I29" s="9">
        <v>15210</v>
      </c>
      <c r="J29" s="9">
        <v>133254</v>
      </c>
    </row>
    <row r="30" spans="1:10" s="3" customFormat="1" ht="12" customHeight="1">
      <c r="A30" s="3" t="s">
        <v>224</v>
      </c>
      <c r="B30" s="9">
        <v>80108</v>
      </c>
      <c r="C30" s="9">
        <v>0</v>
      </c>
      <c r="D30" s="9">
        <v>10469</v>
      </c>
      <c r="E30" s="9">
        <v>90577</v>
      </c>
      <c r="F30" s="9">
        <v>51343</v>
      </c>
      <c r="G30" s="9">
        <v>23035</v>
      </c>
      <c r="H30" s="9">
        <v>13533</v>
      </c>
      <c r="I30" s="9">
        <v>2666</v>
      </c>
      <c r="J30" s="9">
        <v>90577</v>
      </c>
    </row>
    <row r="31" spans="1:10" s="3" customFormat="1" ht="12" customHeight="1">
      <c r="A31" s="3" t="s">
        <v>217</v>
      </c>
      <c r="B31" s="9">
        <v>53562</v>
      </c>
      <c r="C31" s="9">
        <v>5256</v>
      </c>
      <c r="D31" s="9">
        <v>8535</v>
      </c>
      <c r="E31" s="9">
        <v>67353</v>
      </c>
      <c r="F31" s="9">
        <v>4465</v>
      </c>
      <c r="G31" s="9">
        <v>11370</v>
      </c>
      <c r="H31" s="9">
        <v>45284</v>
      </c>
      <c r="I31" s="9">
        <v>6234</v>
      </c>
      <c r="J31" s="9">
        <v>67353</v>
      </c>
    </row>
    <row r="32" spans="1:10" s="3" customFormat="1" ht="12" customHeight="1">
      <c r="A32" s="3" t="s">
        <v>219</v>
      </c>
      <c r="B32" s="9">
        <v>55497</v>
      </c>
      <c r="C32" s="9">
        <v>0</v>
      </c>
      <c r="D32" s="9">
        <v>7944</v>
      </c>
      <c r="E32" s="9">
        <v>63441</v>
      </c>
      <c r="F32" s="9">
        <v>10756</v>
      </c>
      <c r="G32" s="9">
        <v>20436</v>
      </c>
      <c r="H32" s="9">
        <v>24562</v>
      </c>
      <c r="I32" s="9">
        <v>7687</v>
      </c>
      <c r="J32" s="9">
        <v>63441</v>
      </c>
    </row>
    <row r="33" spans="1:10" s="3" customFormat="1" ht="12" customHeight="1">
      <c r="A33" s="3" t="s">
        <v>225</v>
      </c>
      <c r="B33" s="9">
        <v>30512</v>
      </c>
      <c r="C33" s="9">
        <v>2727</v>
      </c>
      <c r="D33" s="9">
        <v>25676</v>
      </c>
      <c r="E33" s="9">
        <v>58915</v>
      </c>
      <c r="F33" s="9">
        <v>32187</v>
      </c>
      <c r="G33" s="9">
        <v>15424</v>
      </c>
      <c r="H33" s="9">
        <v>4985</v>
      </c>
      <c r="I33" s="9">
        <v>6319</v>
      </c>
      <c r="J33" s="9">
        <v>58915</v>
      </c>
    </row>
    <row r="34" spans="1:10" s="3" customFormat="1" ht="12" customHeight="1">
      <c r="A34" s="3" t="s">
        <v>222</v>
      </c>
      <c r="B34" s="9">
        <v>40352</v>
      </c>
      <c r="C34" s="9">
        <v>0</v>
      </c>
      <c r="D34" s="9">
        <v>14744</v>
      </c>
      <c r="E34" s="9">
        <v>55096</v>
      </c>
      <c r="F34" s="9">
        <v>6841</v>
      </c>
      <c r="G34" s="9">
        <v>27279</v>
      </c>
      <c r="H34" s="9">
        <v>11665</v>
      </c>
      <c r="I34" s="9">
        <v>9311</v>
      </c>
      <c r="J34" s="9">
        <v>55096</v>
      </c>
    </row>
    <row r="35" spans="1:10" s="3" customFormat="1" ht="12" customHeight="1">
      <c r="A35" s="3" t="s">
        <v>220</v>
      </c>
      <c r="B35" s="9">
        <v>43332</v>
      </c>
      <c r="C35" s="9">
        <v>0</v>
      </c>
      <c r="D35" s="9">
        <v>9629</v>
      </c>
      <c r="E35" s="9">
        <v>52961</v>
      </c>
      <c r="F35" s="9">
        <v>10318</v>
      </c>
      <c r="G35" s="9">
        <v>21586</v>
      </c>
      <c r="H35" s="9">
        <v>11687</v>
      </c>
      <c r="I35" s="9">
        <v>9370</v>
      </c>
      <c r="J35" s="9">
        <v>52961</v>
      </c>
    </row>
    <row r="36" spans="1:10" s="3" customFormat="1" ht="12" customHeight="1">
      <c r="A36" s="3" t="s">
        <v>221</v>
      </c>
      <c r="B36" s="9">
        <v>38670</v>
      </c>
      <c r="C36" s="9">
        <v>903</v>
      </c>
      <c r="D36" s="9">
        <v>5702</v>
      </c>
      <c r="E36" s="9">
        <v>45275</v>
      </c>
      <c r="F36" s="9">
        <v>9182</v>
      </c>
      <c r="G36" s="9">
        <v>19136</v>
      </c>
      <c r="H36" s="9">
        <v>10692</v>
      </c>
      <c r="I36" s="9">
        <v>6265</v>
      </c>
      <c r="J36" s="9">
        <v>45275</v>
      </c>
    </row>
    <row r="37" spans="1:10" s="3" customFormat="1" ht="12" customHeight="1">
      <c r="A37" s="3" t="s">
        <v>226</v>
      </c>
      <c r="B37" s="9">
        <v>35109</v>
      </c>
      <c r="C37" s="9">
        <v>1950</v>
      </c>
      <c r="D37" s="9">
        <v>7234</v>
      </c>
      <c r="E37" s="9">
        <v>44293</v>
      </c>
      <c r="F37" s="9">
        <v>23637</v>
      </c>
      <c r="G37" s="9">
        <v>7371</v>
      </c>
      <c r="H37" s="9">
        <v>2900</v>
      </c>
      <c r="I37" s="9">
        <v>10385</v>
      </c>
      <c r="J37" s="9">
        <v>44293</v>
      </c>
    </row>
    <row r="38" spans="1:5" s="3" customFormat="1" ht="12.75">
      <c r="A38" s="2"/>
      <c r="B38" s="9"/>
      <c r="C38" s="9"/>
      <c r="D38" s="9"/>
      <c r="E38" s="9"/>
    </row>
    <row r="39" spans="1:10" ht="12.75">
      <c r="A39" s="3" t="s">
        <v>139</v>
      </c>
      <c r="B39" s="9">
        <f aca="true" t="shared" si="0" ref="B39:J39">SUM(B4:B38)</f>
        <v>24786828</v>
      </c>
      <c r="C39" s="9">
        <f t="shared" si="0"/>
        <v>1673797</v>
      </c>
      <c r="D39" s="9">
        <f t="shared" si="0"/>
        <v>4746159</v>
      </c>
      <c r="E39" s="9">
        <f t="shared" si="0"/>
        <v>31206784</v>
      </c>
      <c r="F39" s="9">
        <f t="shared" si="0"/>
        <v>7661602</v>
      </c>
      <c r="G39" s="9">
        <f t="shared" si="0"/>
        <v>7133717</v>
      </c>
      <c r="H39" s="9">
        <f t="shared" si="0"/>
        <v>12155836</v>
      </c>
      <c r="I39" s="9">
        <f t="shared" si="0"/>
        <v>4255629</v>
      </c>
      <c r="J39" s="9">
        <f t="shared" si="0"/>
        <v>31206784</v>
      </c>
    </row>
    <row r="40" spans="1:10" ht="12.75">
      <c r="A40" s="1" t="s">
        <v>140</v>
      </c>
      <c r="B40" s="10">
        <v>21893327</v>
      </c>
      <c r="C40" s="10">
        <v>1898866</v>
      </c>
      <c r="D40" s="10">
        <v>3814116</v>
      </c>
      <c r="E40" s="10">
        <v>27606309</v>
      </c>
      <c r="F40" s="10">
        <v>6173118</v>
      </c>
      <c r="G40" s="10">
        <v>1294816</v>
      </c>
      <c r="H40" s="10">
        <v>11030053</v>
      </c>
      <c r="I40" s="10">
        <v>3484780</v>
      </c>
      <c r="J40" s="10">
        <v>27606309</v>
      </c>
    </row>
    <row r="42" spans="1:10" ht="12.75">
      <c r="A42" s="1" t="s">
        <v>136</v>
      </c>
      <c r="B42" s="7">
        <f aca="true" t="shared" si="1" ref="B42:E43">B39/($E39/100)</f>
        <v>79.42769110716438</v>
      </c>
      <c r="C42" s="7">
        <f t="shared" si="1"/>
        <v>5.363567742193492</v>
      </c>
      <c r="D42" s="7">
        <f t="shared" si="1"/>
        <v>15.208741150642116</v>
      </c>
      <c r="E42" s="7">
        <f t="shared" si="1"/>
        <v>99.99999999999999</v>
      </c>
      <c r="F42" s="7">
        <f aca="true" t="shared" si="2" ref="F42:J43">F39/($J39/100)</f>
        <v>24.551078380905892</v>
      </c>
      <c r="G42" s="7">
        <f t="shared" si="2"/>
        <v>22.85950708666423</v>
      </c>
      <c r="H42" s="7">
        <f t="shared" si="2"/>
        <v>38.952543139337905</v>
      </c>
      <c r="I42" s="7">
        <f t="shared" si="2"/>
        <v>13.636871393091962</v>
      </c>
      <c r="J42" s="7">
        <f t="shared" si="2"/>
        <v>99.99999999999999</v>
      </c>
    </row>
    <row r="43" spans="1:10" ht="12.75">
      <c r="A43" s="1" t="s">
        <v>137</v>
      </c>
      <c r="B43" s="7">
        <f t="shared" si="1"/>
        <v>79.305520343194</v>
      </c>
      <c r="C43" s="7">
        <f t="shared" si="1"/>
        <v>6.8783769681053695</v>
      </c>
      <c r="D43" s="7">
        <f t="shared" si="1"/>
        <v>13.816102688700614</v>
      </c>
      <c r="E43" s="7">
        <f t="shared" si="1"/>
        <v>99.99999999999999</v>
      </c>
      <c r="F43" s="7">
        <f t="shared" si="2"/>
        <v>22.36125807329042</v>
      </c>
      <c r="G43" s="7">
        <f t="shared" si="2"/>
        <v>4.690290179683202</v>
      </c>
      <c r="H43" s="7">
        <f t="shared" si="2"/>
        <v>39.954826992626934</v>
      </c>
      <c r="I43" s="7">
        <f t="shared" si="2"/>
        <v>12.62312901011142</v>
      </c>
      <c r="J43" s="7">
        <f t="shared" si="2"/>
        <v>99.99999999999999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1"/>
  <dimension ref="A1:N48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32" t="s">
        <v>332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  <c r="M1" s="8"/>
      <c r="N1" s="8"/>
    </row>
    <row r="2" spans="1:12" s="19" customFormat="1" ht="17.25" customHeight="1">
      <c r="A2" s="29" t="s">
        <v>125</v>
      </c>
      <c r="B2" s="30"/>
      <c r="C2" s="30"/>
      <c r="D2" s="30"/>
      <c r="E2" s="30"/>
      <c r="F2" s="30"/>
      <c r="G2" s="31"/>
      <c r="H2" s="31"/>
      <c r="I2" s="31"/>
      <c r="J2" s="31"/>
      <c r="K2" s="18"/>
      <c r="L2" s="18"/>
    </row>
    <row r="3" spans="2:14" ht="14.25" customHeight="1" thickBot="1">
      <c r="B3" s="11" t="s">
        <v>55</v>
      </c>
      <c r="C3" s="8"/>
      <c r="D3" s="8"/>
      <c r="E3" s="8"/>
      <c r="F3" s="8"/>
      <c r="G3" s="6"/>
      <c r="H3" s="8"/>
      <c r="I3" s="8"/>
      <c r="J3" s="8"/>
      <c r="L3" s="11" t="s">
        <v>56</v>
      </c>
      <c r="M3" s="8"/>
      <c r="N3" s="8"/>
    </row>
    <row r="4" spans="1:14" ht="93.75" customHeight="1" thickTop="1">
      <c r="A4" s="5" t="s">
        <v>48</v>
      </c>
      <c r="B4" s="4" t="s">
        <v>57</v>
      </c>
      <c r="C4" s="4" t="s">
        <v>58</v>
      </c>
      <c r="D4" s="4" t="s">
        <v>59</v>
      </c>
      <c r="E4" s="4" t="s">
        <v>121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</row>
    <row r="5" spans="1:14" s="3" customFormat="1" ht="12" customHeight="1">
      <c r="A5" s="3" t="s">
        <v>275</v>
      </c>
      <c r="B5" s="9">
        <v>22488490</v>
      </c>
      <c r="C5" s="9">
        <v>15931884</v>
      </c>
      <c r="D5" s="9">
        <v>0</v>
      </c>
      <c r="E5" s="9">
        <v>-1282085</v>
      </c>
      <c r="F5" s="9">
        <v>-11349464</v>
      </c>
      <c r="G5" s="9">
        <v>-14156283</v>
      </c>
      <c r="H5" s="9">
        <v>-662540</v>
      </c>
      <c r="I5" s="9">
        <v>-121082</v>
      </c>
      <c r="J5" s="9">
        <v>-8917258</v>
      </c>
      <c r="K5" s="9">
        <v>25424697</v>
      </c>
      <c r="L5" s="9">
        <v>-8562</v>
      </c>
      <c r="M5" s="9">
        <v>-2257680</v>
      </c>
      <c r="N5" s="9">
        <v>23158455</v>
      </c>
    </row>
    <row r="6" spans="1:14" s="3" customFormat="1" ht="12" customHeight="1">
      <c r="A6" s="3" t="s">
        <v>276</v>
      </c>
      <c r="B6" s="9">
        <v>12850629</v>
      </c>
      <c r="C6" s="9">
        <v>12012838</v>
      </c>
      <c r="D6" s="9">
        <v>0</v>
      </c>
      <c r="E6" s="9">
        <v>-827158</v>
      </c>
      <c r="F6" s="9">
        <v>-8478511</v>
      </c>
      <c r="G6" s="9">
        <v>-6432344</v>
      </c>
      <c r="H6" s="9">
        <v>-1275990</v>
      </c>
      <c r="I6" s="9">
        <v>-128248</v>
      </c>
      <c r="J6" s="9">
        <v>-16627774</v>
      </c>
      <c r="K6" s="9">
        <v>15817074</v>
      </c>
      <c r="L6" s="9">
        <v>0</v>
      </c>
      <c r="M6" s="9">
        <v>-1588114</v>
      </c>
      <c r="N6" s="9">
        <v>14228960</v>
      </c>
    </row>
    <row r="7" spans="1:14" s="3" customFormat="1" ht="12" customHeight="1">
      <c r="A7" s="3" t="s">
        <v>277</v>
      </c>
      <c r="B7" s="9">
        <v>11727099</v>
      </c>
      <c r="C7" s="9">
        <v>9849719</v>
      </c>
      <c r="D7" s="9">
        <v>532513</v>
      </c>
      <c r="E7" s="9">
        <v>13331345</v>
      </c>
      <c r="F7" s="9">
        <v>-3946752</v>
      </c>
      <c r="G7" s="9">
        <v>-15921750</v>
      </c>
      <c r="H7" s="9">
        <v>-395758</v>
      </c>
      <c r="I7" s="9">
        <v>190</v>
      </c>
      <c r="J7" s="9">
        <v>-3657776</v>
      </c>
      <c r="K7" s="9">
        <v>11518830</v>
      </c>
      <c r="L7" s="9">
        <v>0</v>
      </c>
      <c r="M7" s="9">
        <v>-1386563</v>
      </c>
      <c r="N7" s="9">
        <v>10132267</v>
      </c>
    </row>
    <row r="8" spans="1:14" s="3" customFormat="1" ht="12" customHeight="1">
      <c r="A8" s="3" t="s">
        <v>300</v>
      </c>
      <c r="B8" s="9">
        <v>8582030</v>
      </c>
      <c r="C8" s="9">
        <v>1004889</v>
      </c>
      <c r="D8" s="9">
        <v>4590114</v>
      </c>
      <c r="E8" s="9">
        <v>0</v>
      </c>
      <c r="F8" s="9">
        <v>-3006815</v>
      </c>
      <c r="G8" s="9">
        <v>-10344838</v>
      </c>
      <c r="H8" s="9">
        <v>-758128</v>
      </c>
      <c r="I8" s="9">
        <v>404102</v>
      </c>
      <c r="J8" s="9">
        <v>0</v>
      </c>
      <c r="K8" s="9">
        <v>42813</v>
      </c>
      <c r="L8" s="9">
        <v>474569</v>
      </c>
      <c r="M8" s="9">
        <v>-444059</v>
      </c>
      <c r="N8" s="9">
        <v>73323</v>
      </c>
    </row>
    <row r="9" spans="1:14" s="3" customFormat="1" ht="12" customHeight="1">
      <c r="A9" s="3" t="s">
        <v>282</v>
      </c>
      <c r="B9" s="9">
        <v>8535663</v>
      </c>
      <c r="C9" s="9">
        <v>0</v>
      </c>
      <c r="D9" s="9">
        <v>5302449</v>
      </c>
      <c r="E9" s="9">
        <v>0</v>
      </c>
      <c r="F9" s="9">
        <v>-2376179</v>
      </c>
      <c r="G9" s="9">
        <v>-10549486</v>
      </c>
      <c r="H9" s="9">
        <v>-405246</v>
      </c>
      <c r="I9" s="9">
        <v>2396</v>
      </c>
      <c r="J9" s="9">
        <v>-1972</v>
      </c>
      <c r="K9" s="9">
        <v>508171</v>
      </c>
      <c r="L9" s="9">
        <v>-33628</v>
      </c>
      <c r="M9" s="9">
        <v>184670</v>
      </c>
      <c r="N9" s="9">
        <v>659213</v>
      </c>
    </row>
    <row r="10" spans="1:14" s="3" customFormat="1" ht="12" customHeight="1">
      <c r="A10" s="3" t="s">
        <v>280</v>
      </c>
      <c r="B10" s="9">
        <v>5981021</v>
      </c>
      <c r="C10" s="9">
        <v>5216887</v>
      </c>
      <c r="D10" s="9">
        <v>0</v>
      </c>
      <c r="E10" s="9">
        <v>-1144935</v>
      </c>
      <c r="F10" s="9">
        <v>-4383793</v>
      </c>
      <c r="G10" s="9">
        <v>-2003446</v>
      </c>
      <c r="H10" s="9">
        <v>-936039</v>
      </c>
      <c r="I10" s="9">
        <v>0</v>
      </c>
      <c r="J10" s="9">
        <v>-2626693</v>
      </c>
      <c r="K10" s="9">
        <v>2119957</v>
      </c>
      <c r="L10" s="9">
        <v>0</v>
      </c>
      <c r="M10" s="9">
        <v>-533703</v>
      </c>
      <c r="N10" s="9">
        <v>1586254</v>
      </c>
    </row>
    <row r="11" spans="1:14" s="3" customFormat="1" ht="12" customHeight="1">
      <c r="A11" s="3" t="s">
        <v>301</v>
      </c>
      <c r="B11" s="9">
        <v>5954541</v>
      </c>
      <c r="C11" s="9">
        <v>805039</v>
      </c>
      <c r="D11" s="9">
        <v>3770229</v>
      </c>
      <c r="E11" s="9">
        <v>0</v>
      </c>
      <c r="F11" s="9">
        <v>-3527679</v>
      </c>
      <c r="G11" s="9">
        <v>-6197770</v>
      </c>
      <c r="H11" s="9">
        <v>-180200</v>
      </c>
      <c r="I11" s="9">
        <v>0</v>
      </c>
      <c r="J11" s="9">
        <v>0</v>
      </c>
      <c r="K11" s="9">
        <v>219782</v>
      </c>
      <c r="L11" s="9">
        <v>469609</v>
      </c>
      <c r="M11" s="9">
        <v>-438542</v>
      </c>
      <c r="N11" s="9">
        <v>250849</v>
      </c>
    </row>
    <row r="12" spans="1:14" s="3" customFormat="1" ht="12" customHeight="1">
      <c r="A12" s="3" t="s">
        <v>281</v>
      </c>
      <c r="B12" s="9">
        <v>5037117</v>
      </c>
      <c r="C12" s="9">
        <v>2928520</v>
      </c>
      <c r="D12" s="9">
        <v>51</v>
      </c>
      <c r="E12" s="9">
        <v>2194567</v>
      </c>
      <c r="F12" s="9">
        <v>-3788681</v>
      </c>
      <c r="G12" s="9">
        <v>-1553257</v>
      </c>
      <c r="H12" s="9">
        <v>-640837</v>
      </c>
      <c r="I12" s="9">
        <v>0</v>
      </c>
      <c r="J12" s="9">
        <v>-1656102</v>
      </c>
      <c r="K12" s="9">
        <v>2521379</v>
      </c>
      <c r="L12" s="9">
        <v>0</v>
      </c>
      <c r="M12" s="9">
        <v>-368885</v>
      </c>
      <c r="N12" s="9">
        <v>2152494</v>
      </c>
    </row>
    <row r="13" spans="1:14" s="3" customFormat="1" ht="12" customHeight="1">
      <c r="A13" s="3" t="s">
        <v>279</v>
      </c>
      <c r="B13" s="9">
        <v>4861642</v>
      </c>
      <c r="C13" s="9">
        <v>4437640</v>
      </c>
      <c r="D13" s="9">
        <v>0</v>
      </c>
      <c r="E13" s="9">
        <v>-919676</v>
      </c>
      <c r="F13" s="9">
        <v>-3748362</v>
      </c>
      <c r="G13" s="9">
        <v>-2239946</v>
      </c>
      <c r="H13" s="9">
        <v>-974390</v>
      </c>
      <c r="I13" s="9">
        <v>0</v>
      </c>
      <c r="J13" s="9">
        <v>-2590982</v>
      </c>
      <c r="K13" s="9">
        <v>5117224</v>
      </c>
      <c r="L13" s="9">
        <v>0</v>
      </c>
      <c r="M13" s="9">
        <v>-665205</v>
      </c>
      <c r="N13" s="9">
        <v>4452019</v>
      </c>
    </row>
    <row r="14" spans="1:14" s="3" customFormat="1" ht="12" customHeight="1">
      <c r="A14" s="3" t="s">
        <v>283</v>
      </c>
      <c r="B14" s="9">
        <v>4656002</v>
      </c>
      <c r="C14" s="9">
        <v>2015515</v>
      </c>
      <c r="D14" s="9">
        <v>1546552</v>
      </c>
      <c r="E14" s="9">
        <v>-356523</v>
      </c>
      <c r="F14" s="9">
        <v>-3125165</v>
      </c>
      <c r="G14" s="9">
        <v>-4019808</v>
      </c>
      <c r="H14" s="9">
        <v>-271513</v>
      </c>
      <c r="I14" s="9">
        <v>0</v>
      </c>
      <c r="J14" s="9">
        <v>-780755</v>
      </c>
      <c r="K14" s="9">
        <v>222123</v>
      </c>
      <c r="L14" s="9">
        <v>66552</v>
      </c>
      <c r="M14" s="9">
        <v>-329385</v>
      </c>
      <c r="N14" s="9">
        <v>-40710</v>
      </c>
    </row>
    <row r="15" spans="1:14" s="3" customFormat="1" ht="12" customHeight="1">
      <c r="A15" s="3" t="s">
        <v>284</v>
      </c>
      <c r="B15" s="9">
        <v>4514587</v>
      </c>
      <c r="C15" s="9">
        <v>1973065</v>
      </c>
      <c r="D15" s="9">
        <v>0</v>
      </c>
      <c r="E15" s="9">
        <v>-192157</v>
      </c>
      <c r="F15" s="9">
        <v>-228004</v>
      </c>
      <c r="G15" s="9">
        <v>-3624060</v>
      </c>
      <c r="H15" s="9">
        <v>-189403</v>
      </c>
      <c r="I15" s="9">
        <v>0</v>
      </c>
      <c r="J15" s="9">
        <v>-1435879</v>
      </c>
      <c r="K15" s="9">
        <v>1567607</v>
      </c>
      <c r="L15" s="9">
        <v>0</v>
      </c>
      <c r="M15" s="9">
        <v>-102154</v>
      </c>
      <c r="N15" s="9">
        <v>1465453</v>
      </c>
    </row>
    <row r="16" spans="1:14" s="3" customFormat="1" ht="12" customHeight="1">
      <c r="A16" s="3" t="s">
        <v>304</v>
      </c>
      <c r="B16" s="9">
        <v>3215353</v>
      </c>
      <c r="C16" s="9">
        <v>256177</v>
      </c>
      <c r="D16" s="9">
        <v>1424621</v>
      </c>
      <c r="E16" s="9">
        <v>0</v>
      </c>
      <c r="F16" s="9">
        <v>-43812</v>
      </c>
      <c r="G16" s="9">
        <v>-4392604</v>
      </c>
      <c r="H16" s="9">
        <v>-218262</v>
      </c>
      <c r="I16" s="9">
        <v>0</v>
      </c>
      <c r="J16" s="9">
        <v>-264427</v>
      </c>
      <c r="K16" s="9">
        <v>-22954</v>
      </c>
      <c r="L16" s="9">
        <v>-7727</v>
      </c>
      <c r="M16" s="9">
        <v>-58815</v>
      </c>
      <c r="N16" s="9">
        <v>-89496</v>
      </c>
    </row>
    <row r="17" spans="1:14" s="3" customFormat="1" ht="12" customHeight="1">
      <c r="A17" s="3" t="s">
        <v>306</v>
      </c>
      <c r="B17" s="9">
        <v>3195964</v>
      </c>
      <c r="C17" s="9">
        <v>329056</v>
      </c>
      <c r="D17" s="9">
        <v>1784731</v>
      </c>
      <c r="E17" s="9">
        <v>0</v>
      </c>
      <c r="F17" s="9">
        <v>-588124</v>
      </c>
      <c r="G17" s="9">
        <v>-4403920</v>
      </c>
      <c r="H17" s="9">
        <v>-475641</v>
      </c>
      <c r="I17" s="9">
        <v>0</v>
      </c>
      <c r="J17" s="9">
        <v>0</v>
      </c>
      <c r="K17" s="9">
        <v>-157934</v>
      </c>
      <c r="L17" s="9">
        <v>-12845</v>
      </c>
      <c r="M17" s="9">
        <v>-83246</v>
      </c>
      <c r="N17" s="9">
        <v>-254025</v>
      </c>
    </row>
    <row r="18" spans="1:14" s="3" customFormat="1" ht="12" customHeight="1">
      <c r="A18" s="3" t="s">
        <v>278</v>
      </c>
      <c r="B18" s="9">
        <v>2978220</v>
      </c>
      <c r="C18" s="9">
        <v>8945794</v>
      </c>
      <c r="D18" s="9">
        <v>0</v>
      </c>
      <c r="E18" s="9">
        <v>-2915453</v>
      </c>
      <c r="F18" s="9">
        <v>-3228567</v>
      </c>
      <c r="G18" s="9">
        <v>-901254</v>
      </c>
      <c r="H18" s="9">
        <v>-289063</v>
      </c>
      <c r="I18" s="9">
        <v>762</v>
      </c>
      <c r="J18" s="9">
        <v>-3935110</v>
      </c>
      <c r="K18" s="9">
        <v>12187577</v>
      </c>
      <c r="L18" s="9">
        <v>4900</v>
      </c>
      <c r="M18" s="9">
        <v>-1167507</v>
      </c>
      <c r="N18" s="9">
        <v>11024970</v>
      </c>
    </row>
    <row r="19" spans="1:14" s="3" customFormat="1" ht="12" customHeight="1">
      <c r="A19" s="3" t="s">
        <v>299</v>
      </c>
      <c r="B19" s="9">
        <v>1593304</v>
      </c>
      <c r="C19" s="9">
        <v>117871</v>
      </c>
      <c r="D19" s="9">
        <v>677283</v>
      </c>
      <c r="E19" s="9">
        <v>0</v>
      </c>
      <c r="F19" s="9">
        <v>-5042</v>
      </c>
      <c r="G19" s="9">
        <v>-2338513</v>
      </c>
      <c r="H19" s="9">
        <v>-42794</v>
      </c>
      <c r="I19" s="9">
        <v>0</v>
      </c>
      <c r="J19" s="9">
        <v>0</v>
      </c>
      <c r="K19" s="9">
        <v>-20051</v>
      </c>
      <c r="L19" s="9">
        <v>41319</v>
      </c>
      <c r="M19" s="9">
        <v>-25777</v>
      </c>
      <c r="N19" s="9">
        <v>-4509</v>
      </c>
    </row>
    <row r="20" spans="1:14" s="3" customFormat="1" ht="12" customHeight="1">
      <c r="A20" s="3" t="s">
        <v>286</v>
      </c>
      <c r="B20" s="9">
        <v>1306969</v>
      </c>
      <c r="C20" s="9">
        <v>417796</v>
      </c>
      <c r="D20" s="9">
        <v>0</v>
      </c>
      <c r="E20" s="9">
        <v>0</v>
      </c>
      <c r="F20" s="9">
        <v>-706164</v>
      </c>
      <c r="G20" s="9">
        <v>-670648</v>
      </c>
      <c r="H20" s="9">
        <v>-131925</v>
      </c>
      <c r="I20" s="9">
        <v>135</v>
      </c>
      <c r="J20" s="9">
        <v>-116622</v>
      </c>
      <c r="K20" s="9">
        <v>187013</v>
      </c>
      <c r="L20" s="9">
        <v>-319</v>
      </c>
      <c r="M20" s="9">
        <v>-77572</v>
      </c>
      <c r="N20" s="9">
        <v>109122</v>
      </c>
    </row>
    <row r="21" spans="1:14" s="3" customFormat="1" ht="12" customHeight="1">
      <c r="A21" s="3" t="s">
        <v>285</v>
      </c>
      <c r="B21" s="9">
        <v>1014459</v>
      </c>
      <c r="C21" s="9">
        <v>616757</v>
      </c>
      <c r="D21" s="9">
        <v>0</v>
      </c>
      <c r="E21" s="9">
        <v>-29174</v>
      </c>
      <c r="F21" s="9">
        <v>-463032</v>
      </c>
      <c r="G21" s="9">
        <v>-807778</v>
      </c>
      <c r="H21" s="9">
        <v>-87399</v>
      </c>
      <c r="I21" s="9">
        <v>0</v>
      </c>
      <c r="J21" s="9">
        <v>-26810</v>
      </c>
      <c r="K21" s="9">
        <v>314360</v>
      </c>
      <c r="L21" s="9">
        <v>240</v>
      </c>
      <c r="M21" s="9">
        <v>-112749</v>
      </c>
      <c r="N21" s="9">
        <v>201851</v>
      </c>
    </row>
    <row r="22" spans="1:14" s="3" customFormat="1" ht="12" customHeight="1">
      <c r="A22" s="3" t="s">
        <v>302</v>
      </c>
      <c r="B22" s="9">
        <v>954387</v>
      </c>
      <c r="C22" s="9">
        <v>139198</v>
      </c>
      <c r="D22" s="9">
        <v>440537</v>
      </c>
      <c r="E22" s="9">
        <v>0</v>
      </c>
      <c r="F22" s="9">
        <v>-264594</v>
      </c>
      <c r="G22" s="9">
        <v>-1162022</v>
      </c>
      <c r="H22" s="9">
        <v>-93654</v>
      </c>
      <c r="I22" s="9">
        <v>0</v>
      </c>
      <c r="J22" s="9">
        <v>0</v>
      </c>
      <c r="K22" s="9">
        <v>-27623</v>
      </c>
      <c r="L22" s="9">
        <v>51555</v>
      </c>
      <c r="M22" s="9">
        <v>-43930</v>
      </c>
      <c r="N22" s="9">
        <v>-19998</v>
      </c>
    </row>
    <row r="23" spans="1:14" s="3" customFormat="1" ht="12" customHeight="1">
      <c r="A23" s="3" t="s">
        <v>290</v>
      </c>
      <c r="B23" s="9">
        <v>617938</v>
      </c>
      <c r="C23" s="9">
        <v>330357</v>
      </c>
      <c r="D23" s="9">
        <v>0</v>
      </c>
      <c r="E23" s="9">
        <v>-27616</v>
      </c>
      <c r="F23" s="9">
        <v>-586192</v>
      </c>
      <c r="G23" s="9">
        <v>0</v>
      </c>
      <c r="H23" s="9">
        <v>-34188</v>
      </c>
      <c r="I23" s="9">
        <v>0</v>
      </c>
      <c r="J23" s="9">
        <v>-231715</v>
      </c>
      <c r="K23" s="9">
        <v>153690</v>
      </c>
      <c r="L23" s="9">
        <v>0</v>
      </c>
      <c r="M23" s="9">
        <v>-32744</v>
      </c>
      <c r="N23" s="9">
        <v>120946</v>
      </c>
    </row>
    <row r="24" spans="1:14" s="3" customFormat="1" ht="12" customHeight="1">
      <c r="A24" s="3" t="s">
        <v>287</v>
      </c>
      <c r="B24" s="9">
        <v>614899</v>
      </c>
      <c r="C24" s="9">
        <v>381735</v>
      </c>
      <c r="D24" s="9">
        <v>0</v>
      </c>
      <c r="E24" s="9">
        <v>-55954</v>
      </c>
      <c r="F24" s="9">
        <v>-807299</v>
      </c>
      <c r="G24" s="9">
        <v>0</v>
      </c>
      <c r="H24" s="9">
        <v>-62520</v>
      </c>
      <c r="I24" s="9">
        <v>456107</v>
      </c>
      <c r="J24" s="9">
        <v>-489274</v>
      </c>
      <c r="K24" s="9">
        <v>932130</v>
      </c>
      <c r="L24" s="9">
        <v>0</v>
      </c>
      <c r="M24" s="9">
        <v>-708437</v>
      </c>
      <c r="N24" s="9">
        <v>223693</v>
      </c>
    </row>
    <row r="25" spans="1:14" s="3" customFormat="1" ht="12" customHeight="1">
      <c r="A25" s="3" t="s">
        <v>303</v>
      </c>
      <c r="B25" s="9">
        <v>547844</v>
      </c>
      <c r="C25" s="9">
        <v>43419</v>
      </c>
      <c r="D25" s="9">
        <v>153827</v>
      </c>
      <c r="E25" s="9">
        <v>0</v>
      </c>
      <c r="F25" s="9">
        <v>-145740</v>
      </c>
      <c r="G25" s="9">
        <v>-562216</v>
      </c>
      <c r="H25" s="9">
        <v>-56032</v>
      </c>
      <c r="I25" s="9">
        <v>10745</v>
      </c>
      <c r="J25" s="9">
        <v>0</v>
      </c>
      <c r="K25" s="9">
        <v>-8153</v>
      </c>
      <c r="L25" s="9">
        <v>6193</v>
      </c>
      <c r="M25" s="9">
        <v>-19731</v>
      </c>
      <c r="N25" s="9">
        <v>-21691</v>
      </c>
    </row>
    <row r="26" spans="1:14" s="3" customFormat="1" ht="12" customHeight="1">
      <c r="A26" s="3" t="s">
        <v>292</v>
      </c>
      <c r="B26" s="9">
        <v>543841</v>
      </c>
      <c r="C26" s="9">
        <v>114551</v>
      </c>
      <c r="D26" s="9">
        <v>0</v>
      </c>
      <c r="E26" s="9">
        <v>-26020</v>
      </c>
      <c r="F26" s="9">
        <v>-466356</v>
      </c>
      <c r="G26" s="9">
        <v>-43984</v>
      </c>
      <c r="H26" s="9">
        <v>-67018</v>
      </c>
      <c r="I26" s="9">
        <v>0</v>
      </c>
      <c r="J26" s="9">
        <v>-57117</v>
      </c>
      <c r="K26" s="9">
        <v>22845</v>
      </c>
      <c r="L26" s="9">
        <v>0</v>
      </c>
      <c r="M26" s="9">
        <v>-3</v>
      </c>
      <c r="N26" s="9">
        <v>22842</v>
      </c>
    </row>
    <row r="27" spans="1:14" s="3" customFormat="1" ht="12" customHeight="1">
      <c r="A27" s="3" t="s">
        <v>291</v>
      </c>
      <c r="B27" s="9">
        <v>473109</v>
      </c>
      <c r="C27" s="9">
        <v>47300</v>
      </c>
      <c r="D27" s="9">
        <v>0</v>
      </c>
      <c r="E27" s="9">
        <v>-1845</v>
      </c>
      <c r="F27" s="9">
        <v>-302277</v>
      </c>
      <c r="G27" s="9">
        <v>-143769</v>
      </c>
      <c r="H27" s="9">
        <v>-21146</v>
      </c>
      <c r="I27" s="9">
        <v>0</v>
      </c>
      <c r="J27" s="9">
        <v>-7800</v>
      </c>
      <c r="K27" s="9">
        <v>46952</v>
      </c>
      <c r="L27" s="9">
        <v>0</v>
      </c>
      <c r="M27" s="9">
        <v>-2846</v>
      </c>
      <c r="N27" s="9">
        <v>44106</v>
      </c>
    </row>
    <row r="28" spans="1:14" s="3" customFormat="1" ht="12" customHeight="1">
      <c r="A28" s="3" t="s">
        <v>311</v>
      </c>
      <c r="B28" s="9">
        <v>374665</v>
      </c>
      <c r="C28" s="9">
        <v>25052</v>
      </c>
      <c r="D28" s="9">
        <v>137398</v>
      </c>
      <c r="E28" s="9">
        <v>0</v>
      </c>
      <c r="F28" s="9">
        <v>-19484</v>
      </c>
      <c r="G28" s="9">
        <v>-507679</v>
      </c>
      <c r="H28" s="9">
        <v>-10154</v>
      </c>
      <c r="I28" s="9">
        <v>0</v>
      </c>
      <c r="J28" s="9">
        <v>0</v>
      </c>
      <c r="K28" s="9">
        <v>-5721</v>
      </c>
      <c r="L28" s="9">
        <v>7000</v>
      </c>
      <c r="M28" s="9">
        <v>-6200</v>
      </c>
      <c r="N28" s="9">
        <v>-4921</v>
      </c>
    </row>
    <row r="29" spans="1:14" s="3" customFormat="1" ht="12" customHeight="1">
      <c r="A29" s="3" t="s">
        <v>289</v>
      </c>
      <c r="B29" s="9">
        <v>289036</v>
      </c>
      <c r="C29" s="9">
        <v>200041</v>
      </c>
      <c r="D29" s="9">
        <v>0</v>
      </c>
      <c r="E29" s="9">
        <v>-146828</v>
      </c>
      <c r="F29" s="9">
        <v>-209709</v>
      </c>
      <c r="G29" s="9">
        <v>-156379</v>
      </c>
      <c r="H29" s="9">
        <v>-48341</v>
      </c>
      <c r="I29" s="9">
        <v>1092</v>
      </c>
      <c r="J29" s="9">
        <v>-12922</v>
      </c>
      <c r="K29" s="9">
        <v>79874</v>
      </c>
      <c r="L29" s="9">
        <v>0</v>
      </c>
      <c r="M29" s="9">
        <v>-38622</v>
      </c>
      <c r="N29" s="9">
        <v>41252</v>
      </c>
    </row>
    <row r="30" spans="1:14" s="3" customFormat="1" ht="12" customHeight="1">
      <c r="A30" s="3" t="s">
        <v>288</v>
      </c>
      <c r="B30" s="9">
        <v>274626</v>
      </c>
      <c r="C30" s="9">
        <v>354858</v>
      </c>
      <c r="D30" s="9">
        <v>1129</v>
      </c>
      <c r="E30" s="9">
        <v>-77608</v>
      </c>
      <c r="F30" s="9">
        <v>-377224</v>
      </c>
      <c r="G30" s="9">
        <v>5052</v>
      </c>
      <c r="H30" s="9">
        <v>-31893</v>
      </c>
      <c r="I30" s="9">
        <v>0</v>
      </c>
      <c r="J30" s="9">
        <v>-158886</v>
      </c>
      <c r="K30" s="9">
        <v>344160</v>
      </c>
      <c r="L30" s="9">
        <v>0</v>
      </c>
      <c r="M30" s="9">
        <v>-59807</v>
      </c>
      <c r="N30" s="9">
        <v>284353</v>
      </c>
    </row>
    <row r="31" spans="1:14" s="3" customFormat="1" ht="12" customHeight="1">
      <c r="A31" s="3" t="s">
        <v>298</v>
      </c>
      <c r="B31" s="9">
        <v>203684</v>
      </c>
      <c r="C31" s="9">
        <v>0</v>
      </c>
      <c r="D31" s="9">
        <v>18627</v>
      </c>
      <c r="E31" s="9">
        <v>0</v>
      </c>
      <c r="F31" s="9">
        <v>-30574</v>
      </c>
      <c r="G31" s="9">
        <v>-176251</v>
      </c>
      <c r="H31" s="9">
        <v>-24126</v>
      </c>
      <c r="I31" s="9">
        <v>0</v>
      </c>
      <c r="J31" s="9">
        <v>0</v>
      </c>
      <c r="K31" s="9">
        <v>-8641</v>
      </c>
      <c r="L31" s="9">
        <v>16947</v>
      </c>
      <c r="M31" s="9">
        <v>-9299</v>
      </c>
      <c r="N31" s="9">
        <v>-993</v>
      </c>
    </row>
    <row r="32" spans="1:14" s="3" customFormat="1" ht="12" customHeight="1">
      <c r="A32" s="3" t="s">
        <v>294</v>
      </c>
      <c r="B32" s="9">
        <v>159841</v>
      </c>
      <c r="C32" s="9">
        <v>38025</v>
      </c>
      <c r="D32" s="9">
        <v>0</v>
      </c>
      <c r="E32" s="9">
        <v>0</v>
      </c>
      <c r="F32" s="9">
        <v>-115290</v>
      </c>
      <c r="G32" s="9">
        <v>2314</v>
      </c>
      <c r="H32" s="9">
        <v>-7846</v>
      </c>
      <c r="I32" s="9">
        <v>0</v>
      </c>
      <c r="J32" s="9">
        <v>-1522</v>
      </c>
      <c r="K32" s="9">
        <v>109701</v>
      </c>
      <c r="L32" s="9">
        <v>0</v>
      </c>
      <c r="M32" s="9">
        <v>-4846</v>
      </c>
      <c r="N32" s="9">
        <v>104855</v>
      </c>
    </row>
    <row r="33" spans="1:14" s="3" customFormat="1" ht="12" customHeight="1">
      <c r="A33" s="3" t="s">
        <v>297</v>
      </c>
      <c r="B33" s="9">
        <v>155461</v>
      </c>
      <c r="C33" s="9">
        <v>7475</v>
      </c>
      <c r="D33" s="9">
        <v>0</v>
      </c>
      <c r="E33" s="9">
        <v>-262</v>
      </c>
      <c r="F33" s="9">
        <v>-125035</v>
      </c>
      <c r="G33" s="9">
        <v>-4088</v>
      </c>
      <c r="H33" s="9">
        <v>-26604</v>
      </c>
      <c r="I33" s="9">
        <v>4784</v>
      </c>
      <c r="J33" s="9">
        <v>-549</v>
      </c>
      <c r="K33" s="9">
        <v>24113</v>
      </c>
      <c r="L33" s="9">
        <v>-5886</v>
      </c>
      <c r="M33" s="9">
        <v>-1627</v>
      </c>
      <c r="N33" s="9">
        <v>16600</v>
      </c>
    </row>
    <row r="34" spans="1:14" s="3" customFormat="1" ht="12" customHeight="1">
      <c r="A34" s="3" t="s">
        <v>308</v>
      </c>
      <c r="B34" s="9">
        <v>127577</v>
      </c>
      <c r="C34" s="9">
        <v>1504</v>
      </c>
      <c r="D34" s="9">
        <v>3732</v>
      </c>
      <c r="E34" s="9">
        <v>0</v>
      </c>
      <c r="F34" s="9">
        <v>-4646</v>
      </c>
      <c r="G34" s="9">
        <v>-114723</v>
      </c>
      <c r="H34" s="9">
        <v>-18721</v>
      </c>
      <c r="I34" s="9">
        <v>594</v>
      </c>
      <c r="J34" s="9">
        <v>-856</v>
      </c>
      <c r="K34" s="9">
        <v>-5539</v>
      </c>
      <c r="L34" s="9">
        <v>0</v>
      </c>
      <c r="M34" s="9">
        <v>1547</v>
      </c>
      <c r="N34" s="9">
        <v>-3992</v>
      </c>
    </row>
    <row r="35" spans="1:14" s="3" customFormat="1" ht="12" customHeight="1">
      <c r="A35" s="3" t="s">
        <v>312</v>
      </c>
      <c r="B35" s="9">
        <v>113397</v>
      </c>
      <c r="C35" s="9">
        <v>6384</v>
      </c>
      <c r="D35" s="9">
        <v>36246</v>
      </c>
      <c r="E35" s="9">
        <v>0</v>
      </c>
      <c r="F35" s="9">
        <v>-3974</v>
      </c>
      <c r="G35" s="9">
        <v>-148006</v>
      </c>
      <c r="H35" s="9">
        <v>-4188</v>
      </c>
      <c r="I35" s="9">
        <v>0</v>
      </c>
      <c r="J35" s="9">
        <v>0</v>
      </c>
      <c r="K35" s="9">
        <v>-141</v>
      </c>
      <c r="L35" s="9">
        <v>543</v>
      </c>
      <c r="M35" s="9">
        <v>-1503</v>
      </c>
      <c r="N35" s="9">
        <v>-1101</v>
      </c>
    </row>
    <row r="36" spans="1:14" s="3" customFormat="1" ht="12" customHeight="1">
      <c r="A36" s="3" t="s">
        <v>293</v>
      </c>
      <c r="B36" s="9">
        <v>72042</v>
      </c>
      <c r="C36" s="9">
        <v>46403</v>
      </c>
      <c r="D36" s="9">
        <v>0</v>
      </c>
      <c r="E36" s="9">
        <v>0</v>
      </c>
      <c r="F36" s="9">
        <v>-100862</v>
      </c>
      <c r="G36" s="9">
        <v>29927</v>
      </c>
      <c r="H36" s="9">
        <v>-16798</v>
      </c>
      <c r="I36" s="9">
        <v>0</v>
      </c>
      <c r="J36" s="9">
        <v>-46611</v>
      </c>
      <c r="K36" s="9">
        <v>146459</v>
      </c>
      <c r="L36" s="9">
        <v>-152055</v>
      </c>
      <c r="M36" s="9">
        <v>-19174</v>
      </c>
      <c r="N36" s="9">
        <v>-24770</v>
      </c>
    </row>
    <row r="37" spans="1:14" s="3" customFormat="1" ht="12" customHeight="1">
      <c r="A37" s="3" t="s">
        <v>305</v>
      </c>
      <c r="B37" s="9">
        <v>65577</v>
      </c>
      <c r="C37" s="9">
        <v>4319</v>
      </c>
      <c r="D37" s="9">
        <v>0</v>
      </c>
      <c r="E37" s="9">
        <v>0</v>
      </c>
      <c r="F37" s="9">
        <v>-42711</v>
      </c>
      <c r="G37" s="9">
        <v>-6251</v>
      </c>
      <c r="H37" s="9">
        <v>-20324</v>
      </c>
      <c r="I37" s="9">
        <v>0</v>
      </c>
      <c r="J37" s="9">
        <v>-140</v>
      </c>
      <c r="K37" s="9">
        <v>683</v>
      </c>
      <c r="L37" s="9">
        <v>0</v>
      </c>
      <c r="M37" s="9">
        <v>-1092</v>
      </c>
      <c r="N37" s="9">
        <v>-409</v>
      </c>
    </row>
    <row r="38" spans="1:14" s="3" customFormat="1" ht="12" customHeight="1">
      <c r="A38" s="3" t="s">
        <v>295</v>
      </c>
      <c r="B38" s="9">
        <v>55765</v>
      </c>
      <c r="C38" s="9">
        <v>19748</v>
      </c>
      <c r="D38" s="9">
        <v>0</v>
      </c>
      <c r="E38" s="9">
        <v>-166</v>
      </c>
      <c r="F38" s="9">
        <v>-67366</v>
      </c>
      <c r="G38" s="9">
        <v>-35659</v>
      </c>
      <c r="H38" s="9">
        <v>-10929</v>
      </c>
      <c r="I38" s="9">
        <v>0</v>
      </c>
      <c r="J38" s="9">
        <v>-2405</v>
      </c>
      <c r="K38" s="9">
        <v>12376</v>
      </c>
      <c r="L38" s="9">
        <v>0</v>
      </c>
      <c r="M38" s="9">
        <v>-18861</v>
      </c>
      <c r="N38" s="9">
        <v>-6485</v>
      </c>
    </row>
    <row r="39" spans="1:14" s="3" customFormat="1" ht="12" customHeight="1">
      <c r="A39" s="3" t="s">
        <v>310</v>
      </c>
      <c r="B39" s="9">
        <v>23100</v>
      </c>
      <c r="C39" s="9">
        <v>0</v>
      </c>
      <c r="D39" s="9">
        <v>9687</v>
      </c>
      <c r="E39" s="9">
        <v>0</v>
      </c>
      <c r="F39" s="9">
        <v>-37777</v>
      </c>
      <c r="G39" s="9">
        <v>6881</v>
      </c>
      <c r="H39" s="9">
        <v>-4402</v>
      </c>
      <c r="I39" s="9">
        <v>0</v>
      </c>
      <c r="J39" s="9">
        <v>0</v>
      </c>
      <c r="K39" s="9">
        <v>-2511</v>
      </c>
      <c r="L39" s="9">
        <v>35</v>
      </c>
      <c r="M39" s="9">
        <v>-1039</v>
      </c>
      <c r="N39" s="9">
        <v>-3515</v>
      </c>
    </row>
    <row r="40" spans="1:14" s="3" customFormat="1" ht="12" customHeight="1">
      <c r="A40" s="3" t="s">
        <v>296</v>
      </c>
      <c r="B40" s="9">
        <v>3144</v>
      </c>
      <c r="C40" s="9">
        <v>9119</v>
      </c>
      <c r="D40" s="9">
        <v>0</v>
      </c>
      <c r="E40" s="9">
        <v>-11</v>
      </c>
      <c r="F40" s="9">
        <v>-6387</v>
      </c>
      <c r="G40" s="9">
        <v>3371</v>
      </c>
      <c r="H40" s="9">
        <v>-2654</v>
      </c>
      <c r="I40" s="9">
        <v>11</v>
      </c>
      <c r="J40" s="9">
        <v>-19546</v>
      </c>
      <c r="K40" s="9">
        <v>27180</v>
      </c>
      <c r="L40" s="9">
        <v>0</v>
      </c>
      <c r="M40" s="9">
        <v>-2024</v>
      </c>
      <c r="N40" s="9">
        <v>25156</v>
      </c>
    </row>
    <row r="41" spans="1:14" s="3" customFormat="1" ht="12" customHeight="1">
      <c r="A41" s="3" t="s">
        <v>307</v>
      </c>
      <c r="B41" s="9">
        <v>2212</v>
      </c>
      <c r="C41" s="9">
        <v>1837</v>
      </c>
      <c r="D41" s="9">
        <v>0</v>
      </c>
      <c r="E41" s="9">
        <v>0</v>
      </c>
      <c r="F41" s="9">
        <v>-4681</v>
      </c>
      <c r="G41" s="9">
        <v>700</v>
      </c>
      <c r="H41" s="9">
        <v>-1945</v>
      </c>
      <c r="I41" s="9">
        <v>0</v>
      </c>
      <c r="J41" s="9">
        <v>-99</v>
      </c>
      <c r="K41" s="9">
        <v>-1790</v>
      </c>
      <c r="L41" s="9">
        <v>0</v>
      </c>
      <c r="M41" s="9">
        <v>991</v>
      </c>
      <c r="N41" s="9">
        <v>-799</v>
      </c>
    </row>
    <row r="42" spans="1:14" s="3" customFormat="1" ht="12" customHeight="1">
      <c r="A42" s="3" t="s">
        <v>309</v>
      </c>
      <c r="B42" s="9">
        <v>14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-178</v>
      </c>
      <c r="I42" s="9">
        <v>0</v>
      </c>
      <c r="J42" s="9">
        <v>0</v>
      </c>
      <c r="K42" s="9">
        <v>-164</v>
      </c>
      <c r="L42" s="9">
        <v>292</v>
      </c>
      <c r="M42" s="9">
        <v>0</v>
      </c>
      <c r="N42" s="9">
        <v>128</v>
      </c>
    </row>
    <row r="43" spans="1:6" s="3" customFormat="1" ht="12.75">
      <c r="A43" s="2"/>
      <c r="B43" s="9"/>
      <c r="C43" s="9"/>
      <c r="D43" s="9"/>
      <c r="F43" s="9"/>
    </row>
    <row r="44" spans="1:14" ht="12.75">
      <c r="A44" s="3" t="s">
        <v>139</v>
      </c>
      <c r="B44" s="9">
        <f aca="true" t="shared" si="0" ref="B44:K44">SUM(B5:B43)</f>
        <v>114165249</v>
      </c>
      <c r="C44" s="9">
        <f t="shared" si="0"/>
        <v>68630772</v>
      </c>
      <c r="D44" s="9">
        <f t="shared" si="0"/>
        <v>20429726</v>
      </c>
      <c r="E44" s="9">
        <f t="shared" si="0"/>
        <v>7522441</v>
      </c>
      <c r="F44" s="9">
        <f t="shared" si="0"/>
        <v>-56712324</v>
      </c>
      <c r="G44" s="9">
        <f t="shared" si="0"/>
        <v>-93570487</v>
      </c>
      <c r="H44" s="9">
        <f t="shared" si="0"/>
        <v>-8498789</v>
      </c>
      <c r="I44" s="9">
        <f t="shared" si="0"/>
        <v>631588</v>
      </c>
      <c r="J44" s="9">
        <f t="shared" si="0"/>
        <v>-43667602</v>
      </c>
      <c r="K44" s="9">
        <f t="shared" si="0"/>
        <v>79407548</v>
      </c>
      <c r="L44" s="9">
        <f>SUM(L5:L43)</f>
        <v>918732</v>
      </c>
      <c r="M44" s="9">
        <f>SUM(M5:M43)</f>
        <v>-10424533</v>
      </c>
      <c r="N44" s="9">
        <f>SUM(N5:N43)</f>
        <v>69901747</v>
      </c>
    </row>
    <row r="45" spans="1:14" ht="12.75">
      <c r="A45" s="1" t="s">
        <v>140</v>
      </c>
      <c r="B45" s="10">
        <v>117242952</v>
      </c>
      <c r="C45" s="10">
        <v>64772617</v>
      </c>
      <c r="D45" s="10">
        <v>-59847259</v>
      </c>
      <c r="E45" s="10">
        <v>-103778343</v>
      </c>
      <c r="F45" s="10">
        <v>-56817040</v>
      </c>
      <c r="G45" s="10">
        <v>-3592281</v>
      </c>
      <c r="H45" s="10">
        <v>-10117535</v>
      </c>
      <c r="I45" s="10">
        <v>-47543</v>
      </c>
      <c r="J45" s="10">
        <v>-95173777</v>
      </c>
      <c r="K45" s="10">
        <v>-130133460</v>
      </c>
      <c r="L45" s="10">
        <v>-5174676</v>
      </c>
      <c r="M45" s="10">
        <v>-8332877</v>
      </c>
      <c r="N45" s="10">
        <v>-143641013</v>
      </c>
    </row>
    <row r="47" spans="1:14" ht="12.75">
      <c r="A47" s="1" t="s">
        <v>136</v>
      </c>
      <c r="B47" s="7">
        <f>B44/($B44/100)</f>
        <v>100</v>
      </c>
      <c r="C47" s="7">
        <f aca="true" t="shared" si="1" ref="C47:N47">C44/($B44/100)</f>
        <v>60.11529130024496</v>
      </c>
      <c r="D47" s="7">
        <f t="shared" si="1"/>
        <v>17.894872720857464</v>
      </c>
      <c r="E47" s="7">
        <f>E44/($B44/100)</f>
        <v>6.5890812360948825</v>
      </c>
      <c r="F47" s="7">
        <f t="shared" si="1"/>
        <v>-49.675645169398265</v>
      </c>
      <c r="G47" s="7">
        <f t="shared" si="1"/>
        <v>-81.96056840378809</v>
      </c>
      <c r="H47" s="7">
        <f t="shared" si="1"/>
        <v>-7.444287184097501</v>
      </c>
      <c r="I47" s="7">
        <f t="shared" si="1"/>
        <v>0.5532226360755365</v>
      </c>
      <c r="J47" s="7">
        <f t="shared" si="1"/>
        <v>-38.249469416039204</v>
      </c>
      <c r="K47" s="7">
        <f t="shared" si="1"/>
        <v>69.55492034182836</v>
      </c>
      <c r="L47" s="7">
        <f t="shared" si="1"/>
        <v>0.8047387519822253</v>
      </c>
      <c r="M47" s="7">
        <f t="shared" si="1"/>
        <v>-9.131091195710527</v>
      </c>
      <c r="N47" s="7">
        <f t="shared" si="1"/>
        <v>61.22856789810006</v>
      </c>
    </row>
    <row r="48" spans="1:14" ht="12.75">
      <c r="A48" s="1" t="s">
        <v>137</v>
      </c>
      <c r="B48" s="7">
        <f>B45/($B45/100)</f>
        <v>100</v>
      </c>
      <c r="C48" s="7">
        <f aca="true" t="shared" si="2" ref="C48:N48">C45/($B45/100)</f>
        <v>55.2464910641281</v>
      </c>
      <c r="D48" s="7">
        <f t="shared" si="2"/>
        <v>-51.04550676956684</v>
      </c>
      <c r="E48" s="7">
        <f>E45/($B45/100)</f>
        <v>-88.51563461145196</v>
      </c>
      <c r="F48" s="7">
        <f t="shared" si="2"/>
        <v>-48.460942880387385</v>
      </c>
      <c r="G48" s="7">
        <f t="shared" si="2"/>
        <v>-3.06396328198901</v>
      </c>
      <c r="H48" s="7">
        <f t="shared" si="2"/>
        <v>-8.629546448131057</v>
      </c>
      <c r="I48" s="7">
        <f t="shared" si="2"/>
        <v>-0.0405508383992242</v>
      </c>
      <c r="J48" s="7">
        <f t="shared" si="2"/>
        <v>-81.17654441181249</v>
      </c>
      <c r="K48" s="7">
        <f t="shared" si="2"/>
        <v>-110.99469757465677</v>
      </c>
      <c r="L48" s="7">
        <f t="shared" si="2"/>
        <v>-4.413635030274571</v>
      </c>
      <c r="M48" s="7">
        <f t="shared" si="2"/>
        <v>-7.10735857282065</v>
      </c>
      <c r="N48" s="7">
        <f t="shared" si="2"/>
        <v>-122.51569117775199</v>
      </c>
    </row>
  </sheetData>
  <mergeCells count="2">
    <mergeCell ref="A1:F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8"/>
  <dimension ref="A1:N23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32" t="s">
        <v>333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  <c r="M1" s="8"/>
      <c r="N1" s="8"/>
    </row>
    <row r="2" spans="1:12" s="19" customFormat="1" ht="17.25" customHeight="1">
      <c r="A2" s="29" t="s">
        <v>126</v>
      </c>
      <c r="B2" s="30"/>
      <c r="C2" s="30"/>
      <c r="D2" s="30"/>
      <c r="E2" s="30"/>
      <c r="F2" s="30"/>
      <c r="G2" s="31"/>
      <c r="H2" s="31"/>
      <c r="I2" s="31"/>
      <c r="J2" s="31"/>
      <c r="K2" s="18"/>
      <c r="L2" s="18"/>
    </row>
    <row r="3" spans="2:14" ht="14.25" customHeight="1" thickBot="1">
      <c r="B3" s="11" t="s">
        <v>55</v>
      </c>
      <c r="C3" s="8"/>
      <c r="D3" s="8"/>
      <c r="E3" s="8"/>
      <c r="F3" s="8"/>
      <c r="G3" s="6"/>
      <c r="H3" s="8"/>
      <c r="I3" s="8"/>
      <c r="J3" s="8"/>
      <c r="L3" s="11" t="s">
        <v>56</v>
      </c>
      <c r="M3" s="8"/>
      <c r="N3" s="8"/>
    </row>
    <row r="4" spans="1:14" ht="93.75" customHeight="1" thickTop="1">
      <c r="A4" s="5" t="s">
        <v>48</v>
      </c>
      <c r="B4" s="4" t="s">
        <v>57</v>
      </c>
      <c r="C4" s="4" t="s">
        <v>58</v>
      </c>
      <c r="D4" s="4" t="s">
        <v>59</v>
      </c>
      <c r="E4" s="4" t="s">
        <v>121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</row>
    <row r="5" spans="1:14" s="3" customFormat="1" ht="12" customHeight="1">
      <c r="A5" s="3" t="s">
        <v>314</v>
      </c>
      <c r="B5" s="9">
        <v>321197</v>
      </c>
      <c r="C5" s="9">
        <v>154957</v>
      </c>
      <c r="D5" s="9">
        <v>0</v>
      </c>
      <c r="E5" s="9">
        <v>-925</v>
      </c>
      <c r="F5" s="9">
        <v>-31779</v>
      </c>
      <c r="G5" s="9">
        <v>-471849</v>
      </c>
      <c r="H5" s="9">
        <v>-17197</v>
      </c>
      <c r="I5" s="9">
        <v>0</v>
      </c>
      <c r="J5" s="9">
        <v>-178401</v>
      </c>
      <c r="K5" s="9">
        <v>-42589</v>
      </c>
      <c r="L5" s="9">
        <v>0</v>
      </c>
      <c r="M5" s="9">
        <v>-19405</v>
      </c>
      <c r="N5" s="9">
        <v>-61994</v>
      </c>
    </row>
    <row r="6" spans="1:14" s="3" customFormat="1" ht="12" customHeight="1">
      <c r="A6" s="3" t="s">
        <v>315</v>
      </c>
      <c r="B6" s="9">
        <v>577283</v>
      </c>
      <c r="C6" s="9">
        <v>650094</v>
      </c>
      <c r="D6" s="9">
        <v>0</v>
      </c>
      <c r="E6" s="9">
        <v>-98009</v>
      </c>
      <c r="F6" s="9">
        <v>-517230</v>
      </c>
      <c r="G6" s="9">
        <v>-614254</v>
      </c>
      <c r="H6" s="9">
        <v>-19376</v>
      </c>
      <c r="I6" s="9">
        <v>0</v>
      </c>
      <c r="J6" s="9">
        <v>-8589</v>
      </c>
      <c r="K6" s="9">
        <v>527879</v>
      </c>
      <c r="L6" s="9">
        <v>0</v>
      </c>
      <c r="M6" s="9">
        <v>-100562</v>
      </c>
      <c r="N6" s="9">
        <v>427317</v>
      </c>
    </row>
    <row r="7" spans="1:14" s="3" customFormat="1" ht="12" customHeight="1">
      <c r="A7" s="3" t="s">
        <v>316</v>
      </c>
      <c r="B7" s="9">
        <v>40793</v>
      </c>
      <c r="C7" s="9">
        <v>205619</v>
      </c>
      <c r="D7" s="9">
        <v>0</v>
      </c>
      <c r="E7" s="9">
        <v>0</v>
      </c>
      <c r="F7" s="9">
        <v>-93759</v>
      </c>
      <c r="G7" s="9">
        <v>0</v>
      </c>
      <c r="H7" s="9">
        <v>-2003</v>
      </c>
      <c r="I7" s="9">
        <v>0</v>
      </c>
      <c r="J7" s="9">
        <v>-1350</v>
      </c>
      <c r="K7" s="9">
        <v>149300</v>
      </c>
      <c r="L7" s="9">
        <v>0</v>
      </c>
      <c r="M7" s="9">
        <v>-37013</v>
      </c>
      <c r="N7" s="9">
        <v>112287</v>
      </c>
    </row>
    <row r="8" spans="1:14" s="3" customFormat="1" ht="12" customHeight="1">
      <c r="A8" s="3" t="s">
        <v>317</v>
      </c>
      <c r="B8" s="9">
        <v>39837</v>
      </c>
      <c r="C8" s="9">
        <v>38835</v>
      </c>
      <c r="D8" s="9">
        <v>0</v>
      </c>
      <c r="E8" s="9">
        <v>-3482</v>
      </c>
      <c r="F8" s="9">
        <v>-87107</v>
      </c>
      <c r="G8" s="9">
        <v>8653</v>
      </c>
      <c r="H8" s="9">
        <v>-5058</v>
      </c>
      <c r="I8" s="9">
        <v>-4417</v>
      </c>
      <c r="J8" s="9">
        <v>-11607</v>
      </c>
      <c r="K8" s="9">
        <v>44036</v>
      </c>
      <c r="L8" s="9">
        <v>0</v>
      </c>
      <c r="M8" s="9">
        <v>-7566</v>
      </c>
      <c r="N8" s="9">
        <v>36470</v>
      </c>
    </row>
    <row r="9" spans="1:14" s="3" customFormat="1" ht="12" customHeight="1">
      <c r="A9" s="3" t="s">
        <v>318</v>
      </c>
      <c r="B9" s="9">
        <v>11747</v>
      </c>
      <c r="C9" s="9">
        <v>18380</v>
      </c>
      <c r="D9" s="9">
        <v>0</v>
      </c>
      <c r="E9" s="9">
        <v>-2165</v>
      </c>
      <c r="F9" s="9">
        <v>-58588</v>
      </c>
      <c r="G9" s="9">
        <v>15650</v>
      </c>
      <c r="H9" s="9">
        <v>-6394</v>
      </c>
      <c r="I9" s="9">
        <v>-2801</v>
      </c>
      <c r="J9" s="9">
        <v>-44687</v>
      </c>
      <c r="K9" s="9">
        <v>26832</v>
      </c>
      <c r="L9" s="9">
        <v>0</v>
      </c>
      <c r="M9" s="9">
        <v>-6686</v>
      </c>
      <c r="N9" s="9">
        <v>20146</v>
      </c>
    </row>
    <row r="10" spans="1:14" s="3" customFormat="1" ht="12" customHeight="1">
      <c r="A10" s="3" t="s">
        <v>319</v>
      </c>
      <c r="B10" s="9">
        <v>253915</v>
      </c>
      <c r="C10" s="9">
        <v>234446</v>
      </c>
      <c r="D10" s="9">
        <v>0</v>
      </c>
      <c r="E10" s="9">
        <v>0</v>
      </c>
      <c r="F10" s="9">
        <v>-147805</v>
      </c>
      <c r="G10" s="9">
        <v>-408600</v>
      </c>
      <c r="H10" s="9">
        <v>-14685</v>
      </c>
      <c r="I10" s="9">
        <v>0</v>
      </c>
      <c r="J10" s="9">
        <v>-14858</v>
      </c>
      <c r="K10" s="9">
        <v>170529</v>
      </c>
      <c r="L10" s="9">
        <v>0</v>
      </c>
      <c r="M10" s="9">
        <v>-41037</v>
      </c>
      <c r="N10" s="9">
        <v>129492</v>
      </c>
    </row>
    <row r="11" spans="1:14" s="3" customFormat="1" ht="12" customHeight="1">
      <c r="A11" s="3" t="s">
        <v>320</v>
      </c>
      <c r="B11" s="9">
        <v>238157</v>
      </c>
      <c r="C11" s="9">
        <v>294455</v>
      </c>
      <c r="D11" s="9">
        <v>0</v>
      </c>
      <c r="E11" s="9">
        <v>-57640</v>
      </c>
      <c r="F11" s="9">
        <v>-179365</v>
      </c>
      <c r="G11" s="9">
        <v>67033</v>
      </c>
      <c r="H11" s="9">
        <v>-24923</v>
      </c>
      <c r="I11" s="9">
        <v>-31189</v>
      </c>
      <c r="J11" s="9">
        <v>-35975</v>
      </c>
      <c r="K11" s="9">
        <v>297207</v>
      </c>
      <c r="L11" s="9">
        <v>0</v>
      </c>
      <c r="M11" s="9">
        <v>-49878</v>
      </c>
      <c r="N11" s="9">
        <v>247329</v>
      </c>
    </row>
    <row r="12" spans="1:14" s="3" customFormat="1" ht="12" customHeight="1">
      <c r="A12" s="3" t="s">
        <v>321</v>
      </c>
      <c r="B12" s="9">
        <v>129247</v>
      </c>
      <c r="C12" s="9">
        <v>121129</v>
      </c>
      <c r="D12" s="9">
        <v>0</v>
      </c>
      <c r="E12" s="9">
        <v>-20220</v>
      </c>
      <c r="F12" s="9">
        <v>-76395</v>
      </c>
      <c r="G12" s="9">
        <v>-351267</v>
      </c>
      <c r="H12" s="9">
        <v>-15082</v>
      </c>
      <c r="I12" s="9">
        <v>0</v>
      </c>
      <c r="J12" s="9">
        <v>-78664</v>
      </c>
      <c r="K12" s="9">
        <v>-14833</v>
      </c>
      <c r="L12" s="9">
        <v>-29</v>
      </c>
      <c r="M12" s="9">
        <v>-20759</v>
      </c>
      <c r="N12" s="9">
        <v>-35621</v>
      </c>
    </row>
    <row r="13" spans="1:14" s="3" customFormat="1" ht="12" customHeight="1">
      <c r="A13" s="3" t="s">
        <v>322</v>
      </c>
      <c r="B13" s="9">
        <v>1559646</v>
      </c>
      <c r="C13" s="9">
        <v>1201946</v>
      </c>
      <c r="D13" s="9">
        <v>0</v>
      </c>
      <c r="E13" s="9">
        <v>-212199</v>
      </c>
      <c r="F13" s="9">
        <v>-1115567</v>
      </c>
      <c r="G13" s="9">
        <v>-1033356</v>
      </c>
      <c r="H13" s="9">
        <v>-36131</v>
      </c>
      <c r="I13" s="9">
        <v>0</v>
      </c>
      <c r="J13" s="9">
        <v>-442721</v>
      </c>
      <c r="K13" s="9">
        <v>1396742</v>
      </c>
      <c r="L13" s="9">
        <v>300</v>
      </c>
      <c r="M13" s="9">
        <v>-155573</v>
      </c>
      <c r="N13" s="9">
        <v>1241469</v>
      </c>
    </row>
    <row r="14" spans="1:14" s="3" customFormat="1" ht="12" customHeight="1">
      <c r="A14" s="3" t="s">
        <v>323</v>
      </c>
      <c r="B14" s="9">
        <v>2148584</v>
      </c>
      <c r="C14" s="9">
        <v>846575</v>
      </c>
      <c r="D14" s="9">
        <v>0</v>
      </c>
      <c r="E14" s="9">
        <v>-164859</v>
      </c>
      <c r="F14" s="9">
        <v>-291030</v>
      </c>
      <c r="G14" s="9">
        <v>-2818190</v>
      </c>
      <c r="H14" s="9">
        <v>-31843</v>
      </c>
      <c r="I14" s="9">
        <v>0</v>
      </c>
      <c r="J14" s="9">
        <v>-35637</v>
      </c>
      <c r="K14" s="9">
        <v>143463</v>
      </c>
      <c r="L14" s="9">
        <v>0</v>
      </c>
      <c r="M14" s="9">
        <v>-107457</v>
      </c>
      <c r="N14" s="9">
        <v>36006</v>
      </c>
    </row>
    <row r="15" spans="1:14" s="3" customFormat="1" ht="12" customHeight="1">
      <c r="A15" s="3" t="s">
        <v>324</v>
      </c>
      <c r="B15" s="9">
        <v>443380</v>
      </c>
      <c r="C15" s="9">
        <v>379065</v>
      </c>
      <c r="D15" s="9">
        <v>0</v>
      </c>
      <c r="E15" s="9">
        <v>-155908</v>
      </c>
      <c r="F15" s="9">
        <v>-383609</v>
      </c>
      <c r="G15" s="9">
        <v>-298772</v>
      </c>
      <c r="H15" s="9">
        <v>-4989</v>
      </c>
      <c r="I15" s="9">
        <v>0</v>
      </c>
      <c r="J15" s="9">
        <v>-179603</v>
      </c>
      <c r="K15" s="9">
        <v>55210</v>
      </c>
      <c r="L15" s="9">
        <v>-2461</v>
      </c>
      <c r="M15" s="9">
        <v>-46403</v>
      </c>
      <c r="N15" s="9">
        <v>6346</v>
      </c>
    </row>
    <row r="16" spans="1:14" s="3" customFormat="1" ht="12" customHeight="1">
      <c r="A16" s="3" t="s">
        <v>325</v>
      </c>
      <c r="B16" s="9">
        <v>143540</v>
      </c>
      <c r="C16" s="9">
        <v>145500</v>
      </c>
      <c r="D16" s="9">
        <v>0</v>
      </c>
      <c r="E16" s="9">
        <v>-89237</v>
      </c>
      <c r="F16" s="9">
        <v>-91465</v>
      </c>
      <c r="G16" s="9">
        <v>-261017</v>
      </c>
      <c r="H16" s="9">
        <v>-14773</v>
      </c>
      <c r="I16" s="9">
        <v>-1112</v>
      </c>
      <c r="J16" s="9">
        <v>-171735</v>
      </c>
      <c r="K16" s="9">
        <v>17810</v>
      </c>
      <c r="L16" s="9">
        <v>0</v>
      </c>
      <c r="M16" s="9">
        <v>-25624</v>
      </c>
      <c r="N16" s="9">
        <v>-7814</v>
      </c>
    </row>
    <row r="17" spans="1:14" s="3" customFormat="1" ht="12" customHeight="1">
      <c r="A17" s="3" t="s">
        <v>326</v>
      </c>
      <c r="B17" s="9">
        <v>24304</v>
      </c>
      <c r="C17" s="9">
        <v>4061</v>
      </c>
      <c r="D17" s="9">
        <v>0</v>
      </c>
      <c r="E17" s="9">
        <v>0</v>
      </c>
      <c r="F17" s="9">
        <v>-23680</v>
      </c>
      <c r="G17" s="9">
        <v>330</v>
      </c>
      <c r="H17" s="9">
        <v>-2367</v>
      </c>
      <c r="I17" s="9">
        <v>111</v>
      </c>
      <c r="J17" s="9">
        <v>0</v>
      </c>
      <c r="K17" s="9">
        <v>4681</v>
      </c>
      <c r="L17" s="9">
        <v>0</v>
      </c>
      <c r="M17" s="9">
        <v>0</v>
      </c>
      <c r="N17" s="9">
        <v>4681</v>
      </c>
    </row>
    <row r="18" spans="1:6" s="3" customFormat="1" ht="12.75">
      <c r="A18" s="2"/>
      <c r="B18" s="9"/>
      <c r="C18" s="9"/>
      <c r="D18" s="9"/>
      <c r="F18" s="9"/>
    </row>
    <row r="19" spans="1:14" ht="12.75">
      <c r="A19" s="3" t="s">
        <v>139</v>
      </c>
      <c r="B19" s="9">
        <f aca="true" t="shared" si="0" ref="B19:N19">SUM(B5:B18)</f>
        <v>5931630</v>
      </c>
      <c r="C19" s="9">
        <f t="shared" si="0"/>
        <v>4295062</v>
      </c>
      <c r="D19" s="9">
        <f t="shared" si="0"/>
        <v>0</v>
      </c>
      <c r="E19" s="9">
        <f t="shared" si="0"/>
        <v>-804644</v>
      </c>
      <c r="F19" s="9">
        <f t="shared" si="0"/>
        <v>-3097379</v>
      </c>
      <c r="G19" s="9">
        <f t="shared" si="0"/>
        <v>-6165639</v>
      </c>
      <c r="H19" s="9">
        <f t="shared" si="0"/>
        <v>-194821</v>
      </c>
      <c r="I19" s="9">
        <f t="shared" si="0"/>
        <v>-39408</v>
      </c>
      <c r="J19" s="9">
        <f t="shared" si="0"/>
        <v>-1203827</v>
      </c>
      <c r="K19" s="9">
        <f t="shared" si="0"/>
        <v>2776267</v>
      </c>
      <c r="L19" s="9">
        <f t="shared" si="0"/>
        <v>-2190</v>
      </c>
      <c r="M19" s="9">
        <f t="shared" si="0"/>
        <v>-617963</v>
      </c>
      <c r="N19" s="9">
        <f t="shared" si="0"/>
        <v>2156114</v>
      </c>
    </row>
    <row r="20" spans="1:14" ht="12.75">
      <c r="A20" s="1" t="s">
        <v>140</v>
      </c>
      <c r="B20" s="10">
        <v>5028258</v>
      </c>
      <c r="C20" s="10">
        <v>4259635</v>
      </c>
      <c r="D20" s="10">
        <v>0</v>
      </c>
      <c r="E20" s="10">
        <v>-7218187</v>
      </c>
      <c r="F20" s="10">
        <v>-3019888</v>
      </c>
      <c r="G20" s="10">
        <v>-4656864</v>
      </c>
      <c r="H20" s="10">
        <v>-223825</v>
      </c>
      <c r="I20" s="10">
        <v>-5685</v>
      </c>
      <c r="J20" s="10">
        <v>-2985217</v>
      </c>
      <c r="K20" s="10">
        <v>-7527588</v>
      </c>
      <c r="L20" s="10">
        <v>-519</v>
      </c>
      <c r="M20" s="10">
        <v>-588686</v>
      </c>
      <c r="N20" s="10">
        <v>-8116793</v>
      </c>
    </row>
    <row r="22" spans="1:14" ht="12.75">
      <c r="A22" s="1" t="s">
        <v>136</v>
      </c>
      <c r="B22" s="7">
        <f aca="true" t="shared" si="1" ref="B22:N22">B19/($B19/100)</f>
        <v>100</v>
      </c>
      <c r="C22" s="7">
        <f t="shared" si="1"/>
        <v>72.4094726070237</v>
      </c>
      <c r="D22" s="7">
        <f t="shared" si="1"/>
        <v>0</v>
      </c>
      <c r="E22" s="7">
        <f t="shared" si="1"/>
        <v>-13.565310041253415</v>
      </c>
      <c r="F22" s="7">
        <f t="shared" si="1"/>
        <v>-52.21800752912774</v>
      </c>
      <c r="G22" s="7">
        <f t="shared" si="1"/>
        <v>-103.94510446538304</v>
      </c>
      <c r="H22" s="7">
        <f t="shared" si="1"/>
        <v>-3.2844428934373857</v>
      </c>
      <c r="I22" s="7">
        <f t="shared" si="1"/>
        <v>-0.6643705018687949</v>
      </c>
      <c r="J22" s="7">
        <f t="shared" si="1"/>
        <v>-20.295045375385854</v>
      </c>
      <c r="K22" s="7">
        <f t="shared" si="1"/>
        <v>46.80445341331135</v>
      </c>
      <c r="L22" s="7">
        <f t="shared" si="1"/>
        <v>-0.03692071150762943</v>
      </c>
      <c r="M22" s="7">
        <f t="shared" si="1"/>
        <v>-10.418097554972242</v>
      </c>
      <c r="N22" s="7">
        <f t="shared" si="1"/>
        <v>36.349435146831475</v>
      </c>
    </row>
    <row r="23" spans="1:14" ht="12.75">
      <c r="A23" s="1" t="s">
        <v>137</v>
      </c>
      <c r="B23" s="7">
        <f aca="true" t="shared" si="2" ref="B23:N23">B20/($B20/100)</f>
        <v>100</v>
      </c>
      <c r="C23" s="7">
        <f t="shared" si="2"/>
        <v>84.71393074897907</v>
      </c>
      <c r="D23" s="7">
        <f t="shared" si="2"/>
        <v>0</v>
      </c>
      <c r="E23" s="7">
        <f t="shared" si="2"/>
        <v>-143.5524390355467</v>
      </c>
      <c r="F23" s="7">
        <f t="shared" si="2"/>
        <v>-60.05833431776969</v>
      </c>
      <c r="G23" s="7">
        <f t="shared" si="2"/>
        <v>-92.61386348910497</v>
      </c>
      <c r="H23" s="7">
        <f t="shared" si="2"/>
        <v>-4.451342791081921</v>
      </c>
      <c r="I23" s="7">
        <f t="shared" si="2"/>
        <v>-0.11306102431498145</v>
      </c>
      <c r="J23" s="7">
        <f t="shared" si="2"/>
        <v>-59.36881122647247</v>
      </c>
      <c r="K23" s="7">
        <f t="shared" si="2"/>
        <v>-149.70568335992306</v>
      </c>
      <c r="L23" s="7">
        <f t="shared" si="2"/>
        <v>-0.01032166607202733</v>
      </c>
      <c r="M23" s="7">
        <f t="shared" si="2"/>
        <v>-11.70755359013002</v>
      </c>
      <c r="N23" s="7">
        <f t="shared" si="2"/>
        <v>-161.4235586161251</v>
      </c>
    </row>
  </sheetData>
  <mergeCells count="2">
    <mergeCell ref="A1:F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9"/>
  <dimension ref="A1:N11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4" width="13.7109375" style="1" customWidth="1"/>
    <col min="15" max="16384" width="9.140625" style="1" customWidth="1"/>
  </cols>
  <sheetData>
    <row r="1" spans="1:14" ht="27" customHeight="1">
      <c r="A1" s="32" t="s">
        <v>334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  <c r="M1" s="8"/>
      <c r="N1" s="8"/>
    </row>
    <row r="2" spans="1:12" s="19" customFormat="1" ht="17.25" customHeight="1">
      <c r="A2" s="29" t="s">
        <v>127</v>
      </c>
      <c r="B2" s="30"/>
      <c r="C2" s="30"/>
      <c r="D2" s="30"/>
      <c r="E2" s="30"/>
      <c r="F2" s="30"/>
      <c r="G2" s="31"/>
      <c r="H2" s="31"/>
      <c r="I2" s="31"/>
      <c r="J2" s="31"/>
      <c r="K2" s="18"/>
      <c r="L2" s="18"/>
    </row>
    <row r="3" spans="2:14" ht="14.25" customHeight="1" thickBot="1">
      <c r="B3" s="11" t="s">
        <v>55</v>
      </c>
      <c r="C3" s="8"/>
      <c r="D3" s="8"/>
      <c r="E3" s="8"/>
      <c r="F3" s="8"/>
      <c r="G3" s="6"/>
      <c r="H3" s="8"/>
      <c r="I3" s="8"/>
      <c r="J3" s="8"/>
      <c r="L3" s="11" t="s">
        <v>56</v>
      </c>
      <c r="M3" s="8"/>
      <c r="N3" s="8"/>
    </row>
    <row r="4" spans="1:14" ht="93.75" customHeight="1" thickTop="1">
      <c r="A4" s="5" t="s">
        <v>48</v>
      </c>
      <c r="B4" s="4" t="s">
        <v>57</v>
      </c>
      <c r="C4" s="4" t="s">
        <v>58</v>
      </c>
      <c r="D4" s="4" t="s">
        <v>59</v>
      </c>
      <c r="E4" s="4" t="s">
        <v>121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</row>
    <row r="5" spans="1:14" s="3" customFormat="1" ht="12" customHeight="1">
      <c r="A5" s="3" t="s">
        <v>328</v>
      </c>
      <c r="B5" s="9">
        <v>21095017</v>
      </c>
      <c r="C5" s="9">
        <v>1124046</v>
      </c>
      <c r="D5" s="9">
        <v>13374856</v>
      </c>
      <c r="E5" s="9">
        <v>0</v>
      </c>
      <c r="F5" s="9">
        <v>-66084</v>
      </c>
      <c r="G5" s="9">
        <v>-34733865</v>
      </c>
      <c r="H5" s="9">
        <v>-285492</v>
      </c>
      <c r="I5" s="9">
        <v>0</v>
      </c>
      <c r="J5" s="9">
        <v>-552173</v>
      </c>
      <c r="K5" s="9">
        <v>-42589</v>
      </c>
      <c r="L5" s="9">
        <v>-65888</v>
      </c>
      <c r="M5" s="9">
        <v>0</v>
      </c>
      <c r="N5" s="9">
        <v>-108477</v>
      </c>
    </row>
    <row r="6" spans="1:6" s="3" customFormat="1" ht="12.75">
      <c r="A6" s="2"/>
      <c r="B6" s="9"/>
      <c r="C6" s="9"/>
      <c r="D6" s="9"/>
      <c r="F6" s="9"/>
    </row>
    <row r="7" spans="1:14" ht="12.75">
      <c r="A7" s="3" t="s">
        <v>139</v>
      </c>
      <c r="B7" s="9">
        <f aca="true" t="shared" si="0" ref="B7:N7">SUM(B5:B6)</f>
        <v>21095017</v>
      </c>
      <c r="C7" s="9">
        <f t="shared" si="0"/>
        <v>1124046</v>
      </c>
      <c r="D7" s="9">
        <f t="shared" si="0"/>
        <v>13374856</v>
      </c>
      <c r="E7" s="9">
        <f t="shared" si="0"/>
        <v>0</v>
      </c>
      <c r="F7" s="9">
        <f t="shared" si="0"/>
        <v>-66084</v>
      </c>
      <c r="G7" s="9">
        <f t="shared" si="0"/>
        <v>-34733865</v>
      </c>
      <c r="H7" s="9">
        <f t="shared" si="0"/>
        <v>-285492</v>
      </c>
      <c r="I7" s="9">
        <f t="shared" si="0"/>
        <v>0</v>
      </c>
      <c r="J7" s="9">
        <f t="shared" si="0"/>
        <v>-552173</v>
      </c>
      <c r="K7" s="9">
        <f t="shared" si="0"/>
        <v>-42589</v>
      </c>
      <c r="L7" s="9">
        <f t="shared" si="0"/>
        <v>-65888</v>
      </c>
      <c r="M7" s="9">
        <f t="shared" si="0"/>
        <v>0</v>
      </c>
      <c r="N7" s="9">
        <f t="shared" si="0"/>
        <v>-108477</v>
      </c>
    </row>
    <row r="8" spans="1:14" ht="12.75">
      <c r="A8" s="1" t="s">
        <v>140</v>
      </c>
      <c r="B8" s="10">
        <v>20422614</v>
      </c>
      <c r="C8" s="10">
        <v>935535</v>
      </c>
      <c r="D8" s="10">
        <v>-26283263</v>
      </c>
      <c r="E8" s="10">
        <v>-241</v>
      </c>
      <c r="F8" s="10">
        <v>-19789</v>
      </c>
      <c r="G8" s="10">
        <v>5710640</v>
      </c>
      <c r="H8" s="10">
        <v>-368946</v>
      </c>
      <c r="I8" s="10">
        <v>0</v>
      </c>
      <c r="J8" s="10">
        <v>-531458</v>
      </c>
      <c r="K8" s="10">
        <v>-134837</v>
      </c>
      <c r="L8" s="10">
        <v>-230501</v>
      </c>
      <c r="M8" s="10">
        <v>0</v>
      </c>
      <c r="N8" s="10">
        <v>-365338</v>
      </c>
    </row>
    <row r="10" spans="1:14" ht="12.75">
      <c r="A10" s="1" t="s">
        <v>136</v>
      </c>
      <c r="B10" s="7">
        <f aca="true" t="shared" si="1" ref="B10:N10">B7/($B7/100)</f>
        <v>100</v>
      </c>
      <c r="C10" s="7">
        <f t="shared" si="1"/>
        <v>5.328490609891426</v>
      </c>
      <c r="D10" s="7">
        <f t="shared" si="1"/>
        <v>63.40291643282392</v>
      </c>
      <c r="E10" s="7">
        <f t="shared" si="1"/>
        <v>0</v>
      </c>
      <c r="F10" s="7">
        <f t="shared" si="1"/>
        <v>-0.3132682945929837</v>
      </c>
      <c r="G10" s="7">
        <f t="shared" si="1"/>
        <v>-164.65435889433033</v>
      </c>
      <c r="H10" s="7">
        <f t="shared" si="1"/>
        <v>-1.3533622656004496</v>
      </c>
      <c r="I10" s="7">
        <f t="shared" si="1"/>
        <v>0</v>
      </c>
      <c r="J10" s="7">
        <f t="shared" si="1"/>
        <v>-2.617551813302639</v>
      </c>
      <c r="K10" s="7">
        <f t="shared" si="1"/>
        <v>-0.20189128077024066</v>
      </c>
      <c r="L10" s="7">
        <f t="shared" si="1"/>
        <v>-0.3123391652161266</v>
      </c>
      <c r="M10" s="7">
        <f t="shared" si="1"/>
        <v>0</v>
      </c>
      <c r="N10" s="7">
        <f t="shared" si="1"/>
        <v>-0.5142304459863672</v>
      </c>
    </row>
    <row r="11" spans="1:14" ht="12.75">
      <c r="A11" s="1" t="s">
        <v>137</v>
      </c>
      <c r="B11" s="7">
        <f aca="true" t="shared" si="2" ref="B11:N11">B8/($B8/100)</f>
        <v>100</v>
      </c>
      <c r="C11" s="7">
        <f t="shared" si="2"/>
        <v>4.580877844530577</v>
      </c>
      <c r="D11" s="7">
        <f t="shared" si="2"/>
        <v>-128.69686025500945</v>
      </c>
      <c r="E11" s="7">
        <f t="shared" si="2"/>
        <v>-0.0011800644129101201</v>
      </c>
      <c r="F11" s="7">
        <f t="shared" si="2"/>
        <v>-0.09689748824513844</v>
      </c>
      <c r="G11" s="7">
        <f t="shared" si="2"/>
        <v>27.962336261166175</v>
      </c>
      <c r="H11" s="7">
        <f t="shared" si="2"/>
        <v>-1.8065562028445525</v>
      </c>
      <c r="I11" s="7">
        <f t="shared" si="2"/>
        <v>0</v>
      </c>
      <c r="J11" s="7">
        <f t="shared" si="2"/>
        <v>-2.602301546706998</v>
      </c>
      <c r="K11" s="7">
        <f t="shared" si="2"/>
        <v>-0.660233797691128</v>
      </c>
      <c r="L11" s="7">
        <f t="shared" si="2"/>
        <v>-1.1286557146896081</v>
      </c>
      <c r="M11" s="7">
        <f t="shared" si="2"/>
        <v>0</v>
      </c>
      <c r="N11" s="7">
        <f t="shared" si="2"/>
        <v>-1.7888895123807362</v>
      </c>
    </row>
  </sheetData>
  <mergeCells count="2">
    <mergeCell ref="A1:F1"/>
    <mergeCell ref="A2:J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3"/>
  <dimension ref="A1:O94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335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23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95</v>
      </c>
      <c r="C3" s="8"/>
      <c r="D3" s="8"/>
      <c r="E3" s="8"/>
      <c r="F3" s="6"/>
      <c r="G3" s="8"/>
      <c r="H3" s="8"/>
      <c r="I3" s="11" t="s">
        <v>56</v>
      </c>
      <c r="K3" s="8"/>
      <c r="L3" s="8"/>
      <c r="M3" s="8"/>
      <c r="N3" s="8"/>
      <c r="O3" s="8"/>
    </row>
    <row r="4" spans="1:15" ht="81" customHeight="1" thickTop="1">
      <c r="A4" s="5" t="s">
        <v>48</v>
      </c>
      <c r="B4" s="4" t="s">
        <v>82</v>
      </c>
      <c r="C4" s="4" t="s">
        <v>83</v>
      </c>
      <c r="D4" s="4" t="s">
        <v>84</v>
      </c>
      <c r="E4" s="4" t="s">
        <v>85</v>
      </c>
      <c r="F4" s="4" t="s">
        <v>86</v>
      </c>
      <c r="G4" s="4" t="s">
        <v>87</v>
      </c>
      <c r="H4" s="4" t="s">
        <v>88</v>
      </c>
      <c r="I4" s="4" t="s">
        <v>89</v>
      </c>
      <c r="J4" s="4" t="s">
        <v>90</v>
      </c>
      <c r="K4" s="4" t="s">
        <v>91</v>
      </c>
      <c r="L4" s="4" t="s">
        <v>92</v>
      </c>
      <c r="M4" s="4" t="s">
        <v>93</v>
      </c>
      <c r="N4" s="4" t="s">
        <v>94</v>
      </c>
      <c r="O4" s="4" t="s">
        <v>68</v>
      </c>
    </row>
    <row r="5" spans="1:15" s="3" customFormat="1" ht="12" customHeight="1">
      <c r="A5" s="3" t="s">
        <v>145</v>
      </c>
      <c r="B5" s="9">
        <v>29617062</v>
      </c>
      <c r="C5" s="9">
        <v>25710190</v>
      </c>
      <c r="D5" s="9">
        <v>1636477</v>
      </c>
      <c r="E5" s="9">
        <v>-20540822</v>
      </c>
      <c r="F5" s="9">
        <v>-4768512</v>
      </c>
      <c r="G5" s="9">
        <v>0</v>
      </c>
      <c r="H5" s="9">
        <v>2037333</v>
      </c>
      <c r="I5" s="9">
        <v>2586000</v>
      </c>
      <c r="J5" s="9">
        <v>-754000</v>
      </c>
      <c r="K5" s="9">
        <v>1152000</v>
      </c>
      <c r="L5" s="9">
        <v>-632786</v>
      </c>
      <c r="M5" s="9">
        <v>2752070</v>
      </c>
      <c r="N5" s="9">
        <v>-915000</v>
      </c>
      <c r="O5" s="9">
        <v>1837070</v>
      </c>
    </row>
    <row r="6" spans="1:15" s="3" customFormat="1" ht="12" customHeight="1">
      <c r="A6" s="3" t="s">
        <v>271</v>
      </c>
      <c r="B6" s="9">
        <v>9578138</v>
      </c>
      <c r="C6" s="9">
        <v>9578138</v>
      </c>
      <c r="D6" s="9">
        <v>2975551</v>
      </c>
      <c r="E6" s="9">
        <v>-16862841</v>
      </c>
      <c r="F6" s="9">
        <v>-111131</v>
      </c>
      <c r="G6" s="9">
        <v>-85009</v>
      </c>
      <c r="H6" s="9">
        <v>-4505292</v>
      </c>
      <c r="I6" s="9">
        <v>6631736</v>
      </c>
      <c r="J6" s="9">
        <v>-4512644</v>
      </c>
      <c r="K6" s="9">
        <v>7865353</v>
      </c>
      <c r="L6" s="9">
        <v>0</v>
      </c>
      <c r="M6" s="9">
        <v>2503602</v>
      </c>
      <c r="N6" s="9">
        <v>1957228</v>
      </c>
      <c r="O6" s="9">
        <v>4460830</v>
      </c>
    </row>
    <row r="7" spans="1:15" s="3" customFormat="1" ht="12" customHeight="1">
      <c r="A7" s="3" t="s">
        <v>146</v>
      </c>
      <c r="B7" s="9">
        <v>8730453</v>
      </c>
      <c r="C7" s="9">
        <v>7658003</v>
      </c>
      <c r="D7" s="9">
        <v>670233</v>
      </c>
      <c r="E7" s="9">
        <v>-6587445</v>
      </c>
      <c r="F7" s="9">
        <v>-1349006</v>
      </c>
      <c r="G7" s="9">
        <v>-38399</v>
      </c>
      <c r="H7" s="9">
        <v>353386</v>
      </c>
      <c r="I7" s="9">
        <v>857462</v>
      </c>
      <c r="J7" s="9">
        <v>-62849</v>
      </c>
      <c r="K7" s="9">
        <v>9766</v>
      </c>
      <c r="L7" s="9">
        <v>-43802</v>
      </c>
      <c r="M7" s="9">
        <v>443730</v>
      </c>
      <c r="N7" s="9">
        <v>-131554</v>
      </c>
      <c r="O7" s="9">
        <v>312176</v>
      </c>
    </row>
    <row r="8" spans="1:15" s="3" customFormat="1" ht="12" customHeight="1">
      <c r="A8" s="3" t="s">
        <v>152</v>
      </c>
      <c r="B8" s="9">
        <v>7026659</v>
      </c>
      <c r="C8" s="9">
        <v>6307150</v>
      </c>
      <c r="D8" s="9">
        <v>726904</v>
      </c>
      <c r="E8" s="9">
        <v>-5653073</v>
      </c>
      <c r="F8" s="9">
        <v>-970259</v>
      </c>
      <c r="G8" s="9">
        <v>-5256</v>
      </c>
      <c r="H8" s="9">
        <v>405466</v>
      </c>
      <c r="I8" s="9">
        <v>672221</v>
      </c>
      <c r="J8" s="9">
        <v>-245164</v>
      </c>
      <c r="K8" s="9">
        <v>-73071</v>
      </c>
      <c r="L8" s="9">
        <v>-845</v>
      </c>
      <c r="M8" s="9">
        <v>31703</v>
      </c>
      <c r="N8" s="9">
        <v>-16030</v>
      </c>
      <c r="O8" s="9">
        <v>15673</v>
      </c>
    </row>
    <row r="9" spans="1:15" s="3" customFormat="1" ht="12" customHeight="1">
      <c r="A9" s="3" t="s">
        <v>143</v>
      </c>
      <c r="B9" s="9">
        <v>5288691</v>
      </c>
      <c r="C9" s="9">
        <v>3696512</v>
      </c>
      <c r="D9" s="9">
        <v>656137</v>
      </c>
      <c r="E9" s="9">
        <v>-3314800</v>
      </c>
      <c r="F9" s="9">
        <v>-612063</v>
      </c>
      <c r="G9" s="9">
        <v>18587</v>
      </c>
      <c r="H9" s="9">
        <v>444373</v>
      </c>
      <c r="I9" s="9">
        <v>864658</v>
      </c>
      <c r="J9" s="9">
        <v>-560009</v>
      </c>
      <c r="K9" s="9">
        <v>523943</v>
      </c>
      <c r="L9" s="9">
        <v>0</v>
      </c>
      <c r="M9" s="9">
        <v>616828</v>
      </c>
      <c r="N9" s="9">
        <v>-138496</v>
      </c>
      <c r="O9" s="9">
        <v>478332</v>
      </c>
    </row>
    <row r="10" spans="1:15" s="3" customFormat="1" ht="12" customHeight="1">
      <c r="A10" s="3" t="s">
        <v>150</v>
      </c>
      <c r="B10" s="9">
        <v>4669121</v>
      </c>
      <c r="C10" s="9">
        <v>3779723</v>
      </c>
      <c r="D10" s="9">
        <v>175044</v>
      </c>
      <c r="E10" s="9">
        <v>-2351314</v>
      </c>
      <c r="F10" s="9">
        <v>-1283536</v>
      </c>
      <c r="G10" s="9">
        <v>0</v>
      </c>
      <c r="H10" s="9">
        <v>319917</v>
      </c>
      <c r="I10" s="9">
        <v>356113</v>
      </c>
      <c r="J10" s="9">
        <v>-46054</v>
      </c>
      <c r="K10" s="9">
        <v>268016</v>
      </c>
      <c r="L10" s="9">
        <v>-518763</v>
      </c>
      <c r="M10" s="9">
        <v>204185</v>
      </c>
      <c r="N10" s="9">
        <v>-119604</v>
      </c>
      <c r="O10" s="9">
        <v>84581</v>
      </c>
    </row>
    <row r="11" spans="1:15" s="3" customFormat="1" ht="12" customHeight="1">
      <c r="A11" s="3" t="s">
        <v>179</v>
      </c>
      <c r="B11" s="9">
        <v>917332</v>
      </c>
      <c r="C11" s="9">
        <v>868165</v>
      </c>
      <c r="D11" s="9">
        <v>8002</v>
      </c>
      <c r="E11" s="9">
        <v>-339625</v>
      </c>
      <c r="F11" s="9">
        <v>-407461</v>
      </c>
      <c r="G11" s="9">
        <v>0</v>
      </c>
      <c r="H11" s="9">
        <v>129081</v>
      </c>
      <c r="I11" s="9">
        <v>10533</v>
      </c>
      <c r="J11" s="9">
        <v>-7833</v>
      </c>
      <c r="K11" s="9">
        <v>0</v>
      </c>
      <c r="L11" s="9">
        <v>0</v>
      </c>
      <c r="M11" s="9">
        <v>123779</v>
      </c>
      <c r="N11" s="9">
        <v>-56526</v>
      </c>
      <c r="O11" s="9">
        <v>67253</v>
      </c>
    </row>
    <row r="12" spans="1:15" s="3" customFormat="1" ht="12" customHeight="1">
      <c r="A12" s="3" t="s">
        <v>249</v>
      </c>
      <c r="B12" s="9">
        <v>726150</v>
      </c>
      <c r="C12" s="9">
        <v>717474</v>
      </c>
      <c r="D12" s="9">
        <v>12537</v>
      </c>
      <c r="E12" s="9">
        <v>-438485</v>
      </c>
      <c r="F12" s="9">
        <v>-204243</v>
      </c>
      <c r="G12" s="9">
        <v>0</v>
      </c>
      <c r="H12" s="9">
        <v>87283</v>
      </c>
      <c r="I12" s="9">
        <v>134664</v>
      </c>
      <c r="J12" s="9">
        <v>-17758</v>
      </c>
      <c r="K12" s="9">
        <v>-82956</v>
      </c>
      <c r="L12" s="9">
        <v>-1359</v>
      </c>
      <c r="M12" s="9">
        <v>107337</v>
      </c>
      <c r="N12" s="9">
        <v>-135623</v>
      </c>
      <c r="O12" s="9">
        <v>-28286</v>
      </c>
    </row>
    <row r="13" spans="1:15" s="3" customFormat="1" ht="12" customHeight="1">
      <c r="A13" s="3" t="s">
        <v>153</v>
      </c>
      <c r="B13" s="9">
        <v>672188</v>
      </c>
      <c r="C13" s="9">
        <v>399852</v>
      </c>
      <c r="D13" s="9">
        <v>28383</v>
      </c>
      <c r="E13" s="9">
        <v>-326337</v>
      </c>
      <c r="F13" s="9">
        <v>-76428</v>
      </c>
      <c r="G13" s="9">
        <v>0</v>
      </c>
      <c r="H13" s="9">
        <v>25470</v>
      </c>
      <c r="I13" s="9">
        <v>27569</v>
      </c>
      <c r="J13" s="9">
        <v>-1785</v>
      </c>
      <c r="K13" s="9">
        <v>-682</v>
      </c>
      <c r="L13" s="9">
        <v>-133</v>
      </c>
      <c r="M13" s="9">
        <v>22056</v>
      </c>
      <c r="N13" s="9">
        <v>0</v>
      </c>
      <c r="O13" s="9">
        <v>22056</v>
      </c>
    </row>
    <row r="14" spans="1:15" s="3" customFormat="1" ht="12" customHeight="1">
      <c r="A14" s="3" t="s">
        <v>240</v>
      </c>
      <c r="B14" s="9">
        <v>664265</v>
      </c>
      <c r="C14" s="9">
        <v>480037</v>
      </c>
      <c r="D14" s="9">
        <v>97562</v>
      </c>
      <c r="E14" s="9">
        <v>-430667</v>
      </c>
      <c r="F14" s="9">
        <v>-75152</v>
      </c>
      <c r="G14" s="9">
        <v>0</v>
      </c>
      <c r="H14" s="9">
        <v>71780</v>
      </c>
      <c r="I14" s="9">
        <v>80781</v>
      </c>
      <c r="J14" s="9">
        <v>-37185</v>
      </c>
      <c r="K14" s="9">
        <v>53966</v>
      </c>
      <c r="L14" s="9">
        <v>0</v>
      </c>
      <c r="M14" s="9">
        <v>71780</v>
      </c>
      <c r="N14" s="9">
        <v>-97250</v>
      </c>
      <c r="O14" s="9">
        <v>-25470</v>
      </c>
    </row>
    <row r="15" spans="1:15" s="3" customFormat="1" ht="12" customHeight="1">
      <c r="A15" s="3" t="s">
        <v>269</v>
      </c>
      <c r="B15" s="9">
        <v>558408</v>
      </c>
      <c r="C15" s="9">
        <v>521439</v>
      </c>
      <c r="D15" s="9">
        <v>19379</v>
      </c>
      <c r="E15" s="9">
        <v>-309349</v>
      </c>
      <c r="F15" s="9">
        <v>-146778</v>
      </c>
      <c r="G15" s="9">
        <v>0</v>
      </c>
      <c r="H15" s="9">
        <v>84691</v>
      </c>
      <c r="I15" s="9">
        <v>48199</v>
      </c>
      <c r="J15" s="9">
        <v>-16599</v>
      </c>
      <c r="K15" s="9">
        <v>22625</v>
      </c>
      <c r="L15" s="9">
        <v>0</v>
      </c>
      <c r="M15" s="9">
        <v>119537</v>
      </c>
      <c r="N15" s="9">
        <v>-31086</v>
      </c>
      <c r="O15" s="9">
        <v>88451</v>
      </c>
    </row>
    <row r="16" spans="1:15" s="3" customFormat="1" ht="12" customHeight="1">
      <c r="A16" s="3" t="s">
        <v>148</v>
      </c>
      <c r="B16" s="9">
        <v>518141</v>
      </c>
      <c r="C16" s="9">
        <v>417670</v>
      </c>
      <c r="D16" s="9">
        <v>15427</v>
      </c>
      <c r="E16" s="9">
        <v>-298812</v>
      </c>
      <c r="F16" s="9">
        <v>-102719</v>
      </c>
      <c r="G16" s="9">
        <v>0</v>
      </c>
      <c r="H16" s="9">
        <v>31566</v>
      </c>
      <c r="I16" s="9">
        <v>13843</v>
      </c>
      <c r="J16" s="9">
        <v>-5556</v>
      </c>
      <c r="K16" s="9">
        <v>10110</v>
      </c>
      <c r="L16" s="9">
        <v>0</v>
      </c>
      <c r="M16" s="9">
        <v>34536</v>
      </c>
      <c r="N16" s="9">
        <v>-32428</v>
      </c>
      <c r="O16" s="9">
        <v>2108</v>
      </c>
    </row>
    <row r="17" spans="1:15" s="3" customFormat="1" ht="12" customHeight="1">
      <c r="A17" s="3" t="s">
        <v>232</v>
      </c>
      <c r="B17" s="9">
        <v>504071</v>
      </c>
      <c r="C17" s="9">
        <v>478363</v>
      </c>
      <c r="D17" s="9">
        <v>0</v>
      </c>
      <c r="E17" s="9">
        <v>-443326</v>
      </c>
      <c r="F17" s="9">
        <v>-40427</v>
      </c>
      <c r="G17" s="9">
        <v>0</v>
      </c>
      <c r="H17" s="9">
        <v>-5390</v>
      </c>
      <c r="I17" s="9">
        <v>27841</v>
      </c>
      <c r="J17" s="9">
        <v>-18848</v>
      </c>
      <c r="K17" s="9">
        <v>-4153</v>
      </c>
      <c r="L17" s="9">
        <v>0</v>
      </c>
      <c r="M17" s="9">
        <v>-550</v>
      </c>
      <c r="N17" s="9">
        <v>-358</v>
      </c>
      <c r="O17" s="9">
        <v>-908</v>
      </c>
    </row>
    <row r="18" spans="1:15" s="3" customFormat="1" ht="12" customHeight="1">
      <c r="A18" s="3" t="s">
        <v>228</v>
      </c>
      <c r="B18" s="9">
        <v>464075</v>
      </c>
      <c r="C18" s="9">
        <v>207107</v>
      </c>
      <c r="D18" s="9">
        <v>3434</v>
      </c>
      <c r="E18" s="9">
        <v>-57601</v>
      </c>
      <c r="F18" s="9">
        <v>-135673</v>
      </c>
      <c r="G18" s="9">
        <v>0</v>
      </c>
      <c r="H18" s="9">
        <v>17267</v>
      </c>
      <c r="I18" s="9">
        <v>6988</v>
      </c>
      <c r="J18" s="9">
        <v>-867</v>
      </c>
      <c r="K18" s="9">
        <v>400</v>
      </c>
      <c r="L18" s="9">
        <v>0</v>
      </c>
      <c r="M18" s="9">
        <v>20354</v>
      </c>
      <c r="N18" s="9">
        <v>-20154</v>
      </c>
      <c r="O18" s="9">
        <v>200</v>
      </c>
    </row>
    <row r="19" spans="1:15" s="3" customFormat="1" ht="12" customHeight="1">
      <c r="A19" s="3" t="s">
        <v>166</v>
      </c>
      <c r="B19" s="9">
        <v>448755</v>
      </c>
      <c r="C19" s="9">
        <v>272831</v>
      </c>
      <c r="D19" s="9">
        <v>14403</v>
      </c>
      <c r="E19" s="9">
        <v>-228355</v>
      </c>
      <c r="F19" s="9">
        <v>-44622</v>
      </c>
      <c r="G19" s="9">
        <v>0</v>
      </c>
      <c r="H19" s="9">
        <v>14257</v>
      </c>
      <c r="I19" s="9">
        <v>25238</v>
      </c>
      <c r="J19" s="9">
        <v>-13863</v>
      </c>
      <c r="K19" s="9">
        <v>35684</v>
      </c>
      <c r="L19" s="9">
        <v>0</v>
      </c>
      <c r="M19" s="9">
        <v>46912</v>
      </c>
      <c r="N19" s="9">
        <v>-13274</v>
      </c>
      <c r="O19" s="9">
        <v>33638</v>
      </c>
    </row>
    <row r="20" spans="1:15" s="3" customFormat="1" ht="12" customHeight="1">
      <c r="A20" s="3" t="s">
        <v>147</v>
      </c>
      <c r="B20" s="9">
        <v>423000</v>
      </c>
      <c r="C20" s="9">
        <v>423000</v>
      </c>
      <c r="D20" s="9">
        <v>11556</v>
      </c>
      <c r="E20" s="9">
        <v>-375178</v>
      </c>
      <c r="F20" s="9">
        <v>-7912</v>
      </c>
      <c r="G20" s="9">
        <v>0</v>
      </c>
      <c r="H20" s="9">
        <v>51466</v>
      </c>
      <c r="I20" s="9">
        <v>24201</v>
      </c>
      <c r="J20" s="9">
        <v>-552</v>
      </c>
      <c r="K20" s="9">
        <v>0</v>
      </c>
      <c r="L20" s="9">
        <v>19</v>
      </c>
      <c r="M20" s="9">
        <v>63578</v>
      </c>
      <c r="N20" s="9">
        <v>-63578</v>
      </c>
      <c r="O20" s="9">
        <v>0</v>
      </c>
    </row>
    <row r="21" spans="1:15" s="3" customFormat="1" ht="12" customHeight="1">
      <c r="A21" s="3" t="s">
        <v>229</v>
      </c>
      <c r="B21" s="9">
        <v>332965</v>
      </c>
      <c r="C21" s="9">
        <v>253489</v>
      </c>
      <c r="D21" s="9">
        <v>4057</v>
      </c>
      <c r="E21" s="9">
        <v>-125712</v>
      </c>
      <c r="F21" s="9">
        <v>-119904</v>
      </c>
      <c r="G21" s="9">
        <v>0</v>
      </c>
      <c r="H21" s="9">
        <v>11930</v>
      </c>
      <c r="I21" s="9">
        <v>8390</v>
      </c>
      <c r="J21" s="9">
        <v>-1593</v>
      </c>
      <c r="K21" s="9">
        <v>-278</v>
      </c>
      <c r="L21" s="9">
        <v>0</v>
      </c>
      <c r="M21" s="9">
        <v>14392</v>
      </c>
      <c r="N21" s="9">
        <v>-14392</v>
      </c>
      <c r="O21" s="9">
        <v>0</v>
      </c>
    </row>
    <row r="22" spans="1:15" s="3" customFormat="1" ht="12" customHeight="1">
      <c r="A22" s="3" t="s">
        <v>157</v>
      </c>
      <c r="B22" s="9">
        <v>297901</v>
      </c>
      <c r="C22" s="9">
        <v>93827</v>
      </c>
      <c r="D22" s="9">
        <v>3550</v>
      </c>
      <c r="E22" s="9">
        <v>-1038</v>
      </c>
      <c r="F22" s="9">
        <v>-33572</v>
      </c>
      <c r="G22" s="9">
        <v>0</v>
      </c>
      <c r="H22" s="9">
        <v>62767</v>
      </c>
      <c r="I22" s="9">
        <v>6342</v>
      </c>
      <c r="J22" s="9">
        <v>-272</v>
      </c>
      <c r="K22" s="9">
        <v>0</v>
      </c>
      <c r="L22" s="9">
        <v>0</v>
      </c>
      <c r="M22" s="9">
        <v>65287</v>
      </c>
      <c r="N22" s="9">
        <v>-18505</v>
      </c>
      <c r="O22" s="9">
        <v>46782</v>
      </c>
    </row>
    <row r="23" spans="1:15" s="3" customFormat="1" ht="12" customHeight="1">
      <c r="A23" s="3" t="s">
        <v>244</v>
      </c>
      <c r="B23" s="9">
        <v>280318</v>
      </c>
      <c r="C23" s="9">
        <v>260374</v>
      </c>
      <c r="D23" s="9">
        <v>35000</v>
      </c>
      <c r="E23" s="9">
        <v>-16732</v>
      </c>
      <c r="F23" s="9">
        <v>-30303</v>
      </c>
      <c r="G23" s="9">
        <v>-60017</v>
      </c>
      <c r="H23" s="9">
        <v>188322</v>
      </c>
      <c r="I23" s="9">
        <v>951046</v>
      </c>
      <c r="J23" s="9">
        <v>-193826</v>
      </c>
      <c r="K23" s="9">
        <v>578378</v>
      </c>
      <c r="L23" s="9">
        <v>0</v>
      </c>
      <c r="M23" s="9">
        <v>1488920</v>
      </c>
      <c r="N23" s="9">
        <v>-1064752</v>
      </c>
      <c r="O23" s="9">
        <v>424168</v>
      </c>
    </row>
    <row r="24" spans="1:15" s="3" customFormat="1" ht="12" customHeight="1">
      <c r="A24" s="3" t="s">
        <v>142</v>
      </c>
      <c r="B24" s="9">
        <v>263397</v>
      </c>
      <c r="C24" s="9">
        <v>152639</v>
      </c>
      <c r="D24" s="9">
        <v>13396</v>
      </c>
      <c r="E24" s="9">
        <v>-102583</v>
      </c>
      <c r="F24" s="9">
        <v>-46625</v>
      </c>
      <c r="G24" s="9">
        <v>-24995</v>
      </c>
      <c r="H24" s="9">
        <v>-8168</v>
      </c>
      <c r="I24" s="9">
        <v>51792</v>
      </c>
      <c r="J24" s="9">
        <v>-1227</v>
      </c>
      <c r="K24" s="9">
        <v>82793</v>
      </c>
      <c r="L24" s="9">
        <v>0</v>
      </c>
      <c r="M24" s="9">
        <v>111794</v>
      </c>
      <c r="N24" s="9">
        <v>-37810</v>
      </c>
      <c r="O24" s="9">
        <v>73984</v>
      </c>
    </row>
    <row r="25" spans="1:15" s="3" customFormat="1" ht="12" customHeight="1">
      <c r="A25" s="3" t="s">
        <v>231</v>
      </c>
      <c r="B25" s="9">
        <v>249344</v>
      </c>
      <c r="C25" s="9">
        <v>24895</v>
      </c>
      <c r="D25" s="9">
        <v>625</v>
      </c>
      <c r="E25" s="9">
        <v>-13237</v>
      </c>
      <c r="F25" s="9">
        <v>-5856</v>
      </c>
      <c r="G25" s="9">
        <v>0</v>
      </c>
      <c r="H25" s="9">
        <v>6427</v>
      </c>
      <c r="I25" s="9">
        <v>5375</v>
      </c>
      <c r="J25" s="9">
        <v>-6650</v>
      </c>
      <c r="K25" s="9">
        <v>0</v>
      </c>
      <c r="L25" s="9">
        <v>0</v>
      </c>
      <c r="M25" s="9">
        <v>4527</v>
      </c>
      <c r="N25" s="9">
        <v>-4616</v>
      </c>
      <c r="O25" s="9">
        <v>-89</v>
      </c>
    </row>
    <row r="26" spans="1:15" s="3" customFormat="1" ht="12" customHeight="1">
      <c r="A26" s="3" t="s">
        <v>168</v>
      </c>
      <c r="B26" s="9">
        <v>248774</v>
      </c>
      <c r="C26" s="9">
        <v>89173</v>
      </c>
      <c r="D26" s="9">
        <v>760</v>
      </c>
      <c r="E26" s="9">
        <v>-84487</v>
      </c>
      <c r="F26" s="9">
        <v>-36567</v>
      </c>
      <c r="G26" s="9">
        <v>418</v>
      </c>
      <c r="H26" s="9">
        <v>-30703</v>
      </c>
      <c r="I26" s="9">
        <v>3735</v>
      </c>
      <c r="J26" s="9">
        <v>-1614</v>
      </c>
      <c r="K26" s="9">
        <v>0</v>
      </c>
      <c r="L26" s="9">
        <v>0</v>
      </c>
      <c r="M26" s="9">
        <v>-29342</v>
      </c>
      <c r="N26" s="9">
        <v>0</v>
      </c>
      <c r="O26" s="9">
        <v>-29342</v>
      </c>
    </row>
    <row r="27" spans="1:15" s="3" customFormat="1" ht="12" customHeight="1">
      <c r="A27" s="3" t="s">
        <v>230</v>
      </c>
      <c r="B27" s="9">
        <v>243522</v>
      </c>
      <c r="C27" s="9">
        <v>157833</v>
      </c>
      <c r="D27" s="9">
        <v>9581</v>
      </c>
      <c r="E27" s="9">
        <v>-140298</v>
      </c>
      <c r="F27" s="9">
        <v>-125540</v>
      </c>
      <c r="G27" s="9">
        <v>0</v>
      </c>
      <c r="H27" s="9">
        <v>-98424</v>
      </c>
      <c r="I27" s="9">
        <v>11171</v>
      </c>
      <c r="J27" s="9">
        <v>-3620</v>
      </c>
      <c r="K27" s="9">
        <v>10597</v>
      </c>
      <c r="L27" s="9">
        <v>0</v>
      </c>
      <c r="M27" s="9">
        <v>-89857</v>
      </c>
      <c r="N27" s="9">
        <v>33972</v>
      </c>
      <c r="O27" s="9">
        <v>-55885</v>
      </c>
    </row>
    <row r="28" spans="1:15" s="3" customFormat="1" ht="12" customHeight="1">
      <c r="A28" s="3" t="s">
        <v>245</v>
      </c>
      <c r="B28" s="9">
        <v>241605</v>
      </c>
      <c r="C28" s="9">
        <v>67999</v>
      </c>
      <c r="D28" s="9">
        <v>1227</v>
      </c>
      <c r="E28" s="9">
        <v>-36690</v>
      </c>
      <c r="F28" s="9">
        <v>-80893</v>
      </c>
      <c r="G28" s="9">
        <v>49332</v>
      </c>
      <c r="H28" s="9">
        <v>975</v>
      </c>
      <c r="I28" s="9">
        <v>5444</v>
      </c>
      <c r="J28" s="9">
        <v>-2759</v>
      </c>
      <c r="K28" s="9">
        <v>0</v>
      </c>
      <c r="L28" s="9">
        <v>0</v>
      </c>
      <c r="M28" s="9">
        <v>2433</v>
      </c>
      <c r="N28" s="9">
        <v>3195</v>
      </c>
      <c r="O28" s="9">
        <v>5628</v>
      </c>
    </row>
    <row r="29" spans="1:15" s="3" customFormat="1" ht="12" customHeight="1">
      <c r="A29" s="3" t="s">
        <v>165</v>
      </c>
      <c r="B29" s="9">
        <v>231503</v>
      </c>
      <c r="C29" s="9">
        <v>196722</v>
      </c>
      <c r="D29" s="9">
        <v>38260</v>
      </c>
      <c r="E29" s="9">
        <v>-72448</v>
      </c>
      <c r="F29" s="9">
        <v>685</v>
      </c>
      <c r="G29" s="9">
        <v>-100079</v>
      </c>
      <c r="H29" s="9">
        <v>63140</v>
      </c>
      <c r="I29" s="9">
        <v>62976</v>
      </c>
      <c r="J29" s="9">
        <v>-210</v>
      </c>
      <c r="K29" s="9">
        <v>0</v>
      </c>
      <c r="L29" s="9">
        <v>0</v>
      </c>
      <c r="M29" s="9">
        <v>87646</v>
      </c>
      <c r="N29" s="9">
        <v>-28915</v>
      </c>
      <c r="O29" s="9">
        <v>58731</v>
      </c>
    </row>
    <row r="30" spans="1:15" s="3" customFormat="1" ht="12" customHeight="1">
      <c r="A30" s="3" t="s">
        <v>254</v>
      </c>
      <c r="B30" s="9">
        <v>217008</v>
      </c>
      <c r="C30" s="9">
        <v>38579</v>
      </c>
      <c r="D30" s="9">
        <v>3218</v>
      </c>
      <c r="E30" s="9">
        <v>-103724</v>
      </c>
      <c r="F30" s="9">
        <v>-28995</v>
      </c>
      <c r="G30" s="9">
        <v>0</v>
      </c>
      <c r="H30" s="9">
        <v>-90922</v>
      </c>
      <c r="I30" s="9">
        <v>17605</v>
      </c>
      <c r="J30" s="9">
        <v>0</v>
      </c>
      <c r="K30" s="9">
        <v>0</v>
      </c>
      <c r="L30" s="9">
        <v>0</v>
      </c>
      <c r="M30" s="9">
        <v>-76535</v>
      </c>
      <c r="N30" s="9">
        <v>76535</v>
      </c>
      <c r="O30" s="9">
        <v>0</v>
      </c>
    </row>
    <row r="31" spans="1:15" s="3" customFormat="1" ht="12" customHeight="1">
      <c r="A31" s="3" t="s">
        <v>159</v>
      </c>
      <c r="B31" s="9">
        <v>201964</v>
      </c>
      <c r="C31" s="9">
        <v>67990</v>
      </c>
      <c r="D31" s="9">
        <v>2586</v>
      </c>
      <c r="E31" s="9">
        <v>-14113</v>
      </c>
      <c r="F31" s="9">
        <v>-134</v>
      </c>
      <c r="G31" s="9">
        <v>-3151</v>
      </c>
      <c r="H31" s="9">
        <v>53178</v>
      </c>
      <c r="I31" s="9">
        <v>9100</v>
      </c>
      <c r="J31" s="9">
        <v>-2888</v>
      </c>
      <c r="K31" s="9">
        <v>0</v>
      </c>
      <c r="L31" s="9">
        <v>0</v>
      </c>
      <c r="M31" s="9">
        <v>56804</v>
      </c>
      <c r="N31" s="9">
        <v>-49248</v>
      </c>
      <c r="O31" s="9">
        <v>7556</v>
      </c>
    </row>
    <row r="32" spans="1:15" s="3" customFormat="1" ht="12" customHeight="1">
      <c r="A32" s="3" t="s">
        <v>149</v>
      </c>
      <c r="B32" s="9">
        <v>196988</v>
      </c>
      <c r="C32" s="9">
        <v>53168</v>
      </c>
      <c r="D32" s="9">
        <v>3163</v>
      </c>
      <c r="E32" s="9">
        <v>-53966</v>
      </c>
      <c r="F32" s="9">
        <v>-5180</v>
      </c>
      <c r="G32" s="9">
        <v>0</v>
      </c>
      <c r="H32" s="9">
        <v>-2815</v>
      </c>
      <c r="I32" s="9">
        <v>7777</v>
      </c>
      <c r="J32" s="9">
        <v>0</v>
      </c>
      <c r="K32" s="9">
        <v>0</v>
      </c>
      <c r="L32" s="9">
        <v>0</v>
      </c>
      <c r="M32" s="9">
        <v>1799</v>
      </c>
      <c r="N32" s="9">
        <v>-1799</v>
      </c>
      <c r="O32" s="9">
        <v>0</v>
      </c>
    </row>
    <row r="33" spans="1:15" s="3" customFormat="1" ht="12" customHeight="1">
      <c r="A33" s="3" t="s">
        <v>172</v>
      </c>
      <c r="B33" s="9">
        <v>196904</v>
      </c>
      <c r="C33" s="9">
        <v>121186</v>
      </c>
      <c r="D33" s="9">
        <v>-19533</v>
      </c>
      <c r="E33" s="9">
        <v>-34582</v>
      </c>
      <c r="F33" s="9">
        <v>-7110</v>
      </c>
      <c r="G33" s="9">
        <v>0</v>
      </c>
      <c r="H33" s="9">
        <v>59961</v>
      </c>
      <c r="I33" s="9">
        <v>12298</v>
      </c>
      <c r="J33" s="9">
        <v>-22681</v>
      </c>
      <c r="K33" s="9">
        <v>0</v>
      </c>
      <c r="L33" s="9">
        <v>0</v>
      </c>
      <c r="M33" s="9">
        <v>69111</v>
      </c>
      <c r="N33" s="9">
        <v>2175</v>
      </c>
      <c r="O33" s="9">
        <v>71286</v>
      </c>
    </row>
    <row r="34" spans="1:15" s="3" customFormat="1" ht="12" customHeight="1">
      <c r="A34" s="3" t="s">
        <v>158</v>
      </c>
      <c r="B34" s="9">
        <v>178716</v>
      </c>
      <c r="C34" s="9">
        <v>140313</v>
      </c>
      <c r="D34" s="9">
        <v>4184</v>
      </c>
      <c r="E34" s="9">
        <v>-97358</v>
      </c>
      <c r="F34" s="9">
        <v>-26755</v>
      </c>
      <c r="G34" s="9">
        <v>0</v>
      </c>
      <c r="H34" s="9">
        <v>20384</v>
      </c>
      <c r="I34" s="9">
        <v>6302</v>
      </c>
      <c r="J34" s="9">
        <v>-8718</v>
      </c>
      <c r="K34" s="9">
        <v>16460</v>
      </c>
      <c r="L34" s="9">
        <v>0</v>
      </c>
      <c r="M34" s="9">
        <v>30244</v>
      </c>
      <c r="N34" s="9">
        <v>-9113</v>
      </c>
      <c r="O34" s="9">
        <v>21131</v>
      </c>
    </row>
    <row r="35" spans="1:15" s="3" customFormat="1" ht="12" customHeight="1">
      <c r="A35" s="3" t="s">
        <v>255</v>
      </c>
      <c r="B35" s="9">
        <v>170594</v>
      </c>
      <c r="C35" s="9">
        <v>38554</v>
      </c>
      <c r="D35" s="9">
        <v>680</v>
      </c>
      <c r="E35" s="9">
        <v>-3882</v>
      </c>
      <c r="F35" s="9">
        <v>-7901</v>
      </c>
      <c r="G35" s="9">
        <v>-4512</v>
      </c>
      <c r="H35" s="9">
        <v>22939</v>
      </c>
      <c r="I35" s="9">
        <v>84431</v>
      </c>
      <c r="J35" s="9">
        <v>-75374</v>
      </c>
      <c r="K35" s="9">
        <v>0</v>
      </c>
      <c r="L35" s="9">
        <v>0</v>
      </c>
      <c r="M35" s="9">
        <v>31316</v>
      </c>
      <c r="N35" s="9">
        <v>-8543</v>
      </c>
      <c r="O35" s="9">
        <v>22773</v>
      </c>
    </row>
    <row r="36" spans="1:15" s="3" customFormat="1" ht="12" customHeight="1">
      <c r="A36" s="3" t="s">
        <v>252</v>
      </c>
      <c r="B36" s="9">
        <v>162710</v>
      </c>
      <c r="C36" s="9">
        <v>162049</v>
      </c>
      <c r="D36" s="9">
        <v>2176157</v>
      </c>
      <c r="E36" s="9">
        <v>-2152500</v>
      </c>
      <c r="F36" s="9">
        <v>-472312</v>
      </c>
      <c r="G36" s="9">
        <v>0</v>
      </c>
      <c r="H36" s="9">
        <v>-286606</v>
      </c>
      <c r="I36" s="9">
        <v>2548827</v>
      </c>
      <c r="J36" s="9">
        <v>-2886</v>
      </c>
      <c r="K36" s="9">
        <v>0</v>
      </c>
      <c r="L36" s="9">
        <v>0</v>
      </c>
      <c r="M36" s="9">
        <v>83178</v>
      </c>
      <c r="N36" s="9">
        <v>-1164748</v>
      </c>
      <c r="O36" s="9">
        <v>-1081570</v>
      </c>
    </row>
    <row r="37" spans="1:15" s="3" customFormat="1" ht="12" customHeight="1">
      <c r="A37" s="3" t="s">
        <v>156</v>
      </c>
      <c r="B37" s="9">
        <v>158304</v>
      </c>
      <c r="C37" s="9">
        <v>69702</v>
      </c>
      <c r="D37" s="9">
        <v>3297</v>
      </c>
      <c r="E37" s="9">
        <v>-76509</v>
      </c>
      <c r="F37" s="9">
        <v>-974</v>
      </c>
      <c r="G37" s="9">
        <v>0</v>
      </c>
      <c r="H37" s="9">
        <v>-4484</v>
      </c>
      <c r="I37" s="9">
        <v>7664</v>
      </c>
      <c r="J37" s="9">
        <v>-56</v>
      </c>
      <c r="K37" s="9">
        <v>0</v>
      </c>
      <c r="L37" s="9">
        <v>0</v>
      </c>
      <c r="M37" s="9">
        <v>-173</v>
      </c>
      <c r="N37" s="9">
        <v>-7575</v>
      </c>
      <c r="O37" s="9">
        <v>-7748</v>
      </c>
    </row>
    <row r="38" spans="1:15" s="3" customFormat="1" ht="12" customHeight="1">
      <c r="A38" s="3" t="s">
        <v>151</v>
      </c>
      <c r="B38" s="9">
        <v>142260</v>
      </c>
      <c r="C38" s="9">
        <v>93230</v>
      </c>
      <c r="D38" s="9">
        <v>2982</v>
      </c>
      <c r="E38" s="9">
        <v>-15194</v>
      </c>
      <c r="F38" s="9">
        <v>-660</v>
      </c>
      <c r="G38" s="9">
        <v>0</v>
      </c>
      <c r="H38" s="9">
        <v>80358</v>
      </c>
      <c r="I38" s="9">
        <v>21589</v>
      </c>
      <c r="J38" s="9">
        <v>-58</v>
      </c>
      <c r="K38" s="9">
        <v>0</v>
      </c>
      <c r="L38" s="9">
        <v>0</v>
      </c>
      <c r="M38" s="9">
        <v>98907</v>
      </c>
      <c r="N38" s="9">
        <v>-73499</v>
      </c>
      <c r="O38" s="9">
        <v>25408</v>
      </c>
    </row>
    <row r="39" spans="1:15" s="3" customFormat="1" ht="12" customHeight="1">
      <c r="A39" s="3" t="s">
        <v>173</v>
      </c>
      <c r="B39" s="9">
        <v>129389</v>
      </c>
      <c r="C39" s="9">
        <v>107961</v>
      </c>
      <c r="D39" s="9">
        <v>5800</v>
      </c>
      <c r="E39" s="9">
        <v>-109658</v>
      </c>
      <c r="F39" s="9">
        <v>-13911</v>
      </c>
      <c r="G39" s="9">
        <v>7578</v>
      </c>
      <c r="H39" s="9">
        <v>-2230</v>
      </c>
      <c r="I39" s="9">
        <v>11203</v>
      </c>
      <c r="J39" s="9">
        <v>-2273</v>
      </c>
      <c r="K39" s="9">
        <v>0</v>
      </c>
      <c r="L39" s="9">
        <v>0</v>
      </c>
      <c r="M39" s="9">
        <v>900</v>
      </c>
      <c r="N39" s="9">
        <v>-116456</v>
      </c>
      <c r="O39" s="9">
        <v>-115556</v>
      </c>
    </row>
    <row r="40" spans="1:15" s="3" customFormat="1" ht="12" customHeight="1">
      <c r="A40" s="3" t="s">
        <v>175</v>
      </c>
      <c r="B40" s="9">
        <v>119203</v>
      </c>
      <c r="C40" s="9">
        <v>76560</v>
      </c>
      <c r="D40" s="9">
        <v>1335</v>
      </c>
      <c r="E40" s="9">
        <v>-58309</v>
      </c>
      <c r="F40" s="9">
        <v>-8873</v>
      </c>
      <c r="G40" s="9">
        <v>0</v>
      </c>
      <c r="H40" s="9">
        <v>10713</v>
      </c>
      <c r="I40" s="9">
        <v>4329</v>
      </c>
      <c r="J40" s="9">
        <v>-499</v>
      </c>
      <c r="K40" s="9">
        <v>0</v>
      </c>
      <c r="L40" s="9">
        <v>0</v>
      </c>
      <c r="M40" s="9">
        <v>13208</v>
      </c>
      <c r="N40" s="9">
        <v>-13208</v>
      </c>
      <c r="O40" s="9">
        <v>0</v>
      </c>
    </row>
    <row r="41" spans="1:15" s="3" customFormat="1" ht="12" customHeight="1">
      <c r="A41" s="3" t="s">
        <v>154</v>
      </c>
      <c r="B41" s="9">
        <v>98725</v>
      </c>
      <c r="C41" s="9">
        <v>7999</v>
      </c>
      <c r="D41" s="9">
        <v>1486</v>
      </c>
      <c r="E41" s="9">
        <v>2978</v>
      </c>
      <c r="F41" s="9">
        <v>-3790</v>
      </c>
      <c r="G41" s="9">
        <v>0</v>
      </c>
      <c r="H41" s="9">
        <v>8673</v>
      </c>
      <c r="I41" s="9">
        <v>5274</v>
      </c>
      <c r="J41" s="9">
        <v>-1785</v>
      </c>
      <c r="K41" s="9">
        <v>0</v>
      </c>
      <c r="L41" s="9">
        <v>0</v>
      </c>
      <c r="M41" s="9">
        <v>10676</v>
      </c>
      <c r="N41" s="9">
        <v>-2989</v>
      </c>
      <c r="O41" s="9">
        <v>7687</v>
      </c>
    </row>
    <row r="42" spans="1:15" s="3" customFormat="1" ht="12" customHeight="1">
      <c r="A42" s="3" t="s">
        <v>185</v>
      </c>
      <c r="B42" s="9">
        <v>94775</v>
      </c>
      <c r="C42" s="9">
        <v>80731</v>
      </c>
      <c r="D42" s="9">
        <v>8507</v>
      </c>
      <c r="E42" s="9">
        <v>-45276</v>
      </c>
      <c r="F42" s="9">
        <v>-9905</v>
      </c>
      <c r="G42" s="9">
        <v>1645</v>
      </c>
      <c r="H42" s="9">
        <v>35702</v>
      </c>
      <c r="I42" s="9">
        <v>23080</v>
      </c>
      <c r="J42" s="9">
        <v>-736</v>
      </c>
      <c r="K42" s="9">
        <v>-2376</v>
      </c>
      <c r="L42" s="9">
        <v>0</v>
      </c>
      <c r="M42" s="9">
        <v>47163</v>
      </c>
      <c r="N42" s="9">
        <v>-15811</v>
      </c>
      <c r="O42" s="9">
        <v>31352</v>
      </c>
    </row>
    <row r="43" spans="1:15" s="3" customFormat="1" ht="12" customHeight="1">
      <c r="A43" s="3" t="s">
        <v>162</v>
      </c>
      <c r="B43" s="9">
        <v>91927</v>
      </c>
      <c r="C43" s="9">
        <v>39662</v>
      </c>
      <c r="D43" s="9">
        <v>1360</v>
      </c>
      <c r="E43" s="9">
        <v>-31143</v>
      </c>
      <c r="F43" s="9">
        <v>-7109</v>
      </c>
      <c r="G43" s="9">
        <v>0</v>
      </c>
      <c r="H43" s="9">
        <v>2770</v>
      </c>
      <c r="I43" s="9">
        <v>5780</v>
      </c>
      <c r="J43" s="9">
        <v>-195</v>
      </c>
      <c r="K43" s="9">
        <v>0</v>
      </c>
      <c r="L43" s="9">
        <v>0</v>
      </c>
      <c r="M43" s="9">
        <v>6995</v>
      </c>
      <c r="N43" s="9">
        <v>-6995</v>
      </c>
      <c r="O43" s="9">
        <v>0</v>
      </c>
    </row>
    <row r="44" spans="1:15" s="3" customFormat="1" ht="12" customHeight="1">
      <c r="A44" s="3" t="s">
        <v>272</v>
      </c>
      <c r="B44" s="9">
        <v>84614</v>
      </c>
      <c r="C44" s="9">
        <v>84614</v>
      </c>
      <c r="D44" s="9">
        <v>250</v>
      </c>
      <c r="E44" s="9">
        <v>-83635</v>
      </c>
      <c r="F44" s="9">
        <v>-4642</v>
      </c>
      <c r="G44" s="9">
        <v>0</v>
      </c>
      <c r="H44" s="9">
        <v>-3413</v>
      </c>
      <c r="I44" s="9">
        <v>6469</v>
      </c>
      <c r="J44" s="9">
        <v>-710</v>
      </c>
      <c r="K44" s="9">
        <v>0</v>
      </c>
      <c r="L44" s="9">
        <v>0</v>
      </c>
      <c r="M44" s="9">
        <v>2096</v>
      </c>
      <c r="N44" s="9">
        <v>-2096</v>
      </c>
      <c r="O44" s="9">
        <v>0</v>
      </c>
    </row>
    <row r="45" spans="1:15" s="3" customFormat="1" ht="12" customHeight="1">
      <c r="A45" s="3" t="s">
        <v>141</v>
      </c>
      <c r="B45" s="9">
        <v>80969</v>
      </c>
      <c r="C45" s="9">
        <v>80969</v>
      </c>
      <c r="D45" s="9">
        <v>574184</v>
      </c>
      <c r="E45" s="9">
        <v>-2777280</v>
      </c>
      <c r="F45" s="9">
        <v>-60416</v>
      </c>
      <c r="G45" s="9">
        <v>-103907</v>
      </c>
      <c r="H45" s="9">
        <v>-2286450</v>
      </c>
      <c r="I45" s="9">
        <v>1538258</v>
      </c>
      <c r="J45" s="9">
        <v>-1632224</v>
      </c>
      <c r="K45" s="9">
        <v>2957533</v>
      </c>
      <c r="L45" s="9">
        <v>0</v>
      </c>
      <c r="M45" s="9">
        <v>2933</v>
      </c>
      <c r="N45" s="9">
        <v>338690</v>
      </c>
      <c r="O45" s="9">
        <v>341623</v>
      </c>
    </row>
    <row r="46" spans="1:15" s="3" customFormat="1" ht="12" customHeight="1">
      <c r="A46" s="3" t="s">
        <v>163</v>
      </c>
      <c r="B46" s="9">
        <v>78570</v>
      </c>
      <c r="C46" s="9">
        <v>16791</v>
      </c>
      <c r="D46" s="9">
        <v>1261</v>
      </c>
      <c r="E46" s="9">
        <v>-11095</v>
      </c>
      <c r="F46" s="9">
        <v>-5473</v>
      </c>
      <c r="G46" s="9">
        <v>0</v>
      </c>
      <c r="H46" s="9">
        <v>1484</v>
      </c>
      <c r="I46" s="9">
        <v>3054</v>
      </c>
      <c r="J46" s="9">
        <v>-831</v>
      </c>
      <c r="K46" s="9">
        <v>0</v>
      </c>
      <c r="L46" s="9">
        <v>17089</v>
      </c>
      <c r="M46" s="9">
        <v>19535</v>
      </c>
      <c r="N46" s="9">
        <v>-1458</v>
      </c>
      <c r="O46" s="9">
        <v>18077</v>
      </c>
    </row>
    <row r="47" spans="1:15" s="3" customFormat="1" ht="12" customHeight="1">
      <c r="A47" s="3" t="s">
        <v>155</v>
      </c>
      <c r="B47" s="9">
        <v>78075</v>
      </c>
      <c r="C47" s="9">
        <v>23070</v>
      </c>
      <c r="D47" s="9">
        <v>1243</v>
      </c>
      <c r="E47" s="9">
        <v>-20746</v>
      </c>
      <c r="F47" s="9">
        <v>-3721</v>
      </c>
      <c r="G47" s="9">
        <v>0</v>
      </c>
      <c r="H47" s="9">
        <v>-154</v>
      </c>
      <c r="I47" s="9">
        <v>5158</v>
      </c>
      <c r="J47" s="9">
        <v>-359</v>
      </c>
      <c r="K47" s="9">
        <v>-101</v>
      </c>
      <c r="L47" s="9">
        <v>0</v>
      </c>
      <c r="M47" s="9">
        <v>3301</v>
      </c>
      <c r="N47" s="9">
        <v>-3301</v>
      </c>
      <c r="O47" s="9">
        <v>0</v>
      </c>
    </row>
    <row r="48" spans="1:15" s="3" customFormat="1" ht="12" customHeight="1">
      <c r="A48" s="3" t="s">
        <v>178</v>
      </c>
      <c r="B48" s="9">
        <v>63816</v>
      </c>
      <c r="C48" s="9">
        <v>30865</v>
      </c>
      <c r="D48" s="9">
        <v>1147</v>
      </c>
      <c r="E48" s="9">
        <v>-43440</v>
      </c>
      <c r="F48" s="9">
        <v>-3577</v>
      </c>
      <c r="G48" s="9">
        <v>0</v>
      </c>
      <c r="H48" s="9">
        <v>-15005</v>
      </c>
      <c r="I48" s="9">
        <v>3717</v>
      </c>
      <c r="J48" s="9">
        <v>0</v>
      </c>
      <c r="K48" s="9">
        <v>0</v>
      </c>
      <c r="L48" s="9">
        <v>0</v>
      </c>
      <c r="M48" s="9">
        <v>-12435</v>
      </c>
      <c r="N48" s="9">
        <v>13786</v>
      </c>
      <c r="O48" s="9">
        <v>1351</v>
      </c>
    </row>
    <row r="49" spans="1:15" s="3" customFormat="1" ht="12" customHeight="1">
      <c r="A49" s="3" t="s">
        <v>167</v>
      </c>
      <c r="B49" s="9">
        <v>60691</v>
      </c>
      <c r="C49" s="9">
        <v>55212</v>
      </c>
      <c r="D49" s="9">
        <v>23571</v>
      </c>
      <c r="E49" s="9">
        <v>-36135</v>
      </c>
      <c r="F49" s="9">
        <v>-25072</v>
      </c>
      <c r="G49" s="9">
        <v>0</v>
      </c>
      <c r="H49" s="9">
        <v>17576</v>
      </c>
      <c r="I49" s="9">
        <v>110748</v>
      </c>
      <c r="J49" s="9">
        <v>-3230</v>
      </c>
      <c r="K49" s="9">
        <v>0</v>
      </c>
      <c r="L49" s="9">
        <v>0</v>
      </c>
      <c r="M49" s="9">
        <v>101523</v>
      </c>
      <c r="N49" s="9">
        <v>-49155</v>
      </c>
      <c r="O49" s="9">
        <v>52368</v>
      </c>
    </row>
    <row r="50" spans="1:15" s="3" customFormat="1" ht="12" customHeight="1">
      <c r="A50" s="3" t="s">
        <v>169</v>
      </c>
      <c r="B50" s="9">
        <v>53730</v>
      </c>
      <c r="C50" s="9">
        <v>23468</v>
      </c>
      <c r="D50" s="9">
        <v>845</v>
      </c>
      <c r="E50" s="9">
        <v>-14769</v>
      </c>
      <c r="F50" s="9">
        <v>-7647</v>
      </c>
      <c r="G50" s="9">
        <v>-649</v>
      </c>
      <c r="H50" s="9">
        <v>1248</v>
      </c>
      <c r="I50" s="9">
        <v>2213</v>
      </c>
      <c r="J50" s="9">
        <v>-348</v>
      </c>
      <c r="K50" s="9">
        <v>0</v>
      </c>
      <c r="L50" s="9">
        <v>0</v>
      </c>
      <c r="M50" s="9">
        <v>2268</v>
      </c>
      <c r="N50" s="9">
        <v>-5827</v>
      </c>
      <c r="O50" s="9">
        <v>-3559</v>
      </c>
    </row>
    <row r="51" spans="1:15" s="3" customFormat="1" ht="12" customHeight="1">
      <c r="A51" s="3" t="s">
        <v>253</v>
      </c>
      <c r="B51" s="9">
        <v>52746</v>
      </c>
      <c r="C51" s="9">
        <v>50615</v>
      </c>
      <c r="D51" s="9">
        <v>1783</v>
      </c>
      <c r="E51" s="9">
        <v>-12737</v>
      </c>
      <c r="F51" s="9">
        <v>-34655</v>
      </c>
      <c r="G51" s="9">
        <v>0</v>
      </c>
      <c r="H51" s="9">
        <v>5006</v>
      </c>
      <c r="I51" s="9">
        <v>1783</v>
      </c>
      <c r="J51" s="9">
        <v>0</v>
      </c>
      <c r="K51" s="9">
        <v>0</v>
      </c>
      <c r="L51" s="9">
        <v>0</v>
      </c>
      <c r="M51" s="9">
        <v>5006</v>
      </c>
      <c r="N51" s="9">
        <v>-1402</v>
      </c>
      <c r="O51" s="9">
        <v>3604</v>
      </c>
    </row>
    <row r="52" spans="1:15" s="3" customFormat="1" ht="12" customHeight="1">
      <c r="A52" s="3" t="s">
        <v>170</v>
      </c>
      <c r="B52" s="9">
        <v>48932</v>
      </c>
      <c r="C52" s="9">
        <v>29922</v>
      </c>
      <c r="D52" s="9">
        <v>1514</v>
      </c>
      <c r="E52" s="9">
        <v>-40282</v>
      </c>
      <c r="F52" s="9">
        <v>-8752</v>
      </c>
      <c r="G52" s="9">
        <v>3579</v>
      </c>
      <c r="H52" s="9">
        <v>-14019</v>
      </c>
      <c r="I52" s="9">
        <v>7574</v>
      </c>
      <c r="J52" s="9">
        <v>0</v>
      </c>
      <c r="K52" s="9">
        <v>0</v>
      </c>
      <c r="L52" s="9">
        <v>235</v>
      </c>
      <c r="M52" s="9">
        <v>-7724</v>
      </c>
      <c r="N52" s="9">
        <v>7724</v>
      </c>
      <c r="O52" s="9">
        <v>0</v>
      </c>
    </row>
    <row r="53" spans="1:15" s="3" customFormat="1" ht="12" customHeight="1">
      <c r="A53" s="3" t="s">
        <v>160</v>
      </c>
      <c r="B53" s="9">
        <v>46569</v>
      </c>
      <c r="C53" s="9">
        <v>12745</v>
      </c>
      <c r="D53" s="9">
        <v>0</v>
      </c>
      <c r="E53" s="9">
        <v>-4381</v>
      </c>
      <c r="F53" s="9">
        <v>-8149</v>
      </c>
      <c r="G53" s="9">
        <v>-148</v>
      </c>
      <c r="H53" s="9">
        <v>67</v>
      </c>
      <c r="I53" s="9">
        <v>472</v>
      </c>
      <c r="J53" s="9">
        <v>0</v>
      </c>
      <c r="K53" s="9">
        <v>0</v>
      </c>
      <c r="L53" s="9">
        <v>139</v>
      </c>
      <c r="M53" s="9">
        <v>678</v>
      </c>
      <c r="N53" s="9">
        <v>-150</v>
      </c>
      <c r="O53" s="9">
        <v>528</v>
      </c>
    </row>
    <row r="54" spans="1:15" s="3" customFormat="1" ht="12" customHeight="1">
      <c r="A54" s="3" t="s">
        <v>164</v>
      </c>
      <c r="B54" s="9">
        <v>45987</v>
      </c>
      <c r="C54" s="9">
        <v>45987</v>
      </c>
      <c r="D54" s="9">
        <v>1798</v>
      </c>
      <c r="E54" s="9">
        <v>-28625</v>
      </c>
      <c r="F54" s="9">
        <v>-982</v>
      </c>
      <c r="G54" s="9">
        <v>-2569</v>
      </c>
      <c r="H54" s="9">
        <v>15609</v>
      </c>
      <c r="I54" s="9">
        <v>6862</v>
      </c>
      <c r="J54" s="9">
        <v>-160</v>
      </c>
      <c r="K54" s="9">
        <v>0</v>
      </c>
      <c r="L54" s="9">
        <v>0</v>
      </c>
      <c r="M54" s="9">
        <v>20513</v>
      </c>
      <c r="N54" s="9">
        <v>-20513</v>
      </c>
      <c r="O54" s="9">
        <v>0</v>
      </c>
    </row>
    <row r="55" spans="1:15" s="3" customFormat="1" ht="12" customHeight="1">
      <c r="A55" s="3" t="s">
        <v>161</v>
      </c>
      <c r="B55" s="9">
        <v>43842</v>
      </c>
      <c r="C55" s="9">
        <v>42916</v>
      </c>
      <c r="D55" s="9">
        <v>5959</v>
      </c>
      <c r="E55" s="9">
        <v>-34650</v>
      </c>
      <c r="F55" s="9">
        <v>-2185</v>
      </c>
      <c r="G55" s="9">
        <v>0</v>
      </c>
      <c r="H55" s="9">
        <v>12040</v>
      </c>
      <c r="I55" s="9">
        <v>7442</v>
      </c>
      <c r="J55" s="9">
        <v>-16</v>
      </c>
      <c r="K55" s="9">
        <v>0</v>
      </c>
      <c r="L55" s="9">
        <v>0</v>
      </c>
      <c r="M55" s="9">
        <v>13507</v>
      </c>
      <c r="N55" s="9">
        <v>-7318</v>
      </c>
      <c r="O55" s="9">
        <v>6189</v>
      </c>
    </row>
    <row r="56" spans="1:15" s="3" customFormat="1" ht="12" customHeight="1">
      <c r="A56" s="3" t="s">
        <v>330</v>
      </c>
      <c r="B56" s="9">
        <v>39567</v>
      </c>
      <c r="C56" s="9">
        <v>39567</v>
      </c>
      <c r="D56" s="9">
        <v>397</v>
      </c>
      <c r="E56" s="9">
        <v>-40771</v>
      </c>
      <c r="F56" s="9">
        <v>-4960</v>
      </c>
      <c r="G56" s="9">
        <v>0</v>
      </c>
      <c r="H56" s="9">
        <v>-5767</v>
      </c>
      <c r="I56" s="9">
        <v>1156</v>
      </c>
      <c r="J56" s="9">
        <v>-245</v>
      </c>
      <c r="K56" s="9">
        <v>1093</v>
      </c>
      <c r="L56" s="9">
        <v>0</v>
      </c>
      <c r="M56" s="9">
        <v>-4160</v>
      </c>
      <c r="N56" s="9">
        <v>4160</v>
      </c>
      <c r="O56" s="9">
        <v>0</v>
      </c>
    </row>
    <row r="57" spans="1:15" s="3" customFormat="1" ht="12" customHeight="1">
      <c r="A57" s="3" t="s">
        <v>177</v>
      </c>
      <c r="B57" s="9">
        <v>31334</v>
      </c>
      <c r="C57" s="9">
        <v>22807</v>
      </c>
      <c r="D57" s="9">
        <v>1275</v>
      </c>
      <c r="E57" s="9">
        <v>-14228</v>
      </c>
      <c r="F57" s="9">
        <v>-2059</v>
      </c>
      <c r="G57" s="9">
        <v>0</v>
      </c>
      <c r="H57" s="9">
        <v>7795</v>
      </c>
      <c r="I57" s="9">
        <v>3109</v>
      </c>
      <c r="J57" s="9">
        <v>0</v>
      </c>
      <c r="K57" s="9">
        <v>0</v>
      </c>
      <c r="L57" s="9">
        <v>0</v>
      </c>
      <c r="M57" s="9">
        <v>9629</v>
      </c>
      <c r="N57" s="9">
        <v>-9629</v>
      </c>
      <c r="O57" s="9">
        <v>0</v>
      </c>
    </row>
    <row r="58" spans="1:15" s="3" customFormat="1" ht="12" customHeight="1">
      <c r="A58" s="3" t="s">
        <v>191</v>
      </c>
      <c r="B58" s="9">
        <v>28946</v>
      </c>
      <c r="C58" s="9">
        <v>28946</v>
      </c>
      <c r="D58" s="9">
        <v>8690</v>
      </c>
      <c r="E58" s="9">
        <v>55198</v>
      </c>
      <c r="F58" s="9">
        <v>-296</v>
      </c>
      <c r="G58" s="9">
        <v>0</v>
      </c>
      <c r="H58" s="9">
        <v>92538</v>
      </c>
      <c r="I58" s="9">
        <v>24159</v>
      </c>
      <c r="J58" s="9">
        <v>-26</v>
      </c>
      <c r="K58" s="9">
        <v>0</v>
      </c>
      <c r="L58" s="9">
        <v>0</v>
      </c>
      <c r="M58" s="9">
        <v>107981</v>
      </c>
      <c r="N58" s="9">
        <v>-112161</v>
      </c>
      <c r="O58" s="9">
        <v>-4180</v>
      </c>
    </row>
    <row r="59" spans="1:15" s="3" customFormat="1" ht="12" customHeight="1">
      <c r="A59" s="3" t="s">
        <v>171</v>
      </c>
      <c r="B59" s="9">
        <v>21974</v>
      </c>
      <c r="C59" s="9">
        <v>13141</v>
      </c>
      <c r="D59" s="9">
        <v>168</v>
      </c>
      <c r="E59" s="9">
        <v>-7026</v>
      </c>
      <c r="F59" s="9">
        <v>-2264</v>
      </c>
      <c r="G59" s="9">
        <v>0</v>
      </c>
      <c r="H59" s="9">
        <v>4019</v>
      </c>
      <c r="I59" s="9">
        <v>725</v>
      </c>
      <c r="J59" s="9">
        <v>-36</v>
      </c>
      <c r="K59" s="9">
        <v>0</v>
      </c>
      <c r="L59" s="9">
        <v>0</v>
      </c>
      <c r="M59" s="9">
        <v>4540</v>
      </c>
      <c r="N59" s="9">
        <v>-4540</v>
      </c>
      <c r="O59" s="9">
        <v>0</v>
      </c>
    </row>
    <row r="60" spans="1:15" s="3" customFormat="1" ht="12" customHeight="1">
      <c r="A60" s="3" t="s">
        <v>233</v>
      </c>
      <c r="B60" s="9">
        <v>18703</v>
      </c>
      <c r="C60" s="9">
        <v>10009</v>
      </c>
      <c r="D60" s="9">
        <v>135</v>
      </c>
      <c r="E60" s="9">
        <v>-4297</v>
      </c>
      <c r="F60" s="9">
        <v>-3866</v>
      </c>
      <c r="G60" s="9">
        <v>0</v>
      </c>
      <c r="H60" s="9">
        <v>1981</v>
      </c>
      <c r="I60" s="9">
        <v>97</v>
      </c>
      <c r="J60" s="9">
        <v>0</v>
      </c>
      <c r="K60" s="9">
        <v>455</v>
      </c>
      <c r="L60" s="9">
        <v>0</v>
      </c>
      <c r="M60" s="9">
        <v>2398</v>
      </c>
      <c r="N60" s="9">
        <v>-2363</v>
      </c>
      <c r="O60" s="9">
        <v>35</v>
      </c>
    </row>
    <row r="61" spans="1:15" s="3" customFormat="1" ht="12" customHeight="1">
      <c r="A61" s="3" t="s">
        <v>180</v>
      </c>
      <c r="B61" s="9">
        <v>17489</v>
      </c>
      <c r="C61" s="9">
        <v>8695</v>
      </c>
      <c r="D61" s="9">
        <v>1965</v>
      </c>
      <c r="E61" s="9">
        <v>-1729</v>
      </c>
      <c r="F61" s="9">
        <v>-1955</v>
      </c>
      <c r="G61" s="9">
        <v>-121</v>
      </c>
      <c r="H61" s="9">
        <v>6855</v>
      </c>
      <c r="I61" s="9">
        <v>2192</v>
      </c>
      <c r="J61" s="9">
        <v>-1427</v>
      </c>
      <c r="K61" s="9">
        <v>6531</v>
      </c>
      <c r="L61" s="9">
        <v>0</v>
      </c>
      <c r="M61" s="9">
        <v>12186</v>
      </c>
      <c r="N61" s="9">
        <v>-3378</v>
      </c>
      <c r="O61" s="9">
        <v>8808</v>
      </c>
    </row>
    <row r="62" spans="1:15" s="3" customFormat="1" ht="12" customHeight="1">
      <c r="A62" s="3" t="s">
        <v>174</v>
      </c>
      <c r="B62" s="9">
        <v>13892</v>
      </c>
      <c r="C62" s="9">
        <v>4655</v>
      </c>
      <c r="D62" s="9">
        <v>556</v>
      </c>
      <c r="E62" s="9">
        <v>-2226</v>
      </c>
      <c r="F62" s="9">
        <v>-110</v>
      </c>
      <c r="G62" s="9">
        <v>0</v>
      </c>
      <c r="H62" s="9">
        <v>2875</v>
      </c>
      <c r="I62" s="9">
        <v>1076</v>
      </c>
      <c r="J62" s="9">
        <v>-112</v>
      </c>
      <c r="K62" s="9">
        <v>383</v>
      </c>
      <c r="L62" s="9">
        <v>0</v>
      </c>
      <c r="M62" s="9">
        <v>3666</v>
      </c>
      <c r="N62" s="9">
        <v>-1026</v>
      </c>
      <c r="O62" s="9">
        <v>2640</v>
      </c>
    </row>
    <row r="63" spans="1:15" s="3" customFormat="1" ht="12" customHeight="1">
      <c r="A63" s="3" t="s">
        <v>237</v>
      </c>
      <c r="B63" s="9">
        <v>10721</v>
      </c>
      <c r="C63" s="9">
        <v>10721</v>
      </c>
      <c r="D63" s="9">
        <v>291</v>
      </c>
      <c r="E63" s="9">
        <v>-5260</v>
      </c>
      <c r="F63" s="9">
        <v>-3246</v>
      </c>
      <c r="G63" s="9">
        <v>0</v>
      </c>
      <c r="H63" s="9">
        <v>2506</v>
      </c>
      <c r="I63" s="9">
        <v>358</v>
      </c>
      <c r="J63" s="9">
        <v>-24</v>
      </c>
      <c r="K63" s="9">
        <v>0</v>
      </c>
      <c r="L63" s="9">
        <v>0</v>
      </c>
      <c r="M63" s="9">
        <v>2549</v>
      </c>
      <c r="N63" s="9">
        <v>-1092</v>
      </c>
      <c r="O63" s="9">
        <v>1457</v>
      </c>
    </row>
    <row r="64" spans="1:15" s="3" customFormat="1" ht="12" customHeight="1">
      <c r="A64" s="3" t="s">
        <v>181</v>
      </c>
      <c r="B64" s="9">
        <v>10627</v>
      </c>
      <c r="C64" s="9">
        <v>5505</v>
      </c>
      <c r="D64" s="9">
        <v>2351</v>
      </c>
      <c r="E64" s="9">
        <v>-1328</v>
      </c>
      <c r="F64" s="9">
        <v>-8336</v>
      </c>
      <c r="G64" s="9">
        <v>0</v>
      </c>
      <c r="H64" s="9">
        <v>-1808</v>
      </c>
      <c r="I64" s="9">
        <v>2644</v>
      </c>
      <c r="J64" s="9">
        <v>-5036</v>
      </c>
      <c r="K64" s="9">
        <v>9282</v>
      </c>
      <c r="L64" s="9">
        <v>0</v>
      </c>
      <c r="M64" s="9">
        <v>2731</v>
      </c>
      <c r="N64" s="9">
        <v>-11</v>
      </c>
      <c r="O64" s="9">
        <v>2720</v>
      </c>
    </row>
    <row r="65" spans="1:15" s="3" customFormat="1" ht="12" customHeight="1">
      <c r="A65" s="3" t="s">
        <v>256</v>
      </c>
      <c r="B65" s="9">
        <v>9906</v>
      </c>
      <c r="C65" s="9">
        <v>5937</v>
      </c>
      <c r="D65" s="9">
        <v>54637</v>
      </c>
      <c r="E65" s="9">
        <v>-16908</v>
      </c>
      <c r="F65" s="9">
        <v>-18397</v>
      </c>
      <c r="G65" s="9">
        <v>72</v>
      </c>
      <c r="H65" s="9">
        <v>25341</v>
      </c>
      <c r="I65" s="9">
        <v>141269</v>
      </c>
      <c r="J65" s="9">
        <v>0</v>
      </c>
      <c r="K65" s="9">
        <v>0</v>
      </c>
      <c r="L65" s="9">
        <v>0</v>
      </c>
      <c r="M65" s="9">
        <v>111973</v>
      </c>
      <c r="N65" s="9">
        <v>-23013</v>
      </c>
      <c r="O65" s="9">
        <v>88960</v>
      </c>
    </row>
    <row r="66" spans="1:15" s="3" customFormat="1" ht="12" customHeight="1">
      <c r="A66" s="3" t="s">
        <v>176</v>
      </c>
      <c r="B66" s="9">
        <v>8434</v>
      </c>
      <c r="C66" s="9">
        <v>-66</v>
      </c>
      <c r="D66" s="9">
        <v>0</v>
      </c>
      <c r="E66" s="9">
        <v>0</v>
      </c>
      <c r="F66" s="9">
        <v>-424</v>
      </c>
      <c r="G66" s="9">
        <v>0</v>
      </c>
      <c r="H66" s="9">
        <v>-490</v>
      </c>
      <c r="I66" s="9">
        <v>476</v>
      </c>
      <c r="J66" s="9">
        <v>0</v>
      </c>
      <c r="K66" s="9">
        <v>0</v>
      </c>
      <c r="L66" s="9">
        <v>0</v>
      </c>
      <c r="M66" s="9">
        <v>-14</v>
      </c>
      <c r="N66" s="9">
        <v>14</v>
      </c>
      <c r="O66" s="9">
        <v>0</v>
      </c>
    </row>
    <row r="67" spans="1:15" s="3" customFormat="1" ht="12" customHeight="1">
      <c r="A67" s="3" t="s">
        <v>246</v>
      </c>
      <c r="B67" s="9">
        <v>7987</v>
      </c>
      <c r="C67" s="9">
        <v>7987</v>
      </c>
      <c r="D67" s="9">
        <v>4000</v>
      </c>
      <c r="E67" s="9">
        <v>-1574</v>
      </c>
      <c r="F67" s="9">
        <v>-2998</v>
      </c>
      <c r="G67" s="9">
        <v>-42205</v>
      </c>
      <c r="H67" s="9">
        <v>-34790</v>
      </c>
      <c r="I67" s="9">
        <v>41228</v>
      </c>
      <c r="J67" s="9">
        <v>-2276</v>
      </c>
      <c r="K67" s="9">
        <v>37030</v>
      </c>
      <c r="L67" s="9">
        <v>0</v>
      </c>
      <c r="M67" s="9">
        <v>37192</v>
      </c>
      <c r="N67" s="9">
        <v>-10568</v>
      </c>
      <c r="O67" s="9">
        <v>26624</v>
      </c>
    </row>
    <row r="68" spans="1:15" s="3" customFormat="1" ht="12" customHeight="1">
      <c r="A68" s="3" t="s">
        <v>257</v>
      </c>
      <c r="B68" s="9">
        <v>5855</v>
      </c>
      <c r="C68" s="9">
        <v>3177</v>
      </c>
      <c r="D68" s="9">
        <v>130</v>
      </c>
      <c r="E68" s="9">
        <v>-3300</v>
      </c>
      <c r="F68" s="9">
        <v>-474</v>
      </c>
      <c r="G68" s="9">
        <v>0</v>
      </c>
      <c r="H68" s="9">
        <v>-467</v>
      </c>
      <c r="I68" s="9">
        <v>597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s="3" customFormat="1" ht="12" customHeight="1">
      <c r="A69" s="3" t="s">
        <v>182</v>
      </c>
      <c r="B69" s="9">
        <v>3909</v>
      </c>
      <c r="C69" s="9">
        <v>1949</v>
      </c>
      <c r="D69" s="9">
        <v>235</v>
      </c>
      <c r="E69" s="9">
        <v>-2313</v>
      </c>
      <c r="F69" s="9">
        <v>-425</v>
      </c>
      <c r="G69" s="9">
        <v>0</v>
      </c>
      <c r="H69" s="9">
        <v>-554</v>
      </c>
      <c r="I69" s="9">
        <v>871</v>
      </c>
      <c r="J69" s="9">
        <v>-4</v>
      </c>
      <c r="K69" s="9">
        <v>0</v>
      </c>
      <c r="L69" s="9">
        <v>0</v>
      </c>
      <c r="M69" s="9">
        <v>78</v>
      </c>
      <c r="N69" s="9">
        <v>-78</v>
      </c>
      <c r="O69" s="9">
        <v>0</v>
      </c>
    </row>
    <row r="70" spans="1:15" s="3" customFormat="1" ht="12" customHeight="1">
      <c r="A70" s="3" t="s">
        <v>187</v>
      </c>
      <c r="B70" s="9">
        <v>3095</v>
      </c>
      <c r="C70" s="9">
        <v>2692</v>
      </c>
      <c r="D70" s="9">
        <v>330</v>
      </c>
      <c r="E70" s="9">
        <v>-1870</v>
      </c>
      <c r="F70" s="9">
        <v>-2364</v>
      </c>
      <c r="G70" s="9">
        <v>2189</v>
      </c>
      <c r="H70" s="9">
        <v>977</v>
      </c>
      <c r="I70" s="9">
        <v>1519</v>
      </c>
      <c r="J70" s="9">
        <v>-2</v>
      </c>
      <c r="K70" s="9">
        <v>0</v>
      </c>
      <c r="L70" s="9">
        <v>0</v>
      </c>
      <c r="M70" s="9">
        <v>2164</v>
      </c>
      <c r="N70" s="9">
        <v>-1017</v>
      </c>
      <c r="O70" s="9">
        <v>1147</v>
      </c>
    </row>
    <row r="71" spans="1:15" s="3" customFormat="1" ht="12" customHeight="1">
      <c r="A71" s="3" t="s">
        <v>183</v>
      </c>
      <c r="B71" s="9">
        <v>2885</v>
      </c>
      <c r="C71" s="9">
        <v>655</v>
      </c>
      <c r="D71" s="9">
        <v>932</v>
      </c>
      <c r="E71" s="9">
        <v>-213</v>
      </c>
      <c r="F71" s="9">
        <v>-14207</v>
      </c>
      <c r="G71" s="9">
        <v>0</v>
      </c>
      <c r="H71" s="9">
        <v>-12833</v>
      </c>
      <c r="I71" s="9">
        <v>1564</v>
      </c>
      <c r="J71" s="9">
        <v>-6</v>
      </c>
      <c r="K71" s="9">
        <v>-140</v>
      </c>
      <c r="L71" s="9">
        <v>0</v>
      </c>
      <c r="M71" s="9">
        <v>-12347</v>
      </c>
      <c r="N71" s="9">
        <v>37</v>
      </c>
      <c r="O71" s="9">
        <v>-12310</v>
      </c>
    </row>
    <row r="72" spans="1:15" s="3" customFormat="1" ht="12" customHeight="1">
      <c r="A72" s="3" t="s">
        <v>184</v>
      </c>
      <c r="B72" s="9">
        <v>2649</v>
      </c>
      <c r="C72" s="9">
        <v>1149</v>
      </c>
      <c r="D72" s="9">
        <v>70</v>
      </c>
      <c r="E72" s="9">
        <v>-120</v>
      </c>
      <c r="F72" s="9">
        <v>-953</v>
      </c>
      <c r="G72" s="9">
        <v>0</v>
      </c>
      <c r="H72" s="9">
        <v>146</v>
      </c>
      <c r="I72" s="9">
        <v>735</v>
      </c>
      <c r="J72" s="9">
        <v>-318</v>
      </c>
      <c r="K72" s="9">
        <v>2571</v>
      </c>
      <c r="L72" s="9">
        <v>0</v>
      </c>
      <c r="M72" s="9">
        <v>3064</v>
      </c>
      <c r="N72" s="9">
        <v>-1383</v>
      </c>
      <c r="O72" s="9">
        <v>1681</v>
      </c>
    </row>
    <row r="73" spans="1:15" s="3" customFormat="1" ht="12" customHeight="1">
      <c r="A73" s="3" t="s">
        <v>258</v>
      </c>
      <c r="B73" s="9">
        <v>1617</v>
      </c>
      <c r="C73" s="9">
        <v>1617</v>
      </c>
      <c r="D73" s="9">
        <v>2767</v>
      </c>
      <c r="E73" s="9">
        <v>-412</v>
      </c>
      <c r="F73" s="9">
        <v>0</v>
      </c>
      <c r="G73" s="9">
        <v>28</v>
      </c>
      <c r="H73" s="9">
        <v>4000</v>
      </c>
      <c r="I73" s="9">
        <v>3683</v>
      </c>
      <c r="J73" s="9">
        <v>-903</v>
      </c>
      <c r="K73" s="9">
        <v>-13</v>
      </c>
      <c r="L73" s="9">
        <v>0</v>
      </c>
      <c r="M73" s="9">
        <v>4000</v>
      </c>
      <c r="N73" s="9">
        <v>-115</v>
      </c>
      <c r="O73" s="9">
        <v>3885</v>
      </c>
    </row>
    <row r="74" spans="1:15" s="3" customFormat="1" ht="12" customHeight="1">
      <c r="A74" s="3" t="s">
        <v>259</v>
      </c>
      <c r="B74" s="9">
        <v>1137</v>
      </c>
      <c r="C74" s="9">
        <v>830</v>
      </c>
      <c r="D74" s="9">
        <v>8275</v>
      </c>
      <c r="E74" s="9">
        <v>-2243</v>
      </c>
      <c r="F74" s="9">
        <v>0</v>
      </c>
      <c r="G74" s="9">
        <v>14474</v>
      </c>
      <c r="H74" s="9">
        <v>21336</v>
      </c>
      <c r="I74" s="9">
        <v>21551</v>
      </c>
      <c r="J74" s="9">
        <v>-9911</v>
      </c>
      <c r="K74" s="9">
        <v>-3365</v>
      </c>
      <c r="L74" s="9">
        <v>0</v>
      </c>
      <c r="M74" s="9">
        <v>21336</v>
      </c>
      <c r="N74" s="9">
        <v>-6125</v>
      </c>
      <c r="O74" s="9">
        <v>15211</v>
      </c>
    </row>
    <row r="75" spans="1:15" s="3" customFormat="1" ht="12" customHeight="1">
      <c r="A75" s="3" t="s">
        <v>273</v>
      </c>
      <c r="B75" s="9">
        <v>1121</v>
      </c>
      <c r="C75" s="9">
        <v>1121</v>
      </c>
      <c r="D75" s="9">
        <v>283</v>
      </c>
      <c r="E75" s="9">
        <v>-601</v>
      </c>
      <c r="F75" s="9">
        <v>-1062</v>
      </c>
      <c r="G75" s="9">
        <v>0</v>
      </c>
      <c r="H75" s="9">
        <v>-259</v>
      </c>
      <c r="I75" s="9">
        <v>205</v>
      </c>
      <c r="J75" s="9">
        <v>0</v>
      </c>
      <c r="K75" s="9">
        <v>78</v>
      </c>
      <c r="L75" s="9">
        <v>0</v>
      </c>
      <c r="M75" s="9">
        <v>-259</v>
      </c>
      <c r="N75" s="9">
        <v>0</v>
      </c>
      <c r="O75" s="9">
        <v>-259</v>
      </c>
    </row>
    <row r="76" spans="1:15" s="3" customFormat="1" ht="12" customHeight="1">
      <c r="A76" s="3" t="s">
        <v>186</v>
      </c>
      <c r="B76" s="9">
        <v>1021</v>
      </c>
      <c r="C76" s="9">
        <v>1021</v>
      </c>
      <c r="D76" s="9">
        <v>456</v>
      </c>
      <c r="E76" s="9">
        <v>-1816</v>
      </c>
      <c r="F76" s="9">
        <v>-1765</v>
      </c>
      <c r="G76" s="9">
        <v>0</v>
      </c>
      <c r="H76" s="9">
        <v>-2104</v>
      </c>
      <c r="I76" s="9">
        <v>3193</v>
      </c>
      <c r="J76" s="9">
        <v>-529</v>
      </c>
      <c r="K76" s="9">
        <v>639</v>
      </c>
      <c r="L76" s="9">
        <v>0</v>
      </c>
      <c r="M76" s="9">
        <v>743</v>
      </c>
      <c r="N76" s="9">
        <v>-133</v>
      </c>
      <c r="O76" s="9">
        <v>610</v>
      </c>
    </row>
    <row r="77" spans="1:15" s="3" customFormat="1" ht="12" customHeight="1">
      <c r="A77" s="3" t="s">
        <v>188</v>
      </c>
      <c r="B77" s="9">
        <v>433</v>
      </c>
      <c r="C77" s="9">
        <v>1957</v>
      </c>
      <c r="D77" s="9">
        <v>13174</v>
      </c>
      <c r="E77" s="9">
        <v>11788</v>
      </c>
      <c r="F77" s="9">
        <v>-6838</v>
      </c>
      <c r="G77" s="9">
        <v>-29596</v>
      </c>
      <c r="H77" s="9">
        <v>-9515</v>
      </c>
      <c r="I77" s="9">
        <v>25758</v>
      </c>
      <c r="J77" s="9">
        <v>-4610</v>
      </c>
      <c r="K77" s="9">
        <v>-1826</v>
      </c>
      <c r="L77" s="9">
        <v>0</v>
      </c>
      <c r="M77" s="9">
        <v>-3367</v>
      </c>
      <c r="N77" s="9">
        <v>0</v>
      </c>
      <c r="O77" s="9">
        <v>-3367</v>
      </c>
    </row>
    <row r="78" spans="1:15" s="3" customFormat="1" ht="12" customHeight="1">
      <c r="A78" s="3" t="s">
        <v>247</v>
      </c>
      <c r="B78" s="9">
        <v>339</v>
      </c>
      <c r="C78" s="9">
        <v>339</v>
      </c>
      <c r="D78" s="9">
        <v>173</v>
      </c>
      <c r="E78" s="9">
        <v>14733</v>
      </c>
      <c r="F78" s="9">
        <v>-77</v>
      </c>
      <c r="G78" s="9">
        <v>0</v>
      </c>
      <c r="H78" s="9">
        <v>15168</v>
      </c>
      <c r="I78" s="9">
        <v>3005</v>
      </c>
      <c r="J78" s="9">
        <v>-10</v>
      </c>
      <c r="K78" s="9">
        <v>0</v>
      </c>
      <c r="L78" s="9">
        <v>0</v>
      </c>
      <c r="M78" s="9">
        <v>17990</v>
      </c>
      <c r="N78" s="9">
        <v>-5038</v>
      </c>
      <c r="O78" s="9">
        <v>12952</v>
      </c>
    </row>
    <row r="79" spans="1:15" s="3" customFormat="1" ht="12" customHeight="1">
      <c r="A79" s="3" t="s">
        <v>260</v>
      </c>
      <c r="B79" s="9">
        <v>183</v>
      </c>
      <c r="C79" s="9">
        <v>183</v>
      </c>
      <c r="D79" s="9">
        <v>3472</v>
      </c>
      <c r="E79" s="9">
        <v>3025</v>
      </c>
      <c r="F79" s="9">
        <v>0</v>
      </c>
      <c r="G79" s="9">
        <v>4383</v>
      </c>
      <c r="H79" s="9">
        <v>11063</v>
      </c>
      <c r="I79" s="9">
        <v>7064</v>
      </c>
      <c r="J79" s="9">
        <v>-783</v>
      </c>
      <c r="K79" s="9">
        <v>-2809</v>
      </c>
      <c r="L79" s="9">
        <v>0</v>
      </c>
      <c r="M79" s="9">
        <v>11063</v>
      </c>
      <c r="N79" s="9">
        <v>7142</v>
      </c>
      <c r="O79" s="9">
        <v>18205</v>
      </c>
    </row>
    <row r="80" spans="1:15" s="3" customFormat="1" ht="12" customHeight="1">
      <c r="A80" s="3" t="s">
        <v>261</v>
      </c>
      <c r="B80" s="9">
        <v>22</v>
      </c>
      <c r="C80" s="9">
        <v>22</v>
      </c>
      <c r="D80" s="9">
        <v>0</v>
      </c>
      <c r="E80" s="9">
        <v>0</v>
      </c>
      <c r="F80" s="9">
        <v>-88</v>
      </c>
      <c r="G80" s="9">
        <v>0</v>
      </c>
      <c r="H80" s="9">
        <v>-66</v>
      </c>
      <c r="I80" s="9">
        <v>790</v>
      </c>
      <c r="J80" s="9">
        <v>0</v>
      </c>
      <c r="K80" s="9">
        <v>0</v>
      </c>
      <c r="L80" s="9">
        <v>0</v>
      </c>
      <c r="M80" s="9">
        <v>724</v>
      </c>
      <c r="N80" s="9">
        <v>-92</v>
      </c>
      <c r="O80" s="9">
        <v>632</v>
      </c>
    </row>
    <row r="81" spans="1:15" s="3" customFormat="1" ht="12" customHeight="1">
      <c r="A81" s="3" t="s">
        <v>264</v>
      </c>
      <c r="B81" s="9">
        <v>0</v>
      </c>
      <c r="C81" s="9">
        <v>0</v>
      </c>
      <c r="D81" s="9">
        <v>1466</v>
      </c>
      <c r="E81" s="9">
        <v>-811</v>
      </c>
      <c r="F81" s="9">
        <v>0</v>
      </c>
      <c r="G81" s="9">
        <v>0</v>
      </c>
      <c r="H81" s="9">
        <v>655</v>
      </c>
      <c r="I81" s="9">
        <v>1705</v>
      </c>
      <c r="J81" s="9">
        <v>-239</v>
      </c>
      <c r="K81" s="9">
        <v>0</v>
      </c>
      <c r="L81" s="9">
        <v>0</v>
      </c>
      <c r="M81" s="9">
        <v>655</v>
      </c>
      <c r="N81" s="9">
        <v>3935</v>
      </c>
      <c r="O81" s="9">
        <v>4590</v>
      </c>
    </row>
    <row r="82" spans="1:15" s="3" customFormat="1" ht="12" customHeight="1">
      <c r="A82" s="3" t="s">
        <v>265</v>
      </c>
      <c r="B82" s="9">
        <v>0</v>
      </c>
      <c r="C82" s="9">
        <v>0</v>
      </c>
      <c r="D82" s="9">
        <v>52</v>
      </c>
      <c r="E82" s="9">
        <v>96</v>
      </c>
      <c r="F82" s="9">
        <v>-20</v>
      </c>
      <c r="G82" s="9">
        <v>0</v>
      </c>
      <c r="H82" s="9">
        <v>128</v>
      </c>
      <c r="I82" s="9">
        <v>655</v>
      </c>
      <c r="J82" s="9">
        <v>-3</v>
      </c>
      <c r="K82" s="9">
        <v>0</v>
      </c>
      <c r="L82" s="9">
        <v>0</v>
      </c>
      <c r="M82" s="9">
        <v>728</v>
      </c>
      <c r="N82" s="9">
        <v>-173</v>
      </c>
      <c r="O82" s="9">
        <v>555</v>
      </c>
    </row>
    <row r="83" spans="1:15" s="3" customFormat="1" ht="12" customHeight="1">
      <c r="A83" s="3" t="s">
        <v>189</v>
      </c>
      <c r="B83" s="9">
        <v>0</v>
      </c>
      <c r="C83" s="9">
        <v>0</v>
      </c>
      <c r="D83" s="9">
        <v>610</v>
      </c>
      <c r="E83" s="9">
        <v>21575</v>
      </c>
      <c r="F83" s="9">
        <v>-707</v>
      </c>
      <c r="G83" s="9">
        <v>0</v>
      </c>
      <c r="H83" s="9">
        <v>21478</v>
      </c>
      <c r="I83" s="9">
        <v>4347</v>
      </c>
      <c r="J83" s="9">
        <v>-810</v>
      </c>
      <c r="K83" s="9">
        <v>0</v>
      </c>
      <c r="L83" s="9">
        <v>0</v>
      </c>
      <c r="M83" s="9">
        <v>24405</v>
      </c>
      <c r="N83" s="9">
        <v>-6206</v>
      </c>
      <c r="O83" s="9">
        <v>18199</v>
      </c>
    </row>
    <row r="84" spans="1:15" s="3" customFormat="1" ht="12" customHeight="1">
      <c r="A84" s="3" t="s">
        <v>238</v>
      </c>
      <c r="B84" s="9">
        <v>0</v>
      </c>
      <c r="C84" s="9">
        <v>0</v>
      </c>
      <c r="D84" s="9">
        <v>0</v>
      </c>
      <c r="E84" s="9">
        <v>0</v>
      </c>
      <c r="F84" s="9">
        <v>-18</v>
      </c>
      <c r="G84" s="9">
        <v>0</v>
      </c>
      <c r="H84" s="9">
        <v>-18</v>
      </c>
      <c r="I84" s="9">
        <v>35</v>
      </c>
      <c r="J84" s="9">
        <v>-10167</v>
      </c>
      <c r="K84" s="9">
        <v>0</v>
      </c>
      <c r="L84" s="9">
        <v>0</v>
      </c>
      <c r="M84" s="9">
        <v>-10150</v>
      </c>
      <c r="N84" s="9">
        <v>2845</v>
      </c>
      <c r="O84" s="9">
        <v>-7305</v>
      </c>
    </row>
    <row r="85" spans="1:15" s="3" customFormat="1" ht="12" customHeight="1">
      <c r="A85" s="3" t="s">
        <v>263</v>
      </c>
      <c r="B85" s="9">
        <v>0</v>
      </c>
      <c r="C85" s="9">
        <v>0</v>
      </c>
      <c r="D85" s="9">
        <v>2448</v>
      </c>
      <c r="E85" s="9">
        <v>0</v>
      </c>
      <c r="F85" s="9">
        <v>-279</v>
      </c>
      <c r="G85" s="9">
        <v>0</v>
      </c>
      <c r="H85" s="9">
        <v>2169</v>
      </c>
      <c r="I85" s="9">
        <v>5510</v>
      </c>
      <c r="J85" s="9">
        <v>0</v>
      </c>
      <c r="K85" s="9">
        <v>0</v>
      </c>
      <c r="L85" s="9">
        <v>0</v>
      </c>
      <c r="M85" s="9">
        <v>5231</v>
      </c>
      <c r="N85" s="9">
        <v>-1465</v>
      </c>
      <c r="O85" s="9">
        <v>3766</v>
      </c>
    </row>
    <row r="86" spans="1:15" s="3" customFormat="1" ht="12" customHeight="1">
      <c r="A86" s="3" t="s">
        <v>266</v>
      </c>
      <c r="B86" s="9">
        <v>0</v>
      </c>
      <c r="C86" s="9">
        <v>0</v>
      </c>
      <c r="D86" s="9">
        <v>0</v>
      </c>
      <c r="E86" s="9">
        <v>0</v>
      </c>
      <c r="F86" s="9">
        <v>76</v>
      </c>
      <c r="G86" s="9">
        <v>0</v>
      </c>
      <c r="H86" s="9">
        <v>76</v>
      </c>
      <c r="I86" s="9">
        <v>-9</v>
      </c>
      <c r="J86" s="9">
        <v>0</v>
      </c>
      <c r="K86" s="9">
        <v>0</v>
      </c>
      <c r="L86" s="9">
        <v>0</v>
      </c>
      <c r="M86" s="9">
        <v>67</v>
      </c>
      <c r="N86" s="9">
        <v>-19</v>
      </c>
      <c r="O86" s="9">
        <v>48</v>
      </c>
    </row>
    <row r="87" spans="1:15" s="3" customFormat="1" ht="12" customHeight="1">
      <c r="A87" s="3" t="s">
        <v>262</v>
      </c>
      <c r="B87" s="9">
        <v>-33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9968</v>
      </c>
      <c r="J87" s="9">
        <v>-39</v>
      </c>
      <c r="K87" s="9">
        <v>0</v>
      </c>
      <c r="L87" s="9">
        <v>-3634</v>
      </c>
      <c r="M87" s="9">
        <v>6295</v>
      </c>
      <c r="N87" s="9">
        <v>-2902</v>
      </c>
      <c r="O87" s="9">
        <v>3393</v>
      </c>
    </row>
    <row r="88" spans="1:15" s="3" customFormat="1" ht="12" customHeight="1">
      <c r="A88" s="3" t="s">
        <v>190</v>
      </c>
      <c r="B88" s="9">
        <v>-225</v>
      </c>
      <c r="C88" s="9">
        <v>-225</v>
      </c>
      <c r="D88" s="9">
        <v>3677</v>
      </c>
      <c r="E88" s="9">
        <v>-143</v>
      </c>
      <c r="F88" s="9">
        <v>-2094</v>
      </c>
      <c r="G88" s="9">
        <v>0</v>
      </c>
      <c r="H88" s="9">
        <v>1215</v>
      </c>
      <c r="I88" s="9">
        <v>26771</v>
      </c>
      <c r="J88" s="9">
        <v>-1619</v>
      </c>
      <c r="K88" s="9">
        <v>81337</v>
      </c>
      <c r="L88" s="9">
        <v>0</v>
      </c>
      <c r="M88" s="9">
        <v>104027</v>
      </c>
      <c r="N88" s="9">
        <v>-33227</v>
      </c>
      <c r="O88" s="9">
        <v>70800</v>
      </c>
    </row>
    <row r="89" spans="1:5" s="3" customFormat="1" ht="12.75">
      <c r="A89" s="2"/>
      <c r="B89" s="9"/>
      <c r="C89" s="9"/>
      <c r="D89" s="9"/>
      <c r="E89" s="9"/>
    </row>
    <row r="90" spans="1:15" ht="12.75">
      <c r="A90" s="3" t="s">
        <v>139</v>
      </c>
      <c r="B90" s="9">
        <f aca="true" t="shared" si="0" ref="B90:M90">SUM(B5:B89)</f>
        <v>76337434</v>
      </c>
      <c r="C90" s="9">
        <f t="shared" si="0"/>
        <v>64581854</v>
      </c>
      <c r="D90" s="9">
        <f t="shared" si="0"/>
        <v>10079277</v>
      </c>
      <c r="E90" s="9">
        <f t="shared" si="0"/>
        <v>-65055040</v>
      </c>
      <c r="F90" s="9">
        <f t="shared" si="0"/>
        <v>-11653583</v>
      </c>
      <c r="G90" s="9">
        <f t="shared" si="0"/>
        <v>-398328</v>
      </c>
      <c r="H90" s="9">
        <f t="shared" si="0"/>
        <v>-2445820</v>
      </c>
      <c r="I90" s="9">
        <f t="shared" si="0"/>
        <v>18271333</v>
      </c>
      <c r="J90" s="9">
        <f t="shared" si="0"/>
        <v>-8308499</v>
      </c>
      <c r="K90" s="9">
        <f t="shared" si="0"/>
        <v>13555253</v>
      </c>
      <c r="L90" s="9">
        <f t="shared" si="0"/>
        <v>-1183840</v>
      </c>
      <c r="M90" s="9">
        <f t="shared" si="0"/>
        <v>9809149</v>
      </c>
      <c r="N90" s="9">
        <f>SUM(N5:N89)</f>
        <v>-2275471</v>
      </c>
      <c r="O90" s="9">
        <f>SUM(O5:O89)</f>
        <v>7533678</v>
      </c>
    </row>
    <row r="91" spans="1:15" ht="12.75">
      <c r="A91" s="1" t="s">
        <v>140</v>
      </c>
      <c r="B91" s="10">
        <v>66754913</v>
      </c>
      <c r="C91" s="10">
        <v>56530101</v>
      </c>
      <c r="D91" s="10">
        <v>9347583</v>
      </c>
      <c r="E91" s="10">
        <v>-45366427</v>
      </c>
      <c r="F91" s="10">
        <v>-11501015</v>
      </c>
      <c r="G91" s="10">
        <v>-446167</v>
      </c>
      <c r="H91" s="10">
        <v>8564075</v>
      </c>
      <c r="I91" s="10">
        <v>16192318</v>
      </c>
      <c r="J91" s="10">
        <v>-12070979</v>
      </c>
      <c r="K91" s="10">
        <v>-12538806</v>
      </c>
      <c r="L91" s="10">
        <v>-787172</v>
      </c>
      <c r="M91" s="10">
        <v>-9988147</v>
      </c>
      <c r="N91" s="10">
        <v>2231828</v>
      </c>
      <c r="O91" s="10">
        <v>-7756319</v>
      </c>
    </row>
    <row r="93" spans="1:15" ht="12.75">
      <c r="A93" s="1" t="s">
        <v>136</v>
      </c>
      <c r="B93" s="7">
        <f>B90/($C90/100)</f>
        <v>118.20260533245143</v>
      </c>
      <c r="C93" s="7">
        <f aca="true" t="shared" si="1" ref="C93:O93">C90/($C90/100)</f>
        <v>100</v>
      </c>
      <c r="D93" s="7">
        <f t="shared" si="1"/>
        <v>15.60697994207475</v>
      </c>
      <c r="E93" s="7">
        <f t="shared" si="1"/>
        <v>-100.73269187967257</v>
      </c>
      <c r="F93" s="7">
        <f t="shared" si="1"/>
        <v>-18.044670876125668</v>
      </c>
      <c r="G93" s="7">
        <f t="shared" si="1"/>
        <v>-0.6167800633286248</v>
      </c>
      <c r="H93" s="7">
        <f t="shared" si="1"/>
        <v>-3.78716287705212</v>
      </c>
      <c r="I93" s="7">
        <f t="shared" si="1"/>
        <v>28.291744303283703</v>
      </c>
      <c r="J93" s="7">
        <f t="shared" si="1"/>
        <v>-12.865067329903535</v>
      </c>
      <c r="K93" s="7">
        <f t="shared" si="1"/>
        <v>20.989259614627972</v>
      </c>
      <c r="L93" s="7">
        <f t="shared" si="1"/>
        <v>-1.8330845689255064</v>
      </c>
      <c r="M93" s="7">
        <f t="shared" si="1"/>
        <v>15.1887076515332</v>
      </c>
      <c r="N93" s="7">
        <f t="shared" si="1"/>
        <v>-3.5233906415879606</v>
      </c>
      <c r="O93" s="7">
        <f t="shared" si="1"/>
        <v>11.66531700994524</v>
      </c>
    </row>
    <row r="94" spans="1:15" ht="12.75">
      <c r="A94" s="1" t="s">
        <v>137</v>
      </c>
      <c r="B94" s="7">
        <f>B91/($C91/100)</f>
        <v>118.08737613966053</v>
      </c>
      <c r="C94" s="7">
        <f aca="true" t="shared" si="2" ref="C94:O94">C91/($C91/100)</f>
        <v>100</v>
      </c>
      <c r="D94" s="7">
        <f t="shared" si="2"/>
        <v>16.53558517434809</v>
      </c>
      <c r="E94" s="7">
        <f t="shared" si="2"/>
        <v>-80.25180602454611</v>
      </c>
      <c r="F94" s="7">
        <f t="shared" si="2"/>
        <v>-20.344939769345185</v>
      </c>
      <c r="G94" s="7">
        <f t="shared" si="2"/>
        <v>-0.7892556215316155</v>
      </c>
      <c r="H94" s="7">
        <f t="shared" si="2"/>
        <v>15.149583758925179</v>
      </c>
      <c r="I94" s="7">
        <f t="shared" si="2"/>
        <v>28.643709658328753</v>
      </c>
      <c r="J94" s="7">
        <f t="shared" si="2"/>
        <v>-21.353188454412987</v>
      </c>
      <c r="K94" s="7">
        <f t="shared" si="2"/>
        <v>-22.180759945926862</v>
      </c>
      <c r="L94" s="7">
        <f t="shared" si="2"/>
        <v>-1.3924829180828813</v>
      </c>
      <c r="M94" s="7">
        <f t="shared" si="2"/>
        <v>-17.668723075516883</v>
      </c>
      <c r="N94" s="7">
        <f t="shared" si="2"/>
        <v>3.9480346939411977</v>
      </c>
      <c r="O94" s="7">
        <f t="shared" si="2"/>
        <v>-13.720688381575684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Krumlinde</dc:creator>
  <cp:keywords/>
  <dc:description/>
  <cp:lastModifiedBy>Arne Sandström</cp:lastModifiedBy>
  <cp:lastPrinted>2003-06-04T08:29:54Z</cp:lastPrinted>
  <dcterms:created xsi:type="dcterms:W3CDTF">2000-06-15T15:55:33Z</dcterms:created>
  <dcterms:modified xsi:type="dcterms:W3CDTF">2005-08-11T05:59:51Z</dcterms:modified>
  <cp:category/>
  <cp:version/>
  <cp:contentType/>
  <cp:contentStatus/>
</cp:coreProperties>
</file>