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0" windowWidth="11910" windowHeight="8175" tabRatio="961" activeTab="0"/>
  </bookViews>
  <sheets>
    <sheet name="Tabell 1a" sheetId="1" r:id="rId1"/>
    <sheet name="Tabell 1b" sheetId="2" r:id="rId2"/>
    <sheet name="Tabell 1c" sheetId="3" r:id="rId3"/>
    <sheet name="Tabell 2" sheetId="4" r:id="rId4"/>
    <sheet name="Tabell 3" sheetId="5" r:id="rId5"/>
    <sheet name="Tabell 4a" sheetId="6" r:id="rId6"/>
    <sheet name="Tabell 4b" sheetId="7" r:id="rId7"/>
    <sheet name="Tabell 4c" sheetId="8" r:id="rId8"/>
    <sheet name="Tabell 5" sheetId="9" r:id="rId9"/>
    <sheet name="Tabell 6" sheetId="10" r:id="rId10"/>
    <sheet name="Tabell 7" sheetId="11" r:id="rId11"/>
    <sheet name="Tabell 8" sheetId="12" r:id="rId12"/>
    <sheet name="Tabell 9a" sheetId="13" r:id="rId13"/>
    <sheet name="Tabell 9b" sheetId="14" r:id="rId14"/>
    <sheet name="Tabell 10" sheetId="15" r:id="rId15"/>
    <sheet name="Tabell 11" sheetId="16" r:id="rId16"/>
    <sheet name="Tabell 12" sheetId="17" r:id="rId17"/>
    <sheet name="Tabell 13" sheetId="18" r:id="rId18"/>
    <sheet name="Tabell 14" sheetId="19" r:id="rId19"/>
    <sheet name="Tabell 15" sheetId="20" r:id="rId20"/>
    <sheet name="Tabell 16" sheetId="21" r:id="rId21"/>
    <sheet name="Tabell 17" sheetId="22" r:id="rId22"/>
    <sheet name="Tabell 18a" sheetId="23" r:id="rId23"/>
    <sheet name="Tabell 18b" sheetId="24" r:id="rId24"/>
    <sheet name="Tabell 18c" sheetId="25" r:id="rId25"/>
    <sheet name="Tabell 19" sheetId="26" r:id="rId26"/>
    <sheet name="Tabell 20" sheetId="27" r:id="rId27"/>
    <sheet name="Tabell 21" sheetId="28" r:id="rId28"/>
    <sheet name="Tabell 22" sheetId="29" r:id="rId29"/>
    <sheet name="Tabell 23" sheetId="30" r:id="rId30"/>
    <sheet name="Tabell 24" sheetId="31" r:id="rId31"/>
    <sheet name="Tabell 25" sheetId="32" r:id="rId32"/>
    <sheet name="Tabell 26" sheetId="33" r:id="rId33"/>
    <sheet name="Tabell 26b" sheetId="34" r:id="rId34"/>
    <sheet name="Tabell 27" sheetId="35" r:id="rId35"/>
    <sheet name="Tabell 28" sheetId="36" r:id="rId36"/>
    <sheet name="Tabell 28b" sheetId="37" r:id="rId37"/>
    <sheet name="Tabell 29" sheetId="38" r:id="rId38"/>
    <sheet name="Tabell 30" sheetId="39" r:id="rId39"/>
  </sheets>
  <definedNames>
    <definedName name="_xlnm.Print_Titles" localSheetId="4">'Tabell 3'!$A:$A</definedName>
    <definedName name="_xlnm.Print_Titles" localSheetId="5">'Tabell 4a'!$A:$A</definedName>
    <definedName name="_xlnm.Print_Titles" localSheetId="6">'Tabell 4b'!$A:$A</definedName>
    <definedName name="_xlnm.Print_Titles" localSheetId="7">'Tabell 4c'!$A:$A</definedName>
    <definedName name="_xlnm.Print_Titles" localSheetId="8">'Tabell 5'!$A:$A</definedName>
  </definedNames>
  <calcPr fullCalcOnLoad="1" refMode="R1C1"/>
</workbook>
</file>

<file path=xl/sharedStrings.xml><?xml version="1.0" encoding="utf-8"?>
<sst xmlns="http://schemas.openxmlformats.org/spreadsheetml/2006/main" count="1514" uniqueCount="355">
  <si>
    <t>@priv1</t>
  </si>
  <si>
    <t>Bolag</t>
  </si>
  <si>
    <t>Företag och fastighet</t>
  </si>
  <si>
    <t>Försäkringsgren</t>
  </si>
  <si>
    <t>Hem o villa</t>
  </si>
  <si>
    <t>Annan motor</t>
  </si>
  <si>
    <t>Trafik</t>
  </si>
  <si>
    <t>Sjuk och olycksfall</t>
  </si>
  <si>
    <t>Sjö, flyg och transport</t>
  </si>
  <si>
    <t>Trygghetsförsäkring</t>
  </si>
  <si>
    <t>Avgångsbidrag</t>
  </si>
  <si>
    <t>Djur</t>
  </si>
  <si>
    <t>Kredit</t>
  </si>
  <si>
    <t>Individuell sjuk- och olycksfallsförsäkring</t>
  </si>
  <si>
    <t>Företags- o fastighet</t>
  </si>
  <si>
    <t>Hem- och villaförsäkring</t>
  </si>
  <si>
    <t>Trafikförsäkring</t>
  </si>
  <si>
    <t>Motorfordonsförsäkring</t>
  </si>
  <si>
    <t>Transportförsäkring</t>
  </si>
  <si>
    <t>Sjöförsäkring</t>
  </si>
  <si>
    <t>Djurförsäkring</t>
  </si>
  <si>
    <t>Kreditförsäkring</t>
  </si>
  <si>
    <t>(Table 2.) (Balance Sheet. Swedish companies, non-life, nationwide.)</t>
  </si>
  <si>
    <t>(Table 3.) (Balance Sheet. Major local companies, non-life.)</t>
  </si>
  <si>
    <t>(Table 5.) (Income statement. Sw. companies, non-life, nationwide.)</t>
  </si>
  <si>
    <t>(Table 6.) (Income statement. Sw. companies, non-life, nationwide.)</t>
  </si>
  <si>
    <t>(Table 7.) (Foreign companies non-life operations in Sweden.)</t>
  </si>
  <si>
    <t>Table 8. (Accident and health. Swedish non-life companies. Direct insurance in Sweden.)</t>
  </si>
  <si>
    <t xml:space="preserve">Table 9 A. (Individual accident and health. Swedish life companies. Direct insurance in Sweden.) </t>
  </si>
  <si>
    <t xml:space="preserve">Table 9 B. (Group accident and health. Swedish life companies. Direct insurance in Sweden.) </t>
  </si>
  <si>
    <t xml:space="preserve">Table 10. (Discharge. Swedish companies. Direct insurance in Sweden.) </t>
  </si>
  <si>
    <t xml:space="preserve">Table 11. (Employers no fault. Swedish companies. Direct insurance in Sweden.) </t>
  </si>
  <si>
    <t xml:space="preserve">Table 12. (Business &amp; houseowner. Nationwide companies. Direct insurance in Sweden.) </t>
  </si>
  <si>
    <t xml:space="preserve">Table 13. (Business &amp; houseowner. Major local companies. Direct insurance in Sweden.) </t>
  </si>
  <si>
    <t xml:space="preserve">Table 14. (Householder &amp; homeowner. Nationwide companies. Direct insurance in Sweden.) </t>
  </si>
  <si>
    <t xml:space="preserve">Table 15. (Householder &amp; homeowner. Major local companies. Direct insurance in Sweden.) </t>
  </si>
  <si>
    <t xml:space="preserve">Table 16. (Motor third party. Nationwide companies. Direct insurance in Sweden.) </t>
  </si>
  <si>
    <t xml:space="preserve">Table 17. (Other Motor vehicle. Swedish companies. Direct insurance in Sweden.) </t>
  </si>
  <si>
    <t xml:space="preserve">Table 18c. (Transport. Swedish companies. Direct insurance in Sweden.) </t>
  </si>
  <si>
    <t xml:space="preserve">Table 18b. (Aviation. Swedish companies. Direct insurance in Sweden.) </t>
  </si>
  <si>
    <t xml:space="preserve">Table 18a. (Marine. Swedish companies. Direct insurance in Sweden.) </t>
  </si>
  <si>
    <t xml:space="preserve">Table 19. (Credit. Swedish companies. Direct insurance in Sweden.) </t>
  </si>
  <si>
    <t xml:space="preserve">Table 20. (Animal. Swedish companies. Direct insurance in Sweden.) </t>
  </si>
  <si>
    <t xml:space="preserve">Table 21. (Assumed non-life reinsurance. Swedish companies.) </t>
  </si>
  <si>
    <t xml:space="preserve">Table 22. (Assumed non-life reinsurance. Major local companies.) </t>
  </si>
  <si>
    <t xml:space="preserve">Table 23. (Direct insurance of foreign riska. Swedish companies.) </t>
  </si>
  <si>
    <t xml:space="preserve">Table 24. (Direct insurance in Sweden in total. Swedish non-life companies.) </t>
  </si>
  <si>
    <t xml:space="preserve">Table 25. (Direct insurance in Sweden as % of earned gross premiums. Swedish non-life companies.) </t>
  </si>
  <si>
    <t xml:space="preserve">(Table 27. Group- and occupational pension. Swedish companies, traditional life. Direct insurance in Sweden.) </t>
  </si>
  <si>
    <t xml:space="preserve">(Table 28.  Group life and occupational group life. Swedish companies, trad. life. Direct insurance in Sweden.) </t>
  </si>
  <si>
    <t xml:space="preserve">(Table 29.  Direct insurance of foreign risks. Swedish companies, trad. life. Direct insurance in Sweden.) </t>
  </si>
  <si>
    <t>(Table 30.  Assumed life reinsurance. Swedish companies, traditional life.)</t>
  </si>
  <si>
    <t>Återförsäkrares andel av försäkr.-tekn avsättn  (Reinsurers' share of technical provisions)</t>
  </si>
  <si>
    <t>Placerings- tillgångar (Investment assets)</t>
  </si>
  <si>
    <t>Fordringar o-andra tillgångar (Other assets and debtors)</t>
  </si>
  <si>
    <t>Bolag (Company)</t>
  </si>
  <si>
    <t>Interims-fordringar (Prepayments and accrued income)</t>
  </si>
  <si>
    <t>Summa   tillgångar (Total assets)</t>
  </si>
  <si>
    <t>Eget kapital o obesk. res. (Shareholders' equity and untaxed reserves)</t>
  </si>
  <si>
    <t>Försäkrings-tekniska avsättningar (Technical provisions)</t>
  </si>
  <si>
    <t>Övriga skulder o avs (Provisions for  other risks and expenses, creditors)</t>
  </si>
  <si>
    <t>Övriga tillgångar (Other assets and debtors)</t>
  </si>
  <si>
    <r>
      <t xml:space="preserve">Teknisk redovisning av livförsäkringsrörelse </t>
    </r>
    <r>
      <rPr>
        <i/>
        <sz val="8"/>
        <rFont val="Book Antiqua"/>
        <family val="1"/>
      </rPr>
      <t>(Technical account for insurance operations)</t>
    </r>
  </si>
  <si>
    <r>
      <t xml:space="preserve">Icke-teknisk redovisning </t>
    </r>
    <r>
      <rPr>
        <i/>
        <sz val="8"/>
        <rFont val="Book Antiqua"/>
        <family val="1"/>
      </rPr>
      <t>(Non-technical account)</t>
    </r>
  </si>
  <si>
    <t>Premie-inkomst f.e.r. (Net premium income)</t>
  </si>
  <si>
    <t>Kapital-avkastning int. (Investment income)</t>
  </si>
  <si>
    <t>Orealiserade vinster/förluster på plac.tillg. (Unrealised gains/profits on investm.)</t>
  </si>
  <si>
    <t>Försäkringser-sättning (Claims incurred)</t>
  </si>
  <si>
    <t>Förändring i förs.tekn avs. o återbäring (Change in technical provisions &amp; bonus)</t>
  </si>
  <si>
    <t>Driftskostnad (Operating expenses)</t>
  </si>
  <si>
    <t>Övriga tekniska kostn/int. (Other income or expenses)</t>
  </si>
  <si>
    <t>Kapitalavk.-kostnader (Investment expenses)</t>
  </si>
  <si>
    <t>Livförs-rörelens tekn.res. (Technical result)</t>
  </si>
  <si>
    <t>Kapitalavk.netto o övriga intäkter och kostnader  (Net capital return &amp; other income/expenses)</t>
  </si>
  <si>
    <t>Boksluts-dispositioner och skatt (Appropriations &amp; taxes)</t>
  </si>
  <si>
    <t>Årets resultat (Net income for the year)</t>
  </si>
  <si>
    <t>Premie inkomst f.e.r. (Net premium income)</t>
  </si>
  <si>
    <t>Kap.avkastn
inkl oreal.
vinster o förl (Investment income)</t>
  </si>
  <si>
    <t>Försäkr-
ingser-
sättning (Claims incurred)</t>
  </si>
  <si>
    <t>Förändr i liv
försäkr avs
o återbäring (Change in techn. prov. &amp; bonus)</t>
  </si>
  <si>
    <t>Drifts-
kostnad (Operating expenses)</t>
  </si>
  <si>
    <t>Kapital-
avkastn.
kostn. (Investment expenses)</t>
  </si>
  <si>
    <t>Livförs
tekniska
resultat (Technical result)</t>
  </si>
  <si>
    <t>Återförsäkrares andel av försäkr.-tekn avsättn (Reinsurers' share of technical provisions)</t>
  </si>
  <si>
    <t>Eget kapital  (Shareholders' equity)</t>
  </si>
  <si>
    <t>Obeskattade reserver (Untaxed reserves)</t>
  </si>
  <si>
    <t>Försäkrings-tekniska avsättningar före avg.återf. (Technical provisions)</t>
  </si>
  <si>
    <t>Övriga avsättningar och skulder (Other risks and expenses, creditors)</t>
  </si>
  <si>
    <t>Balans- omslutning (Total equity and liabilities)</t>
  </si>
  <si>
    <t>Premie-intäkt brutto (Gross earned premiums)</t>
  </si>
  <si>
    <t>Premieintäkt f.e.r. (Earned premiums for own account)</t>
  </si>
  <si>
    <t>Kapitalavk. överförd fr. finansrörelsen (Allocated investment return)</t>
  </si>
  <si>
    <t>Försäkringser-sättning f.e.r. (Claims inc. own   account)</t>
  </si>
  <si>
    <t>Driftskostnader f.e.r. (Operating expenses)</t>
  </si>
  <si>
    <t>Övriga tekn. intäkter/ kostn. återbäring (Other techn. income/costs)</t>
  </si>
  <si>
    <t>Skadeförs. tekniska resultat (Technical profit/loss)</t>
  </si>
  <si>
    <t>Kapitalavkastn. intäkter (Investment income)</t>
  </si>
  <si>
    <t>Kapitalavkastn. kostnader  (Investment expenses)</t>
  </si>
  <si>
    <t>Orealiserade vinster / försluster (Unrealised investm. loss/gain)</t>
  </si>
  <si>
    <t>Övriga intäkter / kostnader (Other income or expenses)</t>
  </si>
  <si>
    <t>Resultat före boksl. disp./skatt (Result before appr. and taxes)</t>
  </si>
  <si>
    <t>Boksluts-dispositioner / skatt (Appropriations and taxes)</t>
  </si>
  <si>
    <r>
      <t xml:space="preserve">Teknisk redovisning av skadeförsäkringsrörelse </t>
    </r>
    <r>
      <rPr>
        <i/>
        <sz val="8"/>
        <rFont val="Book Antiqua"/>
        <family val="1"/>
      </rPr>
      <t>(Technical account for insurance operations)</t>
    </r>
  </si>
  <si>
    <t>(Individual accident and health)</t>
  </si>
  <si>
    <t>(Business &amp; houseowner)</t>
  </si>
  <si>
    <t>(Householder &amp; homeowner)</t>
  </si>
  <si>
    <t>(Motor third party)</t>
  </si>
  <si>
    <t>(Other Motor vehicle)</t>
  </si>
  <si>
    <t>(Transport)</t>
  </si>
  <si>
    <t>(Marine)</t>
  </si>
  <si>
    <t>(Animal)</t>
  </si>
  <si>
    <t>(Credit)</t>
  </si>
  <si>
    <t>(Total)</t>
  </si>
  <si>
    <t>Inbetalda premier (Gross premium income)</t>
  </si>
  <si>
    <t>Försäkr.ersättn. (Claims paid)</t>
  </si>
  <si>
    <t>Driftsutgift (Operating expenses)</t>
  </si>
  <si>
    <t>Premier ./. förs.ers. ./. driftskostn. (Premiums ./. claims ./. cost)</t>
  </si>
  <si>
    <t>Premie-intäkt f.e.r. (Earned premiums for own account)</t>
  </si>
  <si>
    <t>Kapital-avkastning (Allocated investment income)</t>
  </si>
  <si>
    <t>Försäkrings-ersättn. f.e.r. (Claims incurred for own account)</t>
  </si>
  <si>
    <t>Återbäring (Rebates)</t>
  </si>
  <si>
    <t>Driftskostnad f.e.r. (Operating expenses)</t>
  </si>
  <si>
    <t>Övriga tekniska kostn/intäkt (Other techn-ical costs /income)</t>
  </si>
  <si>
    <t>Skadeförs. tekniska  resultat (Technical profit/loss)</t>
  </si>
  <si>
    <t>Placerings-tillgångar för förs.tagare (Invesment assets on  policyholders' account)</t>
  </si>
  <si>
    <t>Försäkrings-tekniska avsättningar för förs.tagare (Technical provisions)</t>
  </si>
  <si>
    <t>Summa skulder och eget kapital   (Total shareholders' equity and liabilities)</t>
  </si>
  <si>
    <t>(Table 1.) (Balance Sheet. Swedish companies, nationwide.)</t>
  </si>
  <si>
    <t>Orealiserade vinster/förluster på plac.tillg. för vilka förs.tagaren bär placeringsrisk</t>
  </si>
  <si>
    <t xml:space="preserve">(Table 26. Individual life assurance. Swedish companies, unit linked. Direct insurance in Sweden.) </t>
  </si>
  <si>
    <t xml:space="preserve">(Table 28b.  Group life and occupational group life. Swedish companies, unit linked. Direct insurance in Sweden.) </t>
  </si>
  <si>
    <t xml:space="preserve">(Table 26b. Individual life assurance. Swedish life companies, traditional life. Direct insurance in Sweden.) </t>
  </si>
  <si>
    <t>(Table 1a.) (Balance Sheet. Swedish companies, nationwide.)</t>
  </si>
  <si>
    <t>(Table 1b.) (Balance Sheet. Swedish companies, nationwide.)</t>
  </si>
  <si>
    <t>(Table 4a. Income statement. Swedish companies.)</t>
  </si>
  <si>
    <t>(Table 4b. Income statement. Swedish companies.)</t>
  </si>
  <si>
    <t>(Table 4c. Income statement. Swedish companies.)</t>
  </si>
  <si>
    <t>Relativa tal 2001</t>
  </si>
  <si>
    <t>Relativa tal 2000</t>
  </si>
  <si>
    <t>Tabell 11.    Trygghetsförsäkring vid arbetsskada 2001. Svenska bolag. Direkt försäkring i Sverige. (belopp i kSEK)</t>
  </si>
  <si>
    <t>Samtliga bolag 2001</t>
  </si>
  <si>
    <t>Samtliga bolag 2000</t>
  </si>
  <si>
    <t>AFA Trygg</t>
  </si>
  <si>
    <t>SACO</t>
  </si>
  <si>
    <t>LRF Skade</t>
  </si>
  <si>
    <t>LF Sak</t>
  </si>
  <si>
    <t>Tabell 12.    Företags- och fastighetsförsäkring 2001. Svenska riksbolag. Direkt försäkring i Sverige. (belopp i kSEK)</t>
  </si>
  <si>
    <t>If Skade</t>
  </si>
  <si>
    <t>Trygg-Hansa</t>
  </si>
  <si>
    <t>Folksam Sak</t>
  </si>
  <si>
    <t>Landstingen</t>
  </si>
  <si>
    <t>Moderna</t>
  </si>
  <si>
    <t>SvenskaBrand</t>
  </si>
  <si>
    <t>SvKonsument</t>
  </si>
  <si>
    <t>Skanska</t>
  </si>
  <si>
    <t>Vattenfall</t>
  </si>
  <si>
    <t>Sparia</t>
  </si>
  <si>
    <t>Sydkraft</t>
  </si>
  <si>
    <t>Telia</t>
  </si>
  <si>
    <t>Sirius Inter</t>
  </si>
  <si>
    <t>SCA</t>
  </si>
  <si>
    <t>SJ Försäk.</t>
  </si>
  <si>
    <t>SE Captive</t>
  </si>
  <si>
    <t>NCC</t>
  </si>
  <si>
    <t>Anticimex</t>
  </si>
  <si>
    <t>Göta-Lejon</t>
  </si>
  <si>
    <t>Visenta</t>
  </si>
  <si>
    <t>Vabis</t>
  </si>
  <si>
    <t>Posten</t>
  </si>
  <si>
    <t>SOFAB</t>
  </si>
  <si>
    <t>Lansen</t>
  </si>
  <si>
    <t>ASSI</t>
  </si>
  <si>
    <t>Sandvik</t>
  </si>
  <si>
    <t>Industria</t>
  </si>
  <si>
    <t>Viator</t>
  </si>
  <si>
    <t>SveLand</t>
  </si>
  <si>
    <t>StErik</t>
  </si>
  <si>
    <t>Riksbygg</t>
  </si>
  <si>
    <t>LF Miljö</t>
  </si>
  <si>
    <t>Boliden</t>
  </si>
  <si>
    <t>Re Cere</t>
  </si>
  <si>
    <t>Electrolux</t>
  </si>
  <si>
    <t>Prosec</t>
  </si>
  <si>
    <t>HSB</t>
  </si>
  <si>
    <t>Sweskogs</t>
  </si>
  <si>
    <t>SKF</t>
  </si>
  <si>
    <t>GAR-BO</t>
  </si>
  <si>
    <t>BostadsGar</t>
  </si>
  <si>
    <t>SABO</t>
  </si>
  <si>
    <t>Brandkont.</t>
  </si>
  <si>
    <t>Holmia</t>
  </si>
  <si>
    <t>SalusAn Sak</t>
  </si>
  <si>
    <t>BrandfVerket</t>
  </si>
  <si>
    <t>Tabell 13.    Företags- och fastighetsförsäkring 2001. Större lokala bolag. Direkt försäkring i Sverige. (belopp i kSEK)</t>
  </si>
  <si>
    <t>LF Stockholm</t>
  </si>
  <si>
    <t>LF Skåne</t>
  </si>
  <si>
    <t>LF Jönköping</t>
  </si>
  <si>
    <t>LF ÖstgötaB</t>
  </si>
  <si>
    <t>LF Bergslag</t>
  </si>
  <si>
    <t>LF Älvsborg</t>
  </si>
  <si>
    <t>LF Dalarna</t>
  </si>
  <si>
    <t>LF Göteborg</t>
  </si>
  <si>
    <t>LF Kalmar</t>
  </si>
  <si>
    <t>LF Uppsala</t>
  </si>
  <si>
    <t>LF Skaraborg</t>
  </si>
  <si>
    <t>LF Söderman</t>
  </si>
  <si>
    <t>LF Värmland</t>
  </si>
  <si>
    <t>LF Halland</t>
  </si>
  <si>
    <t>LF Kronoberg</t>
  </si>
  <si>
    <t>LF Västerbo</t>
  </si>
  <si>
    <t>LF Västerno</t>
  </si>
  <si>
    <t>LF Jämtland</t>
  </si>
  <si>
    <t>LF Gävleborg</t>
  </si>
  <si>
    <t>LF Norrbott</t>
  </si>
  <si>
    <t>LF Blekinge</t>
  </si>
  <si>
    <t>LF Gotland</t>
  </si>
  <si>
    <t>LF Göinge</t>
  </si>
  <si>
    <t>LF Kristians</t>
  </si>
  <si>
    <t>Ölandsfö</t>
  </si>
  <si>
    <t>Lidköping</t>
  </si>
  <si>
    <t>Habo</t>
  </si>
  <si>
    <t>Varabygd</t>
  </si>
  <si>
    <t>Alfta</t>
  </si>
  <si>
    <t>Åkerbo</t>
  </si>
  <si>
    <t>SkyddBollnäs</t>
  </si>
  <si>
    <t>Piteorten</t>
  </si>
  <si>
    <t>Nordmark</t>
  </si>
  <si>
    <t>BohuslStr</t>
  </si>
  <si>
    <t>Tabell 14.    Hem- och villaförsäkring 2001. Svenska riksbolag. Direkt försäkring i Sverige. (belopp i kSEK)</t>
  </si>
  <si>
    <t>Solid</t>
  </si>
  <si>
    <t>Europeiska</t>
  </si>
  <si>
    <t>SafeInt</t>
  </si>
  <si>
    <t>Erika</t>
  </si>
  <si>
    <t>Accept</t>
  </si>
  <si>
    <t>Aktsam</t>
  </si>
  <si>
    <t>Tabell 15.    Hem- och villaförsäkring 2001. Större lokala bolag. Direkt försäkring i Sverige. (belopp i kSEK)</t>
  </si>
  <si>
    <t>Tabell 16.    Trafikförsäkring 2001. Svenska riksbolag. Direkt försäkring i Sverige. (belopp i kSEK)</t>
  </si>
  <si>
    <t>Tabell 17.    Annan motorfordonsförsäkring 2001. Svenska bolag. Direkt försäkring i Sverige. (belopp i kSEK)</t>
  </si>
  <si>
    <t>Falck</t>
  </si>
  <si>
    <t>Tabell 18a.    Sjöfartförsäkring 2001. Svenska bolag. Direkt försäkring i Sverige. (belopp i kSEK)</t>
  </si>
  <si>
    <t>SvÅngAss</t>
  </si>
  <si>
    <t>Tabell 18b.    Luftfartförsäkring 2001. Svenska bolag. Direkt försäkring i Sverige. (belopp i kSEK)</t>
  </si>
  <si>
    <t>Tabell 18c.    Transportförsäkring 2001. Svenska bolag. Direkt försäkring i Sverige. (belopp i kSEK)</t>
  </si>
  <si>
    <t>Tabell 19.    Kredit- och borgensförsäkring 2001. Svenska riksbolag. Direkt försäkring i Sverige. (belopp i kSEK)</t>
  </si>
  <si>
    <t>FPG</t>
  </si>
  <si>
    <t>AMFK</t>
  </si>
  <si>
    <t>WASAGaranti</t>
  </si>
  <si>
    <t>Tabell 20.    Husdjursförsäkring 2001. Svenska riksbolag. Direkt försäkring i Sverige. (belopp i kSEK)</t>
  </si>
  <si>
    <t>AGRIA</t>
  </si>
  <si>
    <t>Tabell 21.    Mottagen skadeåterförsäkring 2001. Svenska bolag (belopp i kSEK).</t>
  </si>
  <si>
    <t>Skandia</t>
  </si>
  <si>
    <t>Större lokala bolag</t>
  </si>
  <si>
    <t>Dial</t>
  </si>
  <si>
    <t>Stora Enso</t>
  </si>
  <si>
    <t>Suecia</t>
  </si>
  <si>
    <t>VolvoGro</t>
  </si>
  <si>
    <t>KF</t>
  </si>
  <si>
    <t>AGA RE</t>
  </si>
  <si>
    <t>Hannover Re</t>
  </si>
  <si>
    <t>SHB Skade</t>
  </si>
  <si>
    <t>WASA Inter</t>
  </si>
  <si>
    <t>Olsson</t>
  </si>
  <si>
    <t>Sthlm Re</t>
  </si>
  <si>
    <t>BPA</t>
  </si>
  <si>
    <t>RiverStone</t>
  </si>
  <si>
    <t>WASA Sak AB</t>
  </si>
  <si>
    <t>Esselte</t>
  </si>
  <si>
    <t>SEB Suecia</t>
  </si>
  <si>
    <t>Tabell 22.    Mottagen skadeåterförsäkring 2001. Större lokala försäkringsbolag.</t>
  </si>
  <si>
    <t>Tabell 23.    Direktförsäkring av utländska risker 2001. Svenska riksbolag. (belopp i kSEK)</t>
  </si>
  <si>
    <t>If Rese</t>
  </si>
  <si>
    <t>Tabell 8.    Sjuk- och olycksfallsförsäkring 2001. Svenska skadeförsäkringsbolag. Direkt försäkring i Sverige. (belopp i kSEK)</t>
  </si>
  <si>
    <t>AFA Sjuk</t>
  </si>
  <si>
    <t>Järnvägsmän</t>
  </si>
  <si>
    <t>Tabell 1a.    Balansräkning 2001. Svenska livförsäkringsbolag (belopp i kSEK)</t>
  </si>
  <si>
    <t>Alecta</t>
  </si>
  <si>
    <t>Skandia Liv</t>
  </si>
  <si>
    <t>AMF Pension</t>
  </si>
  <si>
    <t>SEB TLGamla</t>
  </si>
  <si>
    <t>LF  Liv</t>
  </si>
  <si>
    <t>SPP Liv</t>
  </si>
  <si>
    <t>Folksam Liv</t>
  </si>
  <si>
    <t>SHB Liv</t>
  </si>
  <si>
    <t>Nordea Liv I</t>
  </si>
  <si>
    <t>KPA Pension</t>
  </si>
  <si>
    <t>AFA Liv</t>
  </si>
  <si>
    <t>SEB TL Nya</t>
  </si>
  <si>
    <t>SparLiv</t>
  </si>
  <si>
    <t>SalusAn Liv</t>
  </si>
  <si>
    <t>KPA Livförs</t>
  </si>
  <si>
    <t>Gerling</t>
  </si>
  <si>
    <t>FL För Koll</t>
  </si>
  <si>
    <t>FL För. Liv</t>
  </si>
  <si>
    <t>FL För Grupp</t>
  </si>
  <si>
    <t>SkandiaLink</t>
  </si>
  <si>
    <t>LRF Liv</t>
  </si>
  <si>
    <t>AÄP</t>
  </si>
  <si>
    <t>Folksam LO</t>
  </si>
  <si>
    <t>Danica Fond</t>
  </si>
  <si>
    <t>SalusAn Gr</t>
  </si>
  <si>
    <t>SPPLiv Fond</t>
  </si>
  <si>
    <t>Robur Förs</t>
  </si>
  <si>
    <t>SEB TL Fond</t>
  </si>
  <si>
    <t>LF  Fondliv</t>
  </si>
  <si>
    <t>FolksamFond</t>
  </si>
  <si>
    <t>Holmia Liv</t>
  </si>
  <si>
    <t>Moderna Liv</t>
  </si>
  <si>
    <t>SvBr Liv</t>
  </si>
  <si>
    <t>KPA Fond</t>
  </si>
  <si>
    <t>Nordea LivII</t>
  </si>
  <si>
    <t>Banco Fond</t>
  </si>
  <si>
    <t>KP Fond</t>
  </si>
  <si>
    <t>AMF Fond</t>
  </si>
  <si>
    <t>Tabell 1b.    Balansräkning 2001. Pensionskassa (belopp i kSEK)</t>
  </si>
  <si>
    <t>Tabell 1c.    Balansräkning 2001. Myndigheter (belopp i kSEK)</t>
  </si>
  <si>
    <t>Tabell 2.    Balansräkning 2001. Svenska riksbolag för skadeförsäkring. (belopp i kkr)</t>
  </si>
  <si>
    <t>WASA Sak Sp</t>
  </si>
  <si>
    <t>Tabell 3.    Balansräkning 2001. Större lokala försäkringsbolag. (belopp i kkr)</t>
  </si>
  <si>
    <t>Tabell 4a.    Resultaträkning 2001. Svenska livförsäkringsbolag. (belopp i kSEK)</t>
  </si>
  <si>
    <t>Tabell 4b.    Resultaträkning 2001. Pensionskassa. (belopp i kSEK)</t>
  </si>
  <si>
    <t>Tabell 4c.    Resultaträkning 2001. Myndigheter. (belopp i kSEK)</t>
  </si>
  <si>
    <t>Tabell 5.    Resultaträkning 2001. Svenska riksbolag för skadeförsäkring. (belopp i kkr)</t>
  </si>
  <si>
    <t>Tabell 6.    Resultaträkning 2001. Större lokala försäkringsbolag. (belopp i kkr)</t>
  </si>
  <si>
    <t>Tabell 9A.    Individuell sjuk- och olycksfallsförsäkring samt premiebefrielseförsäkring 2001. Svenska livförsäkringsbolag. Direkt försäkring i Sverige. (kSEK)</t>
  </si>
  <si>
    <t>Tabell 9B.    Gruppsjuk- och gruppolycksfallsförsäkring samt premiebefrielseförsäkring 2001. Svenska livförsäkringsbolag. Direkt försäkring i Sverige. (belopp i kSEK)</t>
  </si>
  <si>
    <t>Tabell 10.    Avgångsbidragsförsäkring 2001. Svenska bolag. Direkt försäkring i Sverige. (belopp i kSEK)</t>
  </si>
  <si>
    <t>Tabell 26.    Individuell livförsäkring 2001. Svenska livförsäkringsbolag. Direkt försäkring i Sverige. (belopp i kSEK)</t>
  </si>
  <si>
    <t>Tabell 27.    Gruppensions- och tjänstepensionsförsäkring 2001. Svenska livförsäkringsbolag. Direkt försäkring i Sverige. (belopp i kSEK)</t>
  </si>
  <si>
    <t>Tabell 28.    Gruppliv- och tjänstegrupplivförsäkring 2001. Svenska livförsäkringsbolag. Direkt försäkring i Sverige. (belopp i kSEK)</t>
  </si>
  <si>
    <t>Tabell 29.    Direkt försäkring av utländska risker 2001. Svenska livförsäkringsbolag. Direkt försäkring i Sverige. (belopp i kSEK)</t>
  </si>
  <si>
    <t>Tabell 30.    Mottagen livåterförsäkring 2001. Svenska bolag. (belopp i kSEK)</t>
  </si>
  <si>
    <t>Tabell 26B.    Individuell livförsäkring 2001. Svenska fondförsäkringsbolag. Direkt försäkring i Sverige. (belopp i kSEK)</t>
  </si>
  <si>
    <t>Tabell 28B.    Gruppliv- och tjänstegrupplivförsäkring 2001. Svenska fondförsäkringsbolag. Direkt försäkring i Sverige. (belopp i kSEK)</t>
  </si>
  <si>
    <t>Tabell 24.    Direktförsäkring i Sverige totalt 2001. Svenska skadeförsäkringsbolag. (belopp i kSEK)</t>
  </si>
  <si>
    <t>(Företag och fastighet 2000)</t>
  </si>
  <si>
    <t>(Kredit 2000)</t>
  </si>
  <si>
    <t>(Hem o villa 2000)</t>
  </si>
  <si>
    <t>(Annan motor 2000)</t>
  </si>
  <si>
    <t>(Trafik 2000)</t>
  </si>
  <si>
    <t>(Sjuk och olycksfall 2000)</t>
  </si>
  <si>
    <t>(Sjö, flyg och transport 2000)</t>
  </si>
  <si>
    <t>(Trygghetsförsäkring 2000)</t>
  </si>
  <si>
    <t>(Avgångsbidrag 2000)</t>
  </si>
  <si>
    <t>(Djur 2000)</t>
  </si>
  <si>
    <t>Samtliga grenar 2001</t>
  </si>
  <si>
    <t>Samtliga grenar 2000</t>
  </si>
  <si>
    <t>Tabell 25.    Direktförsäkring i Sverige totalt 2001. Svenska skadeförsäkringsbolag. (i % av nettopremieintäkten)</t>
  </si>
  <si>
    <t>Tabell 7.    Utländska bolags direkta skadeförsäkringsrörelse i Sverige 2001. (belopp i kSEK)</t>
  </si>
  <si>
    <t>Totalt 2001</t>
  </si>
  <si>
    <t>Zurich</t>
  </si>
  <si>
    <t>Sampo Indust</t>
  </si>
  <si>
    <t>AIG Europe</t>
  </si>
  <si>
    <t>Allianz</t>
  </si>
  <si>
    <t>ACE Ins.</t>
  </si>
  <si>
    <t>Reliance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</si>
</sst>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&quot;%&quot;"/>
  </numFmts>
  <fonts count="8">
    <font>
      <sz val="10"/>
      <name val="Arial"/>
      <family val="0"/>
    </font>
    <font>
      <sz val="8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i/>
      <sz val="8"/>
      <name val="Book Antiqua"/>
      <family val="1"/>
    </font>
    <font>
      <b/>
      <i/>
      <sz val="10"/>
      <name val="Book Antiqua"/>
      <family val="1"/>
    </font>
    <font>
      <i/>
      <sz val="10"/>
      <name val="Arial"/>
      <family val="0"/>
    </font>
    <font>
      <i/>
      <sz val="10"/>
      <name val="Book Antiqua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 quotePrefix="1">
      <alignment wrapText="1"/>
    </xf>
    <xf numFmtId="164" fontId="1" fillId="0" borderId="0" xfId="0" applyNumberFormat="1" applyFont="1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 quotePrefix="1">
      <alignment wrapText="1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Alignment="1">
      <alignment wrapText="1"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7"/>
  <dimension ref="A1:M55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5.28125" style="1" customWidth="1"/>
    <col min="2" max="12" width="13.7109375" style="1" customWidth="1"/>
    <col min="13" max="16384" width="9.140625" style="1" customWidth="1"/>
  </cols>
  <sheetData>
    <row r="1" spans="1:13" ht="27" customHeight="1">
      <c r="A1" s="32" t="s">
        <v>274</v>
      </c>
      <c r="B1" s="23"/>
      <c r="C1" s="23"/>
      <c r="D1" s="23"/>
      <c r="E1" s="23"/>
      <c r="F1" s="23"/>
      <c r="G1" s="23"/>
      <c r="H1" s="6"/>
      <c r="I1" s="8"/>
      <c r="J1" s="8"/>
      <c r="K1" s="8"/>
      <c r="L1" s="8"/>
      <c r="M1" s="8"/>
    </row>
    <row r="2" spans="1:12" s="19" customFormat="1" ht="17.25" customHeight="1" thickBot="1">
      <c r="A2" s="24" t="s">
        <v>132</v>
      </c>
      <c r="B2" s="25"/>
      <c r="C2" s="25"/>
      <c r="D2" s="25"/>
      <c r="E2" s="25"/>
      <c r="F2" s="25"/>
      <c r="G2" s="26"/>
      <c r="H2" s="26"/>
      <c r="I2" s="26"/>
      <c r="J2" s="26"/>
      <c r="K2" s="18"/>
      <c r="L2" s="18"/>
    </row>
    <row r="3" spans="1:12" ht="83.25" customHeight="1" thickTop="1">
      <c r="A3" s="5" t="s">
        <v>55</v>
      </c>
      <c r="B3" s="4" t="s">
        <v>53</v>
      </c>
      <c r="C3" s="4" t="s">
        <v>124</v>
      </c>
      <c r="D3" s="4" t="s">
        <v>52</v>
      </c>
      <c r="E3" s="4" t="s">
        <v>54</v>
      </c>
      <c r="F3" s="4" t="s">
        <v>56</v>
      </c>
      <c r="G3" s="4" t="s">
        <v>57</v>
      </c>
      <c r="H3" s="4" t="s">
        <v>58</v>
      </c>
      <c r="I3" s="4" t="s">
        <v>59</v>
      </c>
      <c r="J3" s="4" t="s">
        <v>125</v>
      </c>
      <c r="K3" s="4" t="s">
        <v>60</v>
      </c>
      <c r="L3" s="4" t="s">
        <v>126</v>
      </c>
    </row>
    <row r="4" spans="1:12" s="3" customFormat="1" ht="12" customHeight="1">
      <c r="A4" s="3" t="s">
        <v>275</v>
      </c>
      <c r="B4" s="9">
        <v>330226171</v>
      </c>
      <c r="C4" s="9">
        <v>0</v>
      </c>
      <c r="D4" s="9">
        <v>0</v>
      </c>
      <c r="E4" s="9">
        <v>5325408</v>
      </c>
      <c r="F4" s="9">
        <v>4194969</v>
      </c>
      <c r="G4" s="9">
        <v>339746548</v>
      </c>
      <c r="H4" s="9">
        <v>500929</v>
      </c>
      <c r="I4" s="9">
        <v>214825711</v>
      </c>
      <c r="J4" s="9">
        <v>0</v>
      </c>
      <c r="K4" s="9">
        <v>5554479</v>
      </c>
      <c r="L4" s="9">
        <v>339746548</v>
      </c>
    </row>
    <row r="5" spans="1:12" s="3" customFormat="1" ht="12" customHeight="1">
      <c r="A5" s="3" t="s">
        <v>276</v>
      </c>
      <c r="B5" s="9">
        <v>255353137</v>
      </c>
      <c r="C5" s="9">
        <v>0</v>
      </c>
      <c r="D5" s="9">
        <v>126</v>
      </c>
      <c r="E5" s="9">
        <v>7137416</v>
      </c>
      <c r="F5" s="9">
        <v>6513966</v>
      </c>
      <c r="G5" s="9">
        <v>269004645</v>
      </c>
      <c r="H5" s="9">
        <v>600</v>
      </c>
      <c r="I5" s="9">
        <v>147041122</v>
      </c>
      <c r="J5" s="9">
        <v>0</v>
      </c>
      <c r="K5" s="9">
        <v>12615154</v>
      </c>
      <c r="L5" s="9">
        <v>269004645</v>
      </c>
    </row>
    <row r="6" spans="1:12" s="3" customFormat="1" ht="12" customHeight="1">
      <c r="A6" s="3" t="s">
        <v>277</v>
      </c>
      <c r="B6" s="9">
        <v>207929276</v>
      </c>
      <c r="C6" s="9">
        <v>0</v>
      </c>
      <c r="D6" s="9">
        <v>0</v>
      </c>
      <c r="E6" s="9">
        <v>549081</v>
      </c>
      <c r="F6" s="9">
        <v>2676308</v>
      </c>
      <c r="G6" s="9">
        <v>211154665</v>
      </c>
      <c r="H6" s="9">
        <v>3000</v>
      </c>
      <c r="I6" s="9">
        <v>70555400</v>
      </c>
      <c r="J6" s="9">
        <v>0</v>
      </c>
      <c r="K6" s="9">
        <v>14063550</v>
      </c>
      <c r="L6" s="9">
        <v>211154665</v>
      </c>
    </row>
    <row r="7" spans="1:12" s="3" customFormat="1" ht="12" customHeight="1">
      <c r="A7" s="3" t="s">
        <v>278</v>
      </c>
      <c r="B7" s="9">
        <v>160707729</v>
      </c>
      <c r="C7" s="9">
        <v>0</v>
      </c>
      <c r="D7" s="9">
        <v>0</v>
      </c>
      <c r="E7" s="9">
        <v>4275089</v>
      </c>
      <c r="F7" s="9">
        <v>2094840</v>
      </c>
      <c r="G7" s="9">
        <v>167077658</v>
      </c>
      <c r="H7" s="9">
        <v>161791</v>
      </c>
      <c r="I7" s="9">
        <v>91549445</v>
      </c>
      <c r="J7" s="9">
        <v>0</v>
      </c>
      <c r="K7" s="9">
        <v>8701792</v>
      </c>
      <c r="L7" s="9">
        <v>167077658</v>
      </c>
    </row>
    <row r="8" spans="1:12" s="3" customFormat="1" ht="12" customHeight="1">
      <c r="A8" s="3" t="s">
        <v>279</v>
      </c>
      <c r="B8" s="9">
        <v>94031751</v>
      </c>
      <c r="C8" s="9">
        <v>0</v>
      </c>
      <c r="D8" s="9">
        <v>354430</v>
      </c>
      <c r="E8" s="9">
        <v>3427102</v>
      </c>
      <c r="F8" s="9">
        <v>2524635</v>
      </c>
      <c r="G8" s="9">
        <v>100337918</v>
      </c>
      <c r="H8" s="9">
        <v>8000</v>
      </c>
      <c r="I8" s="9">
        <v>69629440</v>
      </c>
      <c r="J8" s="9">
        <v>0</v>
      </c>
      <c r="K8" s="9">
        <v>2322845</v>
      </c>
      <c r="L8" s="9">
        <v>100337918</v>
      </c>
    </row>
    <row r="9" spans="1:12" s="3" customFormat="1" ht="12" customHeight="1">
      <c r="A9" s="3" t="s">
        <v>280</v>
      </c>
      <c r="B9" s="9">
        <v>76899840</v>
      </c>
      <c r="C9" s="9">
        <v>0</v>
      </c>
      <c r="D9" s="9">
        <v>120789</v>
      </c>
      <c r="E9" s="9">
        <v>3804959</v>
      </c>
      <c r="F9" s="9">
        <v>1544953</v>
      </c>
      <c r="G9" s="9">
        <v>82370541</v>
      </c>
      <c r="H9" s="9">
        <v>200000</v>
      </c>
      <c r="I9" s="9">
        <v>67641616</v>
      </c>
      <c r="J9" s="9">
        <v>0</v>
      </c>
      <c r="K9" s="9">
        <v>1751493</v>
      </c>
      <c r="L9" s="9">
        <v>82370541</v>
      </c>
    </row>
    <row r="10" spans="1:12" s="3" customFormat="1" ht="12" customHeight="1">
      <c r="A10" s="3" t="s">
        <v>281</v>
      </c>
      <c r="B10" s="9">
        <v>51024903</v>
      </c>
      <c r="C10" s="9">
        <v>0</v>
      </c>
      <c r="D10" s="9">
        <v>16338</v>
      </c>
      <c r="E10" s="9">
        <v>679233</v>
      </c>
      <c r="F10" s="9">
        <v>1041332</v>
      </c>
      <c r="G10" s="9">
        <v>52761806</v>
      </c>
      <c r="H10" s="9">
        <v>96695</v>
      </c>
      <c r="I10" s="9">
        <v>37422053</v>
      </c>
      <c r="J10" s="9">
        <v>0</v>
      </c>
      <c r="K10" s="9">
        <v>2090629</v>
      </c>
      <c r="L10" s="9">
        <v>52761806</v>
      </c>
    </row>
    <row r="11" spans="1:12" s="3" customFormat="1" ht="12" customHeight="1">
      <c r="A11" s="3" t="s">
        <v>282</v>
      </c>
      <c r="B11" s="9">
        <v>19342477</v>
      </c>
      <c r="C11" s="9">
        <v>15925700</v>
      </c>
      <c r="D11" s="9">
        <v>53561</v>
      </c>
      <c r="E11" s="9">
        <v>1408339</v>
      </c>
      <c r="F11" s="9">
        <v>307074</v>
      </c>
      <c r="G11" s="9">
        <v>37037151</v>
      </c>
      <c r="H11" s="9">
        <v>562310</v>
      </c>
      <c r="I11" s="9">
        <v>15449757</v>
      </c>
      <c r="J11" s="9">
        <v>15925700</v>
      </c>
      <c r="K11" s="9">
        <v>644519</v>
      </c>
      <c r="L11" s="9">
        <v>37037151</v>
      </c>
    </row>
    <row r="12" spans="1:12" s="3" customFormat="1" ht="12" customHeight="1">
      <c r="A12" s="3" t="s">
        <v>283</v>
      </c>
      <c r="B12" s="9">
        <v>14572795</v>
      </c>
      <c r="C12" s="9">
        <v>0</v>
      </c>
      <c r="D12" s="9">
        <v>937</v>
      </c>
      <c r="E12" s="9">
        <v>460866</v>
      </c>
      <c r="F12" s="9">
        <v>288418</v>
      </c>
      <c r="G12" s="9">
        <v>15323016</v>
      </c>
      <c r="H12" s="9">
        <v>80000</v>
      </c>
      <c r="I12" s="9">
        <v>12615847</v>
      </c>
      <c r="J12" s="9">
        <v>0</v>
      </c>
      <c r="K12" s="9">
        <v>271595</v>
      </c>
      <c r="L12" s="9">
        <v>15323016</v>
      </c>
    </row>
    <row r="13" spans="1:12" s="3" customFormat="1" ht="12" customHeight="1">
      <c r="A13" s="3" t="s">
        <v>284</v>
      </c>
      <c r="B13" s="9">
        <v>9468633</v>
      </c>
      <c r="C13" s="9">
        <v>0</v>
      </c>
      <c r="D13" s="9">
        <v>0</v>
      </c>
      <c r="E13" s="9">
        <v>211960</v>
      </c>
      <c r="F13" s="9">
        <v>193152</v>
      </c>
      <c r="G13" s="9">
        <v>9873745</v>
      </c>
      <c r="H13" s="9">
        <v>300000</v>
      </c>
      <c r="I13" s="9">
        <v>9210765</v>
      </c>
      <c r="J13" s="9">
        <v>0</v>
      </c>
      <c r="K13" s="9">
        <v>92169</v>
      </c>
      <c r="L13" s="9">
        <v>9873745</v>
      </c>
    </row>
    <row r="14" spans="1:12" s="3" customFormat="1" ht="12" customHeight="1">
      <c r="A14" s="3" t="s">
        <v>285</v>
      </c>
      <c r="B14" s="9">
        <v>8320959</v>
      </c>
      <c r="C14" s="9">
        <v>0</v>
      </c>
      <c r="D14" s="9">
        <v>0</v>
      </c>
      <c r="E14" s="9">
        <v>273194</v>
      </c>
      <c r="F14" s="9">
        <v>120175</v>
      </c>
      <c r="G14" s="9">
        <v>8714328</v>
      </c>
      <c r="H14" s="9">
        <v>55289</v>
      </c>
      <c r="I14" s="9">
        <v>2713468</v>
      </c>
      <c r="J14" s="9">
        <v>0</v>
      </c>
      <c r="K14" s="9">
        <v>1239067</v>
      </c>
      <c r="L14" s="9">
        <v>8714328</v>
      </c>
    </row>
    <row r="15" spans="1:12" s="3" customFormat="1" ht="12" customHeight="1">
      <c r="A15" s="3" t="s">
        <v>286</v>
      </c>
      <c r="B15" s="9">
        <v>7631858</v>
      </c>
      <c r="C15" s="9">
        <v>0</v>
      </c>
      <c r="D15" s="9">
        <v>93443</v>
      </c>
      <c r="E15" s="9">
        <v>661061</v>
      </c>
      <c r="F15" s="9">
        <v>160470</v>
      </c>
      <c r="G15" s="9">
        <v>8546832</v>
      </c>
      <c r="H15" s="9">
        <v>107350</v>
      </c>
      <c r="I15" s="9">
        <v>7317075</v>
      </c>
      <c r="J15" s="9">
        <v>0</v>
      </c>
      <c r="K15" s="9">
        <v>427707</v>
      </c>
      <c r="L15" s="9">
        <v>8546832</v>
      </c>
    </row>
    <row r="16" spans="1:12" s="3" customFormat="1" ht="12" customHeight="1">
      <c r="A16" s="3" t="s">
        <v>287</v>
      </c>
      <c r="B16" s="9">
        <v>6711045</v>
      </c>
      <c r="C16" s="9">
        <v>0</v>
      </c>
      <c r="D16" s="9">
        <v>6986</v>
      </c>
      <c r="E16" s="9">
        <v>133143</v>
      </c>
      <c r="F16" s="9">
        <v>116169</v>
      </c>
      <c r="G16" s="9">
        <v>6967343</v>
      </c>
      <c r="H16" s="9">
        <v>189003</v>
      </c>
      <c r="I16" s="9">
        <v>4949575</v>
      </c>
      <c r="J16" s="9">
        <v>0</v>
      </c>
      <c r="K16" s="9">
        <v>253378</v>
      </c>
      <c r="L16" s="9">
        <v>6967343</v>
      </c>
    </row>
    <row r="17" spans="1:12" s="3" customFormat="1" ht="12" customHeight="1">
      <c r="A17" s="3" t="s">
        <v>288</v>
      </c>
      <c r="B17" s="9">
        <v>5803254</v>
      </c>
      <c r="C17" s="9">
        <v>0</v>
      </c>
      <c r="D17" s="9">
        <v>136250</v>
      </c>
      <c r="E17" s="9">
        <v>358129</v>
      </c>
      <c r="F17" s="9">
        <v>196019</v>
      </c>
      <c r="G17" s="9">
        <v>6493652</v>
      </c>
      <c r="H17" s="9">
        <v>10000</v>
      </c>
      <c r="I17" s="9">
        <v>4764790</v>
      </c>
      <c r="J17" s="9">
        <v>0</v>
      </c>
      <c r="K17" s="9">
        <v>170910</v>
      </c>
      <c r="L17" s="9">
        <v>6493652</v>
      </c>
    </row>
    <row r="18" spans="1:12" s="3" customFormat="1" ht="12" customHeight="1">
      <c r="A18" s="3" t="s">
        <v>289</v>
      </c>
      <c r="B18" s="9">
        <v>2412958</v>
      </c>
      <c r="C18" s="9">
        <v>0</v>
      </c>
      <c r="D18" s="9">
        <v>0</v>
      </c>
      <c r="E18" s="9">
        <v>160076</v>
      </c>
      <c r="F18" s="9">
        <v>35758</v>
      </c>
      <c r="G18" s="9">
        <v>2608792</v>
      </c>
      <c r="H18" s="9">
        <v>107999</v>
      </c>
      <c r="I18" s="9">
        <v>1839345</v>
      </c>
      <c r="J18" s="9">
        <v>0</v>
      </c>
      <c r="K18" s="9">
        <v>11876</v>
      </c>
      <c r="L18" s="9">
        <v>2608792</v>
      </c>
    </row>
    <row r="19" spans="1:12" s="3" customFormat="1" ht="12" customHeight="1">
      <c r="A19" s="3" t="s">
        <v>290</v>
      </c>
      <c r="B19" s="9">
        <v>1758287</v>
      </c>
      <c r="C19" s="9">
        <v>0</v>
      </c>
      <c r="D19" s="9">
        <v>110900</v>
      </c>
      <c r="E19" s="9">
        <v>152754</v>
      </c>
      <c r="F19" s="9">
        <v>4355</v>
      </c>
      <c r="G19" s="9">
        <v>2026296</v>
      </c>
      <c r="H19" s="9">
        <v>145816</v>
      </c>
      <c r="I19" s="9">
        <v>1750378</v>
      </c>
      <c r="J19" s="9">
        <v>0</v>
      </c>
      <c r="K19" s="9">
        <v>130102</v>
      </c>
      <c r="L19" s="9">
        <v>2026296</v>
      </c>
    </row>
    <row r="20" spans="1:12" s="3" customFormat="1" ht="12" customHeight="1">
      <c r="A20" s="3" t="s">
        <v>291</v>
      </c>
      <c r="B20" s="9">
        <v>1727355</v>
      </c>
      <c r="C20" s="9">
        <v>0</v>
      </c>
      <c r="D20" s="9">
        <v>0</v>
      </c>
      <c r="E20" s="9">
        <v>551838</v>
      </c>
      <c r="F20" s="9">
        <v>21900</v>
      </c>
      <c r="G20" s="9">
        <v>2301093</v>
      </c>
      <c r="H20" s="9">
        <v>13792</v>
      </c>
      <c r="I20" s="9">
        <v>381219</v>
      </c>
      <c r="J20" s="9">
        <v>0</v>
      </c>
      <c r="K20" s="9">
        <v>1407593</v>
      </c>
      <c r="L20" s="9">
        <v>2301093</v>
      </c>
    </row>
    <row r="21" spans="1:12" s="3" customFormat="1" ht="12" customHeight="1">
      <c r="A21" s="3" t="s">
        <v>292</v>
      </c>
      <c r="B21" s="9">
        <v>1709858</v>
      </c>
      <c r="C21" s="9">
        <v>0</v>
      </c>
      <c r="D21" s="9">
        <v>0</v>
      </c>
      <c r="E21" s="9">
        <v>531795</v>
      </c>
      <c r="F21" s="9">
        <v>32111</v>
      </c>
      <c r="G21" s="9">
        <v>2273764</v>
      </c>
      <c r="H21" s="9">
        <v>119443</v>
      </c>
      <c r="I21" s="9">
        <v>589993</v>
      </c>
      <c r="J21" s="9">
        <v>0</v>
      </c>
      <c r="K21" s="9">
        <v>1011580</v>
      </c>
      <c r="L21" s="9">
        <v>2273764</v>
      </c>
    </row>
    <row r="22" spans="1:12" s="3" customFormat="1" ht="12" customHeight="1">
      <c r="A22" s="3" t="s">
        <v>293</v>
      </c>
      <c r="B22" s="9">
        <v>1024778</v>
      </c>
      <c r="C22" s="9">
        <v>0</v>
      </c>
      <c r="D22" s="9">
        <v>982447</v>
      </c>
      <c r="E22" s="9">
        <v>435513</v>
      </c>
      <c r="F22" s="9">
        <v>71004</v>
      </c>
      <c r="G22" s="9">
        <v>2513742</v>
      </c>
      <c r="H22" s="9">
        <v>15000</v>
      </c>
      <c r="I22" s="9">
        <v>1188655</v>
      </c>
      <c r="J22" s="9">
        <v>0</v>
      </c>
      <c r="K22" s="9">
        <v>1225564</v>
      </c>
      <c r="L22" s="9">
        <v>2513742</v>
      </c>
    </row>
    <row r="23" spans="1:12" s="3" customFormat="1" ht="12" customHeight="1">
      <c r="A23" s="3" t="s">
        <v>294</v>
      </c>
      <c r="B23" s="9">
        <v>754049</v>
      </c>
      <c r="C23" s="9">
        <v>40445502</v>
      </c>
      <c r="D23" s="9">
        <v>5053</v>
      </c>
      <c r="E23" s="9">
        <v>417659</v>
      </c>
      <c r="F23" s="9">
        <v>662340</v>
      </c>
      <c r="G23" s="9">
        <v>42284603</v>
      </c>
      <c r="H23" s="9">
        <v>814657</v>
      </c>
      <c r="I23" s="9">
        <v>249637</v>
      </c>
      <c r="J23" s="9">
        <v>40611818</v>
      </c>
      <c r="K23" s="9">
        <v>608491</v>
      </c>
      <c r="L23" s="9">
        <v>42284603</v>
      </c>
    </row>
    <row r="24" spans="1:12" s="3" customFormat="1" ht="12" customHeight="1">
      <c r="A24" s="3" t="s">
        <v>295</v>
      </c>
      <c r="B24" s="9">
        <v>561807</v>
      </c>
      <c r="C24" s="9">
        <v>0</v>
      </c>
      <c r="D24" s="9">
        <v>0</v>
      </c>
      <c r="E24" s="9">
        <v>97305</v>
      </c>
      <c r="F24" s="9">
        <v>4226</v>
      </c>
      <c r="G24" s="9">
        <v>663338</v>
      </c>
      <c r="H24" s="9">
        <v>69615</v>
      </c>
      <c r="I24" s="9">
        <v>165763</v>
      </c>
      <c r="J24" s="9">
        <v>273354</v>
      </c>
      <c r="K24" s="9">
        <v>124643</v>
      </c>
      <c r="L24" s="9">
        <v>663338</v>
      </c>
    </row>
    <row r="25" spans="1:12" s="3" customFormat="1" ht="12" customHeight="1">
      <c r="A25" s="3" t="s">
        <v>296</v>
      </c>
      <c r="B25" s="9">
        <v>313933</v>
      </c>
      <c r="C25" s="9">
        <v>0</v>
      </c>
      <c r="D25" s="9">
        <v>349</v>
      </c>
      <c r="E25" s="9">
        <v>6366</v>
      </c>
      <c r="F25" s="9">
        <v>4854</v>
      </c>
      <c r="G25" s="9">
        <v>325502</v>
      </c>
      <c r="H25" s="9">
        <v>0</v>
      </c>
      <c r="I25" s="9">
        <v>100082</v>
      </c>
      <c r="J25" s="9">
        <v>0</v>
      </c>
      <c r="K25" s="9">
        <v>4678</v>
      </c>
      <c r="L25" s="9">
        <v>325502</v>
      </c>
    </row>
    <row r="26" spans="1:12" s="3" customFormat="1" ht="12" customHeight="1">
      <c r="A26" s="3" t="s">
        <v>297</v>
      </c>
      <c r="B26" s="9">
        <v>264934</v>
      </c>
      <c r="C26" s="9">
        <v>2582888</v>
      </c>
      <c r="D26" s="9">
        <v>0</v>
      </c>
      <c r="E26" s="9">
        <v>4648</v>
      </c>
      <c r="F26" s="9">
        <v>23428</v>
      </c>
      <c r="G26" s="9">
        <v>2875898</v>
      </c>
      <c r="H26" s="9">
        <v>281523</v>
      </c>
      <c r="I26" s="9">
        <v>250</v>
      </c>
      <c r="J26" s="9">
        <v>2582888</v>
      </c>
      <c r="K26" s="9">
        <v>11237</v>
      </c>
      <c r="L26" s="9">
        <v>2875898</v>
      </c>
    </row>
    <row r="27" spans="1:12" s="3" customFormat="1" ht="12" customHeight="1">
      <c r="A27" s="3" t="s">
        <v>298</v>
      </c>
      <c r="B27" s="9">
        <v>207112</v>
      </c>
      <c r="C27" s="9">
        <v>1356848</v>
      </c>
      <c r="D27" s="9">
        <v>110</v>
      </c>
      <c r="E27" s="9">
        <v>17185</v>
      </c>
      <c r="F27" s="9">
        <v>20211</v>
      </c>
      <c r="G27" s="9">
        <v>1601466</v>
      </c>
      <c r="H27" s="9">
        <v>207735</v>
      </c>
      <c r="I27" s="9">
        <v>148</v>
      </c>
      <c r="J27" s="9">
        <v>1366375</v>
      </c>
      <c r="K27" s="9">
        <v>27208</v>
      </c>
      <c r="L27" s="9">
        <v>1601466</v>
      </c>
    </row>
    <row r="28" spans="1:12" s="3" customFormat="1" ht="12" customHeight="1">
      <c r="A28" s="3" t="s">
        <v>299</v>
      </c>
      <c r="B28" s="9">
        <v>203435</v>
      </c>
      <c r="C28" s="9">
        <v>0</v>
      </c>
      <c r="D28" s="9">
        <v>68267</v>
      </c>
      <c r="E28" s="9">
        <v>56030</v>
      </c>
      <c r="F28" s="9">
        <v>2950</v>
      </c>
      <c r="G28" s="9">
        <v>330682</v>
      </c>
      <c r="H28" s="9">
        <v>75000</v>
      </c>
      <c r="I28" s="9">
        <v>265451</v>
      </c>
      <c r="J28" s="9">
        <v>0</v>
      </c>
      <c r="K28" s="9">
        <v>22961</v>
      </c>
      <c r="L28" s="9">
        <v>330682</v>
      </c>
    </row>
    <row r="29" spans="1:12" s="3" customFormat="1" ht="12" customHeight="1">
      <c r="A29" s="3" t="s">
        <v>300</v>
      </c>
      <c r="B29" s="9">
        <v>201281</v>
      </c>
      <c r="C29" s="9">
        <v>6519120</v>
      </c>
      <c r="D29" s="9">
        <v>0</v>
      </c>
      <c r="E29" s="9">
        <v>131772</v>
      </c>
      <c r="F29" s="9">
        <v>146431</v>
      </c>
      <c r="G29" s="9">
        <v>6998604</v>
      </c>
      <c r="H29" s="9">
        <v>160191</v>
      </c>
      <c r="I29" s="9">
        <v>1216</v>
      </c>
      <c r="J29" s="9">
        <v>6578581</v>
      </c>
      <c r="K29" s="9">
        <v>258616</v>
      </c>
      <c r="L29" s="9">
        <v>6998604</v>
      </c>
    </row>
    <row r="30" spans="1:12" s="3" customFormat="1" ht="12" customHeight="1">
      <c r="A30" s="3" t="s">
        <v>301</v>
      </c>
      <c r="B30" s="9">
        <v>189346</v>
      </c>
      <c r="C30" s="9">
        <v>41235799</v>
      </c>
      <c r="D30" s="9">
        <v>107</v>
      </c>
      <c r="E30" s="9">
        <v>2121127</v>
      </c>
      <c r="F30" s="9">
        <v>55285</v>
      </c>
      <c r="G30" s="9">
        <v>43601664</v>
      </c>
      <c r="H30" s="9">
        <v>1260315</v>
      </c>
      <c r="I30" s="9">
        <v>496714</v>
      </c>
      <c r="J30" s="9">
        <v>41235571</v>
      </c>
      <c r="K30" s="9">
        <v>609064</v>
      </c>
      <c r="L30" s="9">
        <v>43601664</v>
      </c>
    </row>
    <row r="31" spans="1:12" s="3" customFormat="1" ht="12" customHeight="1">
      <c r="A31" s="3" t="s">
        <v>302</v>
      </c>
      <c r="B31" s="9">
        <v>162480</v>
      </c>
      <c r="C31" s="9">
        <v>49709589</v>
      </c>
      <c r="D31" s="9">
        <v>36227</v>
      </c>
      <c r="E31" s="9">
        <v>950901</v>
      </c>
      <c r="F31" s="9">
        <v>1363599</v>
      </c>
      <c r="G31" s="9">
        <v>52222796</v>
      </c>
      <c r="H31" s="9">
        <v>1192706</v>
      </c>
      <c r="I31" s="9">
        <v>177602</v>
      </c>
      <c r="J31" s="9">
        <v>49867602</v>
      </c>
      <c r="K31" s="9">
        <v>984886</v>
      </c>
      <c r="L31" s="9">
        <v>52222796</v>
      </c>
    </row>
    <row r="32" spans="1:12" s="3" customFormat="1" ht="12" customHeight="1">
      <c r="A32" s="3" t="s">
        <v>303</v>
      </c>
      <c r="B32" s="9">
        <v>144142</v>
      </c>
      <c r="C32" s="9">
        <v>17080678</v>
      </c>
      <c r="D32" s="9">
        <v>11468</v>
      </c>
      <c r="E32" s="9">
        <v>150811</v>
      </c>
      <c r="F32" s="9">
        <v>1143967</v>
      </c>
      <c r="G32" s="9">
        <v>18531066</v>
      </c>
      <c r="H32" s="9">
        <v>684113</v>
      </c>
      <c r="I32" s="9">
        <v>91416</v>
      </c>
      <c r="J32" s="9">
        <v>17082212</v>
      </c>
      <c r="K32" s="9">
        <v>673325</v>
      </c>
      <c r="L32" s="9">
        <v>18531066</v>
      </c>
    </row>
    <row r="33" spans="1:12" s="3" customFormat="1" ht="12" customHeight="1">
      <c r="A33" s="3" t="s">
        <v>304</v>
      </c>
      <c r="B33" s="9">
        <v>107853</v>
      </c>
      <c r="C33" s="9">
        <v>4184632</v>
      </c>
      <c r="D33" s="9">
        <v>3720</v>
      </c>
      <c r="E33" s="9">
        <v>22458</v>
      </c>
      <c r="F33" s="9">
        <v>309468</v>
      </c>
      <c r="G33" s="9">
        <v>4628131</v>
      </c>
      <c r="H33" s="9">
        <v>420365</v>
      </c>
      <c r="I33" s="9">
        <v>14779</v>
      </c>
      <c r="J33" s="9">
        <v>4184632</v>
      </c>
      <c r="K33" s="9">
        <v>8355</v>
      </c>
      <c r="L33" s="9">
        <v>4628131</v>
      </c>
    </row>
    <row r="34" spans="1:12" s="3" customFormat="1" ht="12" customHeight="1">
      <c r="A34" s="3" t="s">
        <v>305</v>
      </c>
      <c r="B34" s="9">
        <v>44147</v>
      </c>
      <c r="C34" s="9">
        <v>0</v>
      </c>
      <c r="D34" s="9">
        <v>0</v>
      </c>
      <c r="E34" s="9">
        <v>12067</v>
      </c>
      <c r="F34" s="9">
        <v>703</v>
      </c>
      <c r="G34" s="9">
        <v>56917</v>
      </c>
      <c r="H34" s="9">
        <v>35000</v>
      </c>
      <c r="I34" s="9">
        <v>17042</v>
      </c>
      <c r="J34" s="9">
        <v>0</v>
      </c>
      <c r="K34" s="9">
        <v>174</v>
      </c>
      <c r="L34" s="9">
        <v>56917</v>
      </c>
    </row>
    <row r="35" spans="1:12" s="3" customFormat="1" ht="12" customHeight="1">
      <c r="A35" s="3" t="s">
        <v>306</v>
      </c>
      <c r="B35" s="9">
        <v>26642</v>
      </c>
      <c r="C35" s="9">
        <v>0</v>
      </c>
      <c r="D35" s="9">
        <v>1648</v>
      </c>
      <c r="E35" s="9">
        <v>22534</v>
      </c>
      <c r="F35" s="9">
        <v>0</v>
      </c>
      <c r="G35" s="9">
        <v>50824</v>
      </c>
      <c r="H35" s="9">
        <v>13000</v>
      </c>
      <c r="I35" s="9">
        <v>1831</v>
      </c>
      <c r="J35" s="9">
        <v>0</v>
      </c>
      <c r="K35" s="9">
        <v>5993</v>
      </c>
      <c r="L35" s="9">
        <v>50824</v>
      </c>
    </row>
    <row r="36" spans="1:12" s="3" customFormat="1" ht="12" customHeight="1">
      <c r="A36" s="3" t="s">
        <v>307</v>
      </c>
      <c r="B36" s="9">
        <v>15638</v>
      </c>
      <c r="C36" s="9">
        <v>0</v>
      </c>
      <c r="D36" s="9">
        <v>3708</v>
      </c>
      <c r="E36" s="9">
        <v>18055</v>
      </c>
      <c r="F36" s="9">
        <v>84</v>
      </c>
      <c r="G36" s="9">
        <v>37485</v>
      </c>
      <c r="H36" s="9">
        <v>27995</v>
      </c>
      <c r="I36" s="9">
        <v>8908</v>
      </c>
      <c r="J36" s="9">
        <v>0</v>
      </c>
      <c r="K36" s="9">
        <v>582</v>
      </c>
      <c r="L36" s="9">
        <v>37485</v>
      </c>
    </row>
    <row r="37" spans="1:12" s="3" customFormat="1" ht="12" customHeight="1">
      <c r="A37" s="3" t="s">
        <v>308</v>
      </c>
      <c r="B37" s="9">
        <v>264</v>
      </c>
      <c r="C37" s="9">
        <v>616699</v>
      </c>
      <c r="D37" s="9">
        <v>0</v>
      </c>
      <c r="E37" s="9">
        <v>53723</v>
      </c>
      <c r="F37" s="9">
        <v>0</v>
      </c>
      <c r="G37" s="9">
        <v>670686</v>
      </c>
      <c r="H37" s="9">
        <v>49094</v>
      </c>
      <c r="I37" s="9">
        <v>0</v>
      </c>
      <c r="J37" s="9">
        <v>616745</v>
      </c>
      <c r="K37" s="9">
        <v>4847</v>
      </c>
      <c r="L37" s="9">
        <v>670686</v>
      </c>
    </row>
    <row r="38" spans="1:12" s="3" customFormat="1" ht="12" customHeight="1">
      <c r="A38" s="3" t="s">
        <v>309</v>
      </c>
      <c r="B38" s="9">
        <v>26</v>
      </c>
      <c r="C38" s="9">
        <v>39865</v>
      </c>
      <c r="D38" s="9">
        <v>0</v>
      </c>
      <c r="E38" s="9">
        <v>320519</v>
      </c>
      <c r="F38" s="9">
        <v>7982</v>
      </c>
      <c r="G38" s="9">
        <v>368392</v>
      </c>
      <c r="H38" s="9">
        <v>273853</v>
      </c>
      <c r="I38" s="9">
        <v>81088</v>
      </c>
      <c r="J38" s="9">
        <v>0</v>
      </c>
      <c r="K38" s="9">
        <v>13451</v>
      </c>
      <c r="L38" s="9">
        <v>368392</v>
      </c>
    </row>
    <row r="39" spans="1:12" s="3" customFormat="1" ht="12" customHeight="1">
      <c r="A39" s="3" t="s">
        <v>310</v>
      </c>
      <c r="B39" s="9">
        <v>10</v>
      </c>
      <c r="C39" s="9">
        <v>6350</v>
      </c>
      <c r="D39" s="9">
        <v>0</v>
      </c>
      <c r="E39" s="9">
        <v>19087</v>
      </c>
      <c r="F39" s="9">
        <v>0</v>
      </c>
      <c r="G39" s="9">
        <v>25447</v>
      </c>
      <c r="H39" s="9">
        <v>17546</v>
      </c>
      <c r="I39" s="9">
        <v>0</v>
      </c>
      <c r="J39" s="9">
        <v>6350</v>
      </c>
      <c r="K39" s="9">
        <v>1551</v>
      </c>
      <c r="L39" s="9">
        <v>25447</v>
      </c>
    </row>
    <row r="40" spans="1:12" s="3" customFormat="1" ht="12" customHeight="1">
      <c r="A40" s="3" t="s">
        <v>311</v>
      </c>
      <c r="B40" s="9">
        <v>0</v>
      </c>
      <c r="C40" s="9">
        <v>140433</v>
      </c>
      <c r="D40" s="9">
        <v>0</v>
      </c>
      <c r="E40" s="9">
        <v>29123</v>
      </c>
      <c r="F40" s="9">
        <v>2491</v>
      </c>
      <c r="G40" s="9">
        <v>172047</v>
      </c>
      <c r="H40" s="9">
        <v>20871</v>
      </c>
      <c r="I40" s="9">
        <v>0</v>
      </c>
      <c r="J40" s="9">
        <v>150586</v>
      </c>
      <c r="K40" s="9">
        <v>590</v>
      </c>
      <c r="L40" s="9">
        <v>172047</v>
      </c>
    </row>
    <row r="41" spans="1:12" s="3" customFormat="1" ht="12" customHeight="1">
      <c r="A41" s="3" t="s">
        <v>312</v>
      </c>
      <c r="B41" s="9">
        <v>0</v>
      </c>
      <c r="C41" s="9">
        <v>1967733</v>
      </c>
      <c r="D41" s="9">
        <v>0</v>
      </c>
      <c r="E41" s="9">
        <v>98854</v>
      </c>
      <c r="F41" s="9">
        <v>0</v>
      </c>
      <c r="G41" s="9">
        <v>2066587</v>
      </c>
      <c r="H41" s="9">
        <v>73419</v>
      </c>
      <c r="I41" s="9">
        <v>0</v>
      </c>
      <c r="J41" s="9">
        <v>1976686</v>
      </c>
      <c r="K41" s="9">
        <v>16482</v>
      </c>
      <c r="L41" s="9">
        <v>2066587</v>
      </c>
    </row>
    <row r="42" spans="1:12" s="3" customFormat="1" ht="12.75">
      <c r="A42" s="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3" t="s">
        <v>140</v>
      </c>
      <c r="B43" s="9">
        <f aca="true" t="shared" si="0" ref="B43:L43">SUM(B4:B42)</f>
        <v>1259854163</v>
      </c>
      <c r="C43" s="9">
        <f t="shared" si="0"/>
        <v>181811836</v>
      </c>
      <c r="D43" s="9">
        <f t="shared" si="0"/>
        <v>2006864</v>
      </c>
      <c r="E43" s="9">
        <f t="shared" si="0"/>
        <v>35087180</v>
      </c>
      <c r="F43" s="9">
        <f t="shared" si="0"/>
        <v>25885627</v>
      </c>
      <c r="G43" s="9">
        <f t="shared" si="0"/>
        <v>1504645670</v>
      </c>
      <c r="H43" s="9">
        <f t="shared" si="0"/>
        <v>8354015</v>
      </c>
      <c r="I43" s="9">
        <f t="shared" si="0"/>
        <v>763107581</v>
      </c>
      <c r="J43" s="9">
        <f t="shared" si="0"/>
        <v>182459100</v>
      </c>
      <c r="K43" s="9">
        <f t="shared" si="0"/>
        <v>57363136</v>
      </c>
      <c r="L43" s="9">
        <f t="shared" si="0"/>
        <v>1504645670</v>
      </c>
    </row>
    <row r="44" spans="1:12" ht="12.75">
      <c r="A44" s="1" t="s">
        <v>141</v>
      </c>
      <c r="B44" s="10">
        <v>1325350004</v>
      </c>
      <c r="C44" s="10">
        <v>174755030</v>
      </c>
      <c r="D44" s="10">
        <v>759915</v>
      </c>
      <c r="E44" s="10">
        <v>37545605</v>
      </c>
      <c r="F44" s="10">
        <v>23434579</v>
      </c>
      <c r="G44" s="10">
        <v>1561845133</v>
      </c>
      <c r="H44" s="10">
        <v>7603272</v>
      </c>
      <c r="I44" s="10">
        <v>690600303</v>
      </c>
      <c r="J44" s="10">
        <v>175011595</v>
      </c>
      <c r="K44" s="10">
        <v>74286875</v>
      </c>
      <c r="L44" s="10">
        <v>1561845133</v>
      </c>
    </row>
    <row r="46" spans="1:12" ht="12.75">
      <c r="A46" s="1" t="s">
        <v>137</v>
      </c>
      <c r="B46" s="7">
        <f aca="true" t="shared" si="1" ref="B46:G47">B43/($G43/100)</f>
        <v>83.73095328151246</v>
      </c>
      <c r="C46" s="7">
        <f>C43/($G43/100)</f>
        <v>12.083365514221033</v>
      </c>
      <c r="D46" s="7">
        <f t="shared" si="1"/>
        <v>0.1333778470249411</v>
      </c>
      <c r="E46" s="7">
        <f t="shared" si="1"/>
        <v>2.3319231031981107</v>
      </c>
      <c r="F46" s="7">
        <f t="shared" si="1"/>
        <v>1.7203802540434654</v>
      </c>
      <c r="G46" s="7">
        <f t="shared" si="1"/>
        <v>100</v>
      </c>
      <c r="H46" s="7">
        <f aca="true" t="shared" si="2" ref="H46:L47">H43/($L43/100)</f>
        <v>0.5552147702654805</v>
      </c>
      <c r="I46" s="7">
        <f t="shared" si="2"/>
        <v>50.71676316989634</v>
      </c>
      <c r="J46" s="7">
        <f t="shared" si="2"/>
        <v>12.126383216853972</v>
      </c>
      <c r="K46" s="7">
        <f t="shared" si="2"/>
        <v>3.812401626756418</v>
      </c>
      <c r="L46" s="7">
        <f t="shared" si="2"/>
        <v>100</v>
      </c>
    </row>
    <row r="47" spans="1:12" ht="12.75">
      <c r="A47" s="1" t="s">
        <v>138</v>
      </c>
      <c r="B47" s="7">
        <f t="shared" si="1"/>
        <v>84.85796549202423</v>
      </c>
      <c r="C47" s="7">
        <f>C44/($G44/100)</f>
        <v>11.18901140117072</v>
      </c>
      <c r="D47" s="7">
        <f t="shared" si="1"/>
        <v>0.04865495201437491</v>
      </c>
      <c r="E47" s="7">
        <f t="shared" si="1"/>
        <v>2.4039262412581337</v>
      </c>
      <c r="F47" s="7">
        <f t="shared" si="1"/>
        <v>1.500441913532537</v>
      </c>
      <c r="G47" s="7">
        <f t="shared" si="1"/>
        <v>100</v>
      </c>
      <c r="H47" s="7">
        <f t="shared" si="2"/>
        <v>0.4868134387559666</v>
      </c>
      <c r="I47" s="7">
        <f t="shared" si="2"/>
        <v>44.21695137426919</v>
      </c>
      <c r="J47" s="7">
        <f t="shared" si="2"/>
        <v>11.205438445989639</v>
      </c>
      <c r="K47" s="7">
        <f t="shared" si="2"/>
        <v>4.756353458509</v>
      </c>
      <c r="L47" s="7">
        <f t="shared" si="2"/>
        <v>100</v>
      </c>
    </row>
    <row r="48" ht="12.75">
      <c r="C48" s="9"/>
    </row>
    <row r="49" ht="12.75">
      <c r="C49" s="9"/>
    </row>
    <row r="50" ht="12.75">
      <c r="C50" s="9"/>
    </row>
    <row r="51" ht="12.75">
      <c r="C51" s="9"/>
    </row>
    <row r="52" ht="12.75">
      <c r="C52" s="10"/>
    </row>
    <row r="54" ht="12.75">
      <c r="C54" s="7"/>
    </row>
    <row r="55" ht="12.75">
      <c r="C55" s="7"/>
    </row>
  </sheetData>
  <mergeCells count="2">
    <mergeCell ref="A1:G1"/>
    <mergeCell ref="A2:J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24"/>
  <dimension ref="A1:O44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5" width="13.7109375" style="1" customWidth="1"/>
    <col min="16" max="16384" width="9.140625" style="1" customWidth="1"/>
  </cols>
  <sheetData>
    <row r="1" spans="1:15" ht="27" customHeight="1">
      <c r="A1" s="32" t="s">
        <v>322</v>
      </c>
      <c r="B1" s="23"/>
      <c r="C1" s="23"/>
      <c r="D1" s="23"/>
      <c r="E1" s="23"/>
      <c r="F1" s="6"/>
      <c r="G1" s="8"/>
      <c r="H1" s="8"/>
      <c r="I1" s="8"/>
      <c r="J1" s="8"/>
      <c r="K1" s="8"/>
      <c r="L1" s="8"/>
      <c r="M1" s="8"/>
      <c r="N1" s="8"/>
      <c r="O1" s="8"/>
    </row>
    <row r="2" spans="1:11" s="19" customFormat="1" ht="17.25" customHeight="1">
      <c r="A2" s="27" t="s">
        <v>25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2:15" ht="14.25" customHeight="1" thickBot="1">
      <c r="B3" s="11" t="s">
        <v>102</v>
      </c>
      <c r="C3" s="8"/>
      <c r="D3" s="8"/>
      <c r="E3" s="8"/>
      <c r="F3" s="6"/>
      <c r="G3" s="8"/>
      <c r="H3" s="8"/>
      <c r="I3" s="11" t="s">
        <v>63</v>
      </c>
      <c r="K3" s="8"/>
      <c r="L3" s="8"/>
      <c r="M3" s="8"/>
      <c r="N3" s="8"/>
      <c r="O3" s="8"/>
    </row>
    <row r="4" spans="1:15" ht="81" customHeight="1" thickTop="1">
      <c r="A4" s="5" t="s">
        <v>55</v>
      </c>
      <c r="B4" s="4" t="s">
        <v>89</v>
      </c>
      <c r="C4" s="4" t="s">
        <v>90</v>
      </c>
      <c r="D4" s="4" t="s">
        <v>91</v>
      </c>
      <c r="E4" s="4" t="s">
        <v>92</v>
      </c>
      <c r="F4" s="4" t="s">
        <v>93</v>
      </c>
      <c r="G4" s="4" t="s">
        <v>94</v>
      </c>
      <c r="H4" s="4" t="s">
        <v>95</v>
      </c>
      <c r="I4" s="4" t="s">
        <v>96</v>
      </c>
      <c r="J4" s="4" t="s">
        <v>97</v>
      </c>
      <c r="K4" s="4" t="s">
        <v>98</v>
      </c>
      <c r="L4" s="4" t="s">
        <v>99</v>
      </c>
      <c r="M4" s="4" t="s">
        <v>100</v>
      </c>
      <c r="N4" s="4" t="s">
        <v>101</v>
      </c>
      <c r="O4" s="4" t="s">
        <v>75</v>
      </c>
    </row>
    <row r="5" spans="1:15" s="3" customFormat="1" ht="12" customHeight="1">
      <c r="A5" s="3" t="s">
        <v>194</v>
      </c>
      <c r="B5" s="9">
        <v>991227</v>
      </c>
      <c r="C5" s="9">
        <v>933662</v>
      </c>
      <c r="D5" s="9">
        <v>36481</v>
      </c>
      <c r="E5" s="9">
        <v>-799778</v>
      </c>
      <c r="F5" s="9">
        <v>-250902</v>
      </c>
      <c r="G5" s="9">
        <v>-18919</v>
      </c>
      <c r="H5" s="9">
        <v>-99456</v>
      </c>
      <c r="I5" s="9">
        <v>61110</v>
      </c>
      <c r="J5" s="9">
        <v>-5217</v>
      </c>
      <c r="K5" s="9">
        <v>-22251</v>
      </c>
      <c r="L5" s="9">
        <v>-51315</v>
      </c>
      <c r="M5" s="9">
        <v>-153610</v>
      </c>
      <c r="N5" s="9">
        <v>105751</v>
      </c>
      <c r="O5" s="9">
        <v>-47859</v>
      </c>
    </row>
    <row r="6" spans="1:15" s="3" customFormat="1" ht="12" customHeight="1">
      <c r="A6" s="3" t="s">
        <v>195</v>
      </c>
      <c r="B6" s="9">
        <v>701446</v>
      </c>
      <c r="C6" s="9">
        <v>613265</v>
      </c>
      <c r="D6" s="9">
        <v>24602</v>
      </c>
      <c r="E6" s="9">
        <v>-562854</v>
      </c>
      <c r="F6" s="9">
        <v>-142326</v>
      </c>
      <c r="G6" s="9">
        <v>7095</v>
      </c>
      <c r="H6" s="9">
        <v>-60218</v>
      </c>
      <c r="I6" s="9">
        <v>46067</v>
      </c>
      <c r="J6" s="9">
        <v>-17746</v>
      </c>
      <c r="K6" s="9">
        <v>-28971</v>
      </c>
      <c r="L6" s="9">
        <v>-51664</v>
      </c>
      <c r="M6" s="9">
        <v>-137134</v>
      </c>
      <c r="N6" s="9">
        <v>68735</v>
      </c>
      <c r="O6" s="9">
        <v>-68399</v>
      </c>
    </row>
    <row r="7" spans="1:15" s="3" customFormat="1" ht="12" customHeight="1">
      <c r="A7" s="3" t="s">
        <v>197</v>
      </c>
      <c r="B7" s="9">
        <v>571260</v>
      </c>
      <c r="C7" s="9">
        <v>480688</v>
      </c>
      <c r="D7" s="9">
        <v>19346</v>
      </c>
      <c r="E7" s="9">
        <v>-411705</v>
      </c>
      <c r="F7" s="9">
        <v>-118149</v>
      </c>
      <c r="G7" s="9">
        <v>-43322</v>
      </c>
      <c r="H7" s="9">
        <v>-73142</v>
      </c>
      <c r="I7" s="9">
        <v>237079</v>
      </c>
      <c r="J7" s="9">
        <v>-17377</v>
      </c>
      <c r="K7" s="9">
        <v>-244899</v>
      </c>
      <c r="L7" s="9">
        <v>-21654</v>
      </c>
      <c r="M7" s="9">
        <v>-139339</v>
      </c>
      <c r="N7" s="9">
        <v>-8980</v>
      </c>
      <c r="O7" s="9">
        <v>-148319</v>
      </c>
    </row>
    <row r="8" spans="1:15" s="3" customFormat="1" ht="12" customHeight="1">
      <c r="A8" s="3" t="s">
        <v>199</v>
      </c>
      <c r="B8" s="9">
        <v>567615</v>
      </c>
      <c r="C8" s="9">
        <v>480605</v>
      </c>
      <c r="D8" s="9">
        <v>17462</v>
      </c>
      <c r="E8" s="9">
        <v>-383945</v>
      </c>
      <c r="F8" s="9">
        <v>-120899</v>
      </c>
      <c r="G8" s="9">
        <v>2838</v>
      </c>
      <c r="H8" s="9">
        <v>-3939</v>
      </c>
      <c r="I8" s="9">
        <v>80220</v>
      </c>
      <c r="J8" s="9">
        <v>-8925</v>
      </c>
      <c r="K8" s="9">
        <v>-176759</v>
      </c>
      <c r="L8" s="9">
        <v>-16046</v>
      </c>
      <c r="M8" s="9">
        <v>-142911</v>
      </c>
      <c r="N8" s="9">
        <v>20060</v>
      </c>
      <c r="O8" s="9">
        <v>-122851</v>
      </c>
    </row>
    <row r="9" spans="1:15" s="3" customFormat="1" ht="12" customHeight="1">
      <c r="A9" s="3" t="s">
        <v>201</v>
      </c>
      <c r="B9" s="9">
        <v>564731</v>
      </c>
      <c r="C9" s="9">
        <v>461326</v>
      </c>
      <c r="D9" s="9">
        <v>14493</v>
      </c>
      <c r="E9" s="9">
        <v>-358608</v>
      </c>
      <c r="F9" s="9">
        <v>-117186</v>
      </c>
      <c r="G9" s="9">
        <v>0</v>
      </c>
      <c r="H9" s="9">
        <v>25</v>
      </c>
      <c r="I9" s="9">
        <v>135852</v>
      </c>
      <c r="J9" s="9">
        <v>-39876</v>
      </c>
      <c r="K9" s="9">
        <v>-136622</v>
      </c>
      <c r="L9" s="9">
        <v>-28623</v>
      </c>
      <c r="M9" s="9">
        <v>-83737</v>
      </c>
      <c r="N9" s="9">
        <v>-24400</v>
      </c>
      <c r="O9" s="9">
        <v>-108137</v>
      </c>
    </row>
    <row r="10" spans="1:15" s="3" customFormat="1" ht="12" customHeight="1">
      <c r="A10" s="3" t="s">
        <v>200</v>
      </c>
      <c r="B10" s="9">
        <v>531424</v>
      </c>
      <c r="C10" s="9">
        <v>432535</v>
      </c>
      <c r="D10" s="9">
        <v>25800</v>
      </c>
      <c r="E10" s="9">
        <v>-393374</v>
      </c>
      <c r="F10" s="9">
        <v>-105081</v>
      </c>
      <c r="G10" s="9">
        <v>-65192</v>
      </c>
      <c r="H10" s="9">
        <v>-105312</v>
      </c>
      <c r="I10" s="9">
        <v>229567</v>
      </c>
      <c r="J10" s="9">
        <v>-110418</v>
      </c>
      <c r="K10" s="9">
        <v>-445231</v>
      </c>
      <c r="L10" s="9">
        <v>-10274</v>
      </c>
      <c r="M10" s="9">
        <v>-467468</v>
      </c>
      <c r="N10" s="9">
        <v>140950</v>
      </c>
      <c r="O10" s="9">
        <v>-326518</v>
      </c>
    </row>
    <row r="11" spans="1:15" s="3" customFormat="1" ht="12" customHeight="1">
      <c r="A11" s="3" t="s">
        <v>196</v>
      </c>
      <c r="B11" s="9">
        <v>389314</v>
      </c>
      <c r="C11" s="9">
        <v>363458</v>
      </c>
      <c r="D11" s="9">
        <v>26280</v>
      </c>
      <c r="E11" s="9">
        <v>-311372</v>
      </c>
      <c r="F11" s="9">
        <v>-70120</v>
      </c>
      <c r="G11" s="9">
        <v>500</v>
      </c>
      <c r="H11" s="9">
        <v>8746</v>
      </c>
      <c r="I11" s="9">
        <v>32758</v>
      </c>
      <c r="J11" s="9">
        <v>-268478</v>
      </c>
      <c r="K11" s="9">
        <v>169134</v>
      </c>
      <c r="L11" s="9">
        <v>-17916</v>
      </c>
      <c r="M11" s="9">
        <v>-102036</v>
      </c>
      <c r="N11" s="9">
        <v>38134</v>
      </c>
      <c r="O11" s="9">
        <v>-63902</v>
      </c>
    </row>
    <row r="12" spans="1:15" s="3" customFormat="1" ht="12" customHeight="1">
      <c r="A12" s="3" t="s">
        <v>198</v>
      </c>
      <c r="B12" s="9">
        <v>379360</v>
      </c>
      <c r="C12" s="9">
        <v>354472</v>
      </c>
      <c r="D12" s="9">
        <v>15117</v>
      </c>
      <c r="E12" s="9">
        <v>-350885</v>
      </c>
      <c r="F12" s="9">
        <v>-78239</v>
      </c>
      <c r="G12" s="9">
        <v>0</v>
      </c>
      <c r="H12" s="9">
        <v>-59535</v>
      </c>
      <c r="I12" s="9">
        <v>45866</v>
      </c>
      <c r="J12" s="9">
        <v>-2461</v>
      </c>
      <c r="K12" s="9">
        <v>-108827</v>
      </c>
      <c r="L12" s="9">
        <v>-14555</v>
      </c>
      <c r="M12" s="9">
        <v>-154629</v>
      </c>
      <c r="N12" s="9">
        <v>71504</v>
      </c>
      <c r="O12" s="9">
        <v>-83125</v>
      </c>
    </row>
    <row r="13" spans="1:15" s="3" customFormat="1" ht="12" customHeight="1">
      <c r="A13" s="3" t="s">
        <v>203</v>
      </c>
      <c r="B13" s="9">
        <v>355257</v>
      </c>
      <c r="C13" s="9">
        <v>291215</v>
      </c>
      <c r="D13" s="9">
        <v>11979</v>
      </c>
      <c r="E13" s="9">
        <v>-258537</v>
      </c>
      <c r="F13" s="9">
        <v>-69509</v>
      </c>
      <c r="G13" s="9">
        <v>-1849</v>
      </c>
      <c r="H13" s="9">
        <v>-26701</v>
      </c>
      <c r="I13" s="9">
        <v>95618</v>
      </c>
      <c r="J13" s="9">
        <v>-45426</v>
      </c>
      <c r="K13" s="9">
        <v>-83288</v>
      </c>
      <c r="L13" s="9">
        <v>-20298</v>
      </c>
      <c r="M13" s="9">
        <v>-92074</v>
      </c>
      <c r="N13" s="9">
        <v>22847</v>
      </c>
      <c r="O13" s="9">
        <v>-69227</v>
      </c>
    </row>
    <row r="14" spans="1:15" s="3" customFormat="1" ht="12" customHeight="1">
      <c r="A14" s="3" t="s">
        <v>202</v>
      </c>
      <c r="B14" s="9">
        <v>319389</v>
      </c>
      <c r="C14" s="9">
        <v>262098</v>
      </c>
      <c r="D14" s="9">
        <v>9468</v>
      </c>
      <c r="E14" s="9">
        <v>-219561</v>
      </c>
      <c r="F14" s="9">
        <v>-51566</v>
      </c>
      <c r="G14" s="9">
        <v>-18119</v>
      </c>
      <c r="H14" s="9">
        <v>-17680</v>
      </c>
      <c r="I14" s="9">
        <v>77620</v>
      </c>
      <c r="J14" s="9">
        <v>-5822</v>
      </c>
      <c r="K14" s="9">
        <v>-113970</v>
      </c>
      <c r="L14" s="9">
        <v>-12236</v>
      </c>
      <c r="M14" s="9">
        <v>-81556</v>
      </c>
      <c r="N14" s="9">
        <v>43321</v>
      </c>
      <c r="O14" s="9">
        <v>-38235</v>
      </c>
    </row>
    <row r="15" spans="1:15" s="3" customFormat="1" ht="12" customHeight="1">
      <c r="A15" s="3" t="s">
        <v>204</v>
      </c>
      <c r="B15" s="9">
        <v>306739</v>
      </c>
      <c r="C15" s="9">
        <v>243059</v>
      </c>
      <c r="D15" s="9">
        <v>8011</v>
      </c>
      <c r="E15" s="9">
        <v>-222952</v>
      </c>
      <c r="F15" s="9">
        <v>-62050</v>
      </c>
      <c r="G15" s="9">
        <v>0</v>
      </c>
      <c r="H15" s="9">
        <v>-33932</v>
      </c>
      <c r="I15" s="9">
        <v>57380</v>
      </c>
      <c r="J15" s="9">
        <v>-30105</v>
      </c>
      <c r="K15" s="9">
        <v>-53877</v>
      </c>
      <c r="L15" s="9">
        <v>-5274</v>
      </c>
      <c r="M15" s="9">
        <v>-73819</v>
      </c>
      <c r="N15" s="9">
        <v>37624</v>
      </c>
      <c r="O15" s="9">
        <v>-36195</v>
      </c>
    </row>
    <row r="16" spans="1:15" s="3" customFormat="1" ht="12" customHeight="1">
      <c r="A16" s="3" t="s">
        <v>209</v>
      </c>
      <c r="B16" s="9">
        <v>300260</v>
      </c>
      <c r="C16" s="9">
        <v>280048</v>
      </c>
      <c r="D16" s="9">
        <v>10023</v>
      </c>
      <c r="E16" s="9">
        <v>-201321</v>
      </c>
      <c r="F16" s="9">
        <v>-72450</v>
      </c>
      <c r="G16" s="9">
        <v>-11970</v>
      </c>
      <c r="H16" s="9">
        <v>4330</v>
      </c>
      <c r="I16" s="9">
        <v>31402</v>
      </c>
      <c r="J16" s="9">
        <v>-45581</v>
      </c>
      <c r="K16" s="9">
        <v>-47400</v>
      </c>
      <c r="L16" s="9">
        <v>-4987</v>
      </c>
      <c r="M16" s="9">
        <v>-72259</v>
      </c>
      <c r="N16" s="9">
        <v>19145</v>
      </c>
      <c r="O16" s="9">
        <v>-53114</v>
      </c>
    </row>
    <row r="17" spans="1:15" s="3" customFormat="1" ht="12" customHeight="1">
      <c r="A17" s="3" t="s">
        <v>205</v>
      </c>
      <c r="B17" s="9">
        <v>285874</v>
      </c>
      <c r="C17" s="9">
        <v>231778</v>
      </c>
      <c r="D17" s="9">
        <v>18652</v>
      </c>
      <c r="E17" s="9">
        <v>-205074</v>
      </c>
      <c r="F17" s="9">
        <v>-58060</v>
      </c>
      <c r="G17" s="9">
        <v>3039</v>
      </c>
      <c r="H17" s="9">
        <v>-9665</v>
      </c>
      <c r="I17" s="9">
        <v>31651</v>
      </c>
      <c r="J17" s="9">
        <v>-34977</v>
      </c>
      <c r="K17" s="9">
        <v>-3918</v>
      </c>
      <c r="L17" s="9">
        <v>-5923</v>
      </c>
      <c r="M17" s="9">
        <v>-41484</v>
      </c>
      <c r="N17" s="9">
        <v>15798</v>
      </c>
      <c r="O17" s="9">
        <v>-25686</v>
      </c>
    </row>
    <row r="18" spans="1:15" s="3" customFormat="1" ht="12" customHeight="1">
      <c r="A18" s="3" t="s">
        <v>207</v>
      </c>
      <c r="B18" s="9">
        <v>253987</v>
      </c>
      <c r="C18" s="9">
        <v>230285</v>
      </c>
      <c r="D18" s="9">
        <v>9439</v>
      </c>
      <c r="E18" s="9">
        <v>-192975</v>
      </c>
      <c r="F18" s="9">
        <v>-52654</v>
      </c>
      <c r="G18" s="9">
        <v>0</v>
      </c>
      <c r="H18" s="9">
        <v>-5905</v>
      </c>
      <c r="I18" s="9">
        <v>41826</v>
      </c>
      <c r="J18" s="9">
        <v>-1861</v>
      </c>
      <c r="K18" s="9">
        <v>-107581</v>
      </c>
      <c r="L18" s="9">
        <v>-18944</v>
      </c>
      <c r="M18" s="9">
        <v>-101904</v>
      </c>
      <c r="N18" s="9">
        <v>24370</v>
      </c>
      <c r="O18" s="9">
        <v>-77534</v>
      </c>
    </row>
    <row r="19" spans="1:15" s="3" customFormat="1" ht="12" customHeight="1">
      <c r="A19" s="3" t="s">
        <v>206</v>
      </c>
      <c r="B19" s="9">
        <v>234391</v>
      </c>
      <c r="C19" s="9">
        <v>213683</v>
      </c>
      <c r="D19" s="9">
        <v>9786</v>
      </c>
      <c r="E19" s="9">
        <v>-183061</v>
      </c>
      <c r="F19" s="9">
        <v>-44996</v>
      </c>
      <c r="G19" s="9">
        <v>1650</v>
      </c>
      <c r="H19" s="9">
        <v>-2938</v>
      </c>
      <c r="I19" s="9">
        <v>20282</v>
      </c>
      <c r="J19" s="9">
        <v>-714</v>
      </c>
      <c r="K19" s="9">
        <v>-1991</v>
      </c>
      <c r="L19" s="9">
        <v>-809</v>
      </c>
      <c r="M19" s="9">
        <v>4044</v>
      </c>
      <c r="N19" s="9">
        <v>-5833</v>
      </c>
      <c r="O19" s="9">
        <v>-1789</v>
      </c>
    </row>
    <row r="20" spans="1:15" s="3" customFormat="1" ht="12" customHeight="1">
      <c r="A20" s="3" t="s">
        <v>210</v>
      </c>
      <c r="B20" s="9">
        <v>224746</v>
      </c>
      <c r="C20" s="9">
        <v>184121</v>
      </c>
      <c r="D20" s="9">
        <v>6825</v>
      </c>
      <c r="E20" s="9">
        <v>-164302</v>
      </c>
      <c r="F20" s="9">
        <v>-47394</v>
      </c>
      <c r="G20" s="9">
        <v>0</v>
      </c>
      <c r="H20" s="9">
        <v>-20750</v>
      </c>
      <c r="I20" s="9">
        <v>24575</v>
      </c>
      <c r="J20" s="9">
        <v>-12765</v>
      </c>
      <c r="K20" s="9">
        <v>-4985</v>
      </c>
      <c r="L20" s="9">
        <v>-12650</v>
      </c>
      <c r="M20" s="9">
        <v>-33400</v>
      </c>
      <c r="N20" s="9">
        <v>1396</v>
      </c>
      <c r="O20" s="9">
        <v>-32004</v>
      </c>
    </row>
    <row r="21" spans="1:15" s="3" customFormat="1" ht="12" customHeight="1">
      <c r="A21" s="3" t="s">
        <v>212</v>
      </c>
      <c r="B21" s="9">
        <v>191592</v>
      </c>
      <c r="C21" s="9">
        <v>179610</v>
      </c>
      <c r="D21" s="9">
        <v>7660</v>
      </c>
      <c r="E21" s="9">
        <v>-155348</v>
      </c>
      <c r="F21" s="9">
        <v>-46734</v>
      </c>
      <c r="G21" s="9">
        <v>101</v>
      </c>
      <c r="H21" s="9">
        <v>-14711</v>
      </c>
      <c r="I21" s="9">
        <v>25270</v>
      </c>
      <c r="J21" s="9">
        <v>-10148</v>
      </c>
      <c r="K21" s="9">
        <v>-286883</v>
      </c>
      <c r="L21" s="9">
        <v>-8790</v>
      </c>
      <c r="M21" s="9">
        <v>-302922</v>
      </c>
      <c r="N21" s="9">
        <v>85044</v>
      </c>
      <c r="O21" s="9">
        <v>-217878</v>
      </c>
    </row>
    <row r="22" spans="1:15" s="3" customFormat="1" ht="12" customHeight="1">
      <c r="A22" s="3" t="s">
        <v>208</v>
      </c>
      <c r="B22" s="9">
        <v>180044</v>
      </c>
      <c r="C22" s="9">
        <v>167456</v>
      </c>
      <c r="D22" s="9">
        <v>6183</v>
      </c>
      <c r="E22" s="9">
        <v>-143370</v>
      </c>
      <c r="F22" s="9">
        <v>-39145</v>
      </c>
      <c r="G22" s="9">
        <v>-6068</v>
      </c>
      <c r="H22" s="9">
        <v>-14944</v>
      </c>
      <c r="I22" s="9">
        <v>1475</v>
      </c>
      <c r="J22" s="9">
        <v>-2116</v>
      </c>
      <c r="K22" s="9">
        <v>-12879</v>
      </c>
      <c r="L22" s="9">
        <v>-6177</v>
      </c>
      <c r="M22" s="9">
        <v>-40824</v>
      </c>
      <c r="N22" s="9">
        <v>29949</v>
      </c>
      <c r="O22" s="9">
        <v>-10875</v>
      </c>
    </row>
    <row r="23" spans="1:15" s="3" customFormat="1" ht="12" customHeight="1">
      <c r="A23" s="3" t="s">
        <v>211</v>
      </c>
      <c r="B23" s="9">
        <v>171421</v>
      </c>
      <c r="C23" s="9">
        <v>154068</v>
      </c>
      <c r="D23" s="9">
        <v>7300</v>
      </c>
      <c r="E23" s="9">
        <v>-138723</v>
      </c>
      <c r="F23" s="9">
        <v>-42329</v>
      </c>
      <c r="G23" s="9">
        <v>0</v>
      </c>
      <c r="H23" s="9">
        <v>-19684</v>
      </c>
      <c r="I23" s="9">
        <v>20429</v>
      </c>
      <c r="J23" s="9">
        <v>-172</v>
      </c>
      <c r="K23" s="9">
        <v>-12957</v>
      </c>
      <c r="L23" s="9">
        <v>-3540</v>
      </c>
      <c r="M23" s="9">
        <v>-23224</v>
      </c>
      <c r="N23" s="9">
        <v>10451</v>
      </c>
      <c r="O23" s="9">
        <v>-12773</v>
      </c>
    </row>
    <row r="24" spans="1:15" s="3" customFormat="1" ht="12" customHeight="1">
      <c r="A24" s="3" t="s">
        <v>213</v>
      </c>
      <c r="B24" s="9">
        <v>139543</v>
      </c>
      <c r="C24" s="9">
        <v>79512</v>
      </c>
      <c r="D24" s="9">
        <v>5388</v>
      </c>
      <c r="E24" s="9">
        <v>-62643</v>
      </c>
      <c r="F24" s="9">
        <v>-10468</v>
      </c>
      <c r="G24" s="9">
        <v>0</v>
      </c>
      <c r="H24" s="9">
        <v>11789</v>
      </c>
      <c r="I24" s="9">
        <v>8782</v>
      </c>
      <c r="J24" s="9">
        <v>-7092</v>
      </c>
      <c r="K24" s="9">
        <v>-816</v>
      </c>
      <c r="L24" s="9">
        <v>-4976</v>
      </c>
      <c r="M24" s="9">
        <v>2299</v>
      </c>
      <c r="N24" s="9">
        <v>-4515</v>
      </c>
      <c r="O24" s="9">
        <v>-2216</v>
      </c>
    </row>
    <row r="25" spans="1:15" s="3" customFormat="1" ht="12" customHeight="1">
      <c r="A25" s="3" t="s">
        <v>214</v>
      </c>
      <c r="B25" s="9">
        <v>118040</v>
      </c>
      <c r="C25" s="9">
        <v>107770</v>
      </c>
      <c r="D25" s="9">
        <v>4717</v>
      </c>
      <c r="E25" s="9">
        <v>-92667</v>
      </c>
      <c r="F25" s="9">
        <v>-27064</v>
      </c>
      <c r="G25" s="9">
        <v>0</v>
      </c>
      <c r="H25" s="9">
        <v>-7244</v>
      </c>
      <c r="I25" s="9">
        <v>17328</v>
      </c>
      <c r="J25" s="9">
        <v>-616</v>
      </c>
      <c r="K25" s="9">
        <v>-56832</v>
      </c>
      <c r="L25" s="9">
        <v>-6605</v>
      </c>
      <c r="M25" s="9">
        <v>-58686</v>
      </c>
      <c r="N25" s="9">
        <v>12277</v>
      </c>
      <c r="O25" s="9">
        <v>-46409</v>
      </c>
    </row>
    <row r="26" spans="1:15" s="3" customFormat="1" ht="12" customHeight="1">
      <c r="A26" s="3" t="s">
        <v>216</v>
      </c>
      <c r="B26" s="9">
        <v>112998</v>
      </c>
      <c r="C26" s="9">
        <v>89419</v>
      </c>
      <c r="D26" s="9">
        <v>10848</v>
      </c>
      <c r="E26" s="9">
        <v>-75414</v>
      </c>
      <c r="F26" s="9">
        <v>-24160</v>
      </c>
      <c r="G26" s="9">
        <v>1224</v>
      </c>
      <c r="H26" s="9">
        <v>1917</v>
      </c>
      <c r="I26" s="9">
        <v>21522</v>
      </c>
      <c r="J26" s="9">
        <v>-1110</v>
      </c>
      <c r="K26" s="9">
        <v>-4970</v>
      </c>
      <c r="L26" s="9">
        <v>-1360</v>
      </c>
      <c r="M26" s="9">
        <v>5151</v>
      </c>
      <c r="N26" s="9">
        <v>-4409</v>
      </c>
      <c r="O26" s="9">
        <v>742</v>
      </c>
    </row>
    <row r="27" spans="1:15" s="3" customFormat="1" ht="12" customHeight="1">
      <c r="A27" s="3" t="s">
        <v>217</v>
      </c>
      <c r="B27" s="9">
        <v>111090</v>
      </c>
      <c r="C27" s="9">
        <v>86546</v>
      </c>
      <c r="D27" s="9">
        <v>7073</v>
      </c>
      <c r="E27" s="9">
        <v>-76327</v>
      </c>
      <c r="F27" s="9">
        <v>-19724</v>
      </c>
      <c r="G27" s="9">
        <v>0</v>
      </c>
      <c r="H27" s="9">
        <v>-2432</v>
      </c>
      <c r="I27" s="9">
        <v>-1923</v>
      </c>
      <c r="J27" s="9">
        <v>-700</v>
      </c>
      <c r="K27" s="9">
        <v>-2213</v>
      </c>
      <c r="L27" s="9">
        <v>-4509</v>
      </c>
      <c r="M27" s="9">
        <v>-18850</v>
      </c>
      <c r="N27" s="9">
        <v>18852</v>
      </c>
      <c r="O27" s="9">
        <v>2</v>
      </c>
    </row>
    <row r="28" spans="1:15" s="3" customFormat="1" ht="12" customHeight="1">
      <c r="A28" s="3" t="s">
        <v>215</v>
      </c>
      <c r="B28" s="9">
        <v>86863</v>
      </c>
      <c r="C28" s="9">
        <v>70882</v>
      </c>
      <c r="D28" s="9">
        <v>2590</v>
      </c>
      <c r="E28" s="9">
        <v>-57866</v>
      </c>
      <c r="F28" s="9">
        <v>-17775</v>
      </c>
      <c r="G28" s="9">
        <v>1533</v>
      </c>
      <c r="H28" s="9">
        <v>-636</v>
      </c>
      <c r="I28" s="9">
        <v>12736</v>
      </c>
      <c r="J28" s="9">
        <v>-2375</v>
      </c>
      <c r="K28" s="9">
        <v>-34053</v>
      </c>
      <c r="L28" s="9">
        <v>385</v>
      </c>
      <c r="M28" s="9">
        <v>-26533</v>
      </c>
      <c r="N28" s="9">
        <v>21149</v>
      </c>
      <c r="O28" s="9">
        <v>-5384</v>
      </c>
    </row>
    <row r="29" spans="1:15" s="3" customFormat="1" ht="12" customHeight="1">
      <c r="A29" s="3" t="s">
        <v>218</v>
      </c>
      <c r="B29" s="9">
        <v>40688</v>
      </c>
      <c r="C29" s="9">
        <v>37455</v>
      </c>
      <c r="D29" s="9">
        <v>570</v>
      </c>
      <c r="E29" s="9">
        <v>-31002</v>
      </c>
      <c r="F29" s="9">
        <v>-10686</v>
      </c>
      <c r="G29" s="9">
        <v>0</v>
      </c>
      <c r="H29" s="9">
        <v>-3663</v>
      </c>
      <c r="I29" s="9">
        <v>1793</v>
      </c>
      <c r="J29" s="9">
        <v>-166</v>
      </c>
      <c r="K29" s="9">
        <v>-3807</v>
      </c>
      <c r="L29" s="9">
        <v>0</v>
      </c>
      <c r="M29" s="9">
        <v>-6413</v>
      </c>
      <c r="N29" s="9">
        <v>3530</v>
      </c>
      <c r="O29" s="9">
        <v>-2883</v>
      </c>
    </row>
    <row r="30" spans="1:15" s="3" customFormat="1" ht="12" customHeight="1">
      <c r="A30" s="3" t="s">
        <v>219</v>
      </c>
      <c r="B30" s="9">
        <v>33270</v>
      </c>
      <c r="C30" s="9">
        <v>30019</v>
      </c>
      <c r="D30" s="9">
        <v>530</v>
      </c>
      <c r="E30" s="9">
        <v>-19486</v>
      </c>
      <c r="F30" s="9">
        <v>-8501</v>
      </c>
      <c r="G30" s="9">
        <v>-4050</v>
      </c>
      <c r="H30" s="9">
        <v>-1488</v>
      </c>
      <c r="I30" s="9">
        <v>16339</v>
      </c>
      <c r="J30" s="9">
        <v>-12675</v>
      </c>
      <c r="K30" s="9">
        <v>-31990</v>
      </c>
      <c r="L30" s="9">
        <v>4</v>
      </c>
      <c r="M30" s="9">
        <v>-30340</v>
      </c>
      <c r="N30" s="9">
        <v>7307</v>
      </c>
      <c r="O30" s="9">
        <v>-23033</v>
      </c>
    </row>
    <row r="31" spans="1:15" s="3" customFormat="1" ht="12" customHeight="1">
      <c r="A31" s="3" t="s">
        <v>222</v>
      </c>
      <c r="B31" s="9">
        <v>18483</v>
      </c>
      <c r="C31" s="9">
        <v>17217</v>
      </c>
      <c r="D31" s="9">
        <v>200</v>
      </c>
      <c r="E31" s="9">
        <v>-14260</v>
      </c>
      <c r="F31" s="9">
        <v>-3644</v>
      </c>
      <c r="G31" s="9">
        <v>0</v>
      </c>
      <c r="H31" s="9">
        <v>-487</v>
      </c>
      <c r="I31" s="9">
        <v>1262</v>
      </c>
      <c r="J31" s="9">
        <v>-790</v>
      </c>
      <c r="K31" s="9">
        <v>-3856</v>
      </c>
      <c r="L31" s="9">
        <v>0</v>
      </c>
      <c r="M31" s="9">
        <v>-4071</v>
      </c>
      <c r="N31" s="9">
        <v>1148</v>
      </c>
      <c r="O31" s="9">
        <v>-2923</v>
      </c>
    </row>
    <row r="32" spans="1:15" s="3" customFormat="1" ht="12" customHeight="1">
      <c r="A32" s="3" t="s">
        <v>220</v>
      </c>
      <c r="B32" s="9">
        <v>17572</v>
      </c>
      <c r="C32" s="9">
        <v>16417</v>
      </c>
      <c r="D32" s="9">
        <v>288</v>
      </c>
      <c r="E32" s="9">
        <v>-13025</v>
      </c>
      <c r="F32" s="9">
        <v>-3717</v>
      </c>
      <c r="G32" s="9">
        <v>0</v>
      </c>
      <c r="H32" s="9">
        <v>-37</v>
      </c>
      <c r="I32" s="9">
        <v>4026</v>
      </c>
      <c r="J32" s="9">
        <v>-116</v>
      </c>
      <c r="K32" s="9">
        <v>-7534</v>
      </c>
      <c r="L32" s="9">
        <v>0</v>
      </c>
      <c r="M32" s="9">
        <v>-3949</v>
      </c>
      <c r="N32" s="9">
        <v>-374</v>
      </c>
      <c r="O32" s="9">
        <v>-4323</v>
      </c>
    </row>
    <row r="33" spans="1:15" s="3" customFormat="1" ht="12" customHeight="1">
      <c r="A33" s="3" t="s">
        <v>225</v>
      </c>
      <c r="B33" s="9">
        <v>14456</v>
      </c>
      <c r="C33" s="9">
        <v>12801</v>
      </c>
      <c r="D33" s="9">
        <v>710</v>
      </c>
      <c r="E33" s="9">
        <v>-10935</v>
      </c>
      <c r="F33" s="9">
        <v>-4247</v>
      </c>
      <c r="G33" s="9">
        <v>-3312</v>
      </c>
      <c r="H33" s="9">
        <v>-4983</v>
      </c>
      <c r="I33" s="9">
        <v>11513</v>
      </c>
      <c r="J33" s="9">
        <v>-7995</v>
      </c>
      <c r="K33" s="9">
        <v>0</v>
      </c>
      <c r="L33" s="9">
        <v>0</v>
      </c>
      <c r="M33" s="9">
        <v>-2175</v>
      </c>
      <c r="N33" s="9">
        <v>2136</v>
      </c>
      <c r="O33" s="9">
        <v>-39</v>
      </c>
    </row>
    <row r="34" spans="1:15" s="3" customFormat="1" ht="12" customHeight="1">
      <c r="A34" s="3" t="s">
        <v>224</v>
      </c>
      <c r="B34" s="9">
        <v>12238</v>
      </c>
      <c r="C34" s="9">
        <v>11225</v>
      </c>
      <c r="D34" s="9">
        <v>115</v>
      </c>
      <c r="E34" s="9">
        <v>-12290</v>
      </c>
      <c r="F34" s="9">
        <v>-2576</v>
      </c>
      <c r="G34" s="9">
        <v>0</v>
      </c>
      <c r="H34" s="9">
        <v>-3526</v>
      </c>
      <c r="I34" s="9">
        <v>1425</v>
      </c>
      <c r="J34" s="9">
        <v>-46</v>
      </c>
      <c r="K34" s="9">
        <v>-3421</v>
      </c>
      <c r="L34" s="9">
        <v>0</v>
      </c>
      <c r="M34" s="9">
        <v>-5683</v>
      </c>
      <c r="N34" s="9">
        <v>1019</v>
      </c>
      <c r="O34" s="9">
        <v>-4664</v>
      </c>
    </row>
    <row r="35" spans="1:15" s="3" customFormat="1" ht="12" customHeight="1">
      <c r="A35" s="3" t="s">
        <v>221</v>
      </c>
      <c r="B35" s="9">
        <v>11991</v>
      </c>
      <c r="C35" s="9">
        <v>11010</v>
      </c>
      <c r="D35" s="9">
        <v>254</v>
      </c>
      <c r="E35" s="9">
        <v>-9829</v>
      </c>
      <c r="F35" s="9">
        <v>-2654</v>
      </c>
      <c r="G35" s="9">
        <v>0</v>
      </c>
      <c r="H35" s="9">
        <v>-1219</v>
      </c>
      <c r="I35" s="9">
        <v>1273</v>
      </c>
      <c r="J35" s="9">
        <v>0</v>
      </c>
      <c r="K35" s="9">
        <v>-5872</v>
      </c>
      <c r="L35" s="9">
        <v>168</v>
      </c>
      <c r="M35" s="9">
        <v>-5904</v>
      </c>
      <c r="N35" s="9">
        <v>1698</v>
      </c>
      <c r="O35" s="9">
        <v>-4206</v>
      </c>
    </row>
    <row r="36" spans="1:15" s="3" customFormat="1" ht="12" customHeight="1">
      <c r="A36" s="3" t="s">
        <v>223</v>
      </c>
      <c r="B36" s="9">
        <v>6803</v>
      </c>
      <c r="C36" s="9">
        <v>6001</v>
      </c>
      <c r="D36" s="9">
        <v>143</v>
      </c>
      <c r="E36" s="9">
        <v>-1377</v>
      </c>
      <c r="F36" s="9">
        <v>-1062</v>
      </c>
      <c r="G36" s="9">
        <v>-3322</v>
      </c>
      <c r="H36" s="9">
        <v>383</v>
      </c>
      <c r="I36" s="9">
        <v>5672</v>
      </c>
      <c r="J36" s="9">
        <v>-517</v>
      </c>
      <c r="K36" s="9">
        <v>-35384</v>
      </c>
      <c r="L36" s="9">
        <v>0</v>
      </c>
      <c r="M36" s="9">
        <v>-29989</v>
      </c>
      <c r="N36" s="9">
        <v>9268</v>
      </c>
      <c r="O36" s="9">
        <v>-20721</v>
      </c>
    </row>
    <row r="37" spans="1:15" s="3" customFormat="1" ht="12" customHeight="1">
      <c r="A37" s="3" t="s">
        <v>226</v>
      </c>
      <c r="B37" s="9">
        <v>6436</v>
      </c>
      <c r="C37" s="9">
        <v>6017</v>
      </c>
      <c r="D37" s="9">
        <v>151</v>
      </c>
      <c r="E37" s="9">
        <v>-2147</v>
      </c>
      <c r="F37" s="9">
        <v>-1725</v>
      </c>
      <c r="G37" s="9">
        <v>-1450</v>
      </c>
      <c r="H37" s="9">
        <v>846</v>
      </c>
      <c r="I37" s="9">
        <v>2422</v>
      </c>
      <c r="J37" s="9">
        <v>-1330</v>
      </c>
      <c r="K37" s="9">
        <v>0</v>
      </c>
      <c r="L37" s="9">
        <v>117</v>
      </c>
      <c r="M37" s="9">
        <v>1904</v>
      </c>
      <c r="N37" s="9">
        <v>386</v>
      </c>
      <c r="O37" s="9">
        <v>2290</v>
      </c>
    </row>
    <row r="38" spans="1:15" s="3" customFormat="1" ht="12" customHeight="1">
      <c r="A38" s="3" t="s">
        <v>227</v>
      </c>
      <c r="B38" s="9">
        <v>1488</v>
      </c>
      <c r="C38" s="9">
        <v>1488</v>
      </c>
      <c r="D38" s="9">
        <v>43</v>
      </c>
      <c r="E38" s="9">
        <v>-1165</v>
      </c>
      <c r="F38" s="9">
        <v>451</v>
      </c>
      <c r="G38" s="9">
        <v>0</v>
      </c>
      <c r="H38" s="9">
        <v>817</v>
      </c>
      <c r="I38" s="9">
        <v>1300</v>
      </c>
      <c r="J38" s="9">
        <v>-3154</v>
      </c>
      <c r="K38" s="9">
        <v>-2421</v>
      </c>
      <c r="L38" s="9">
        <v>0</v>
      </c>
      <c r="M38" s="9">
        <v>-3501</v>
      </c>
      <c r="N38" s="9">
        <v>3501</v>
      </c>
      <c r="O38" s="9">
        <v>0</v>
      </c>
    </row>
    <row r="39" spans="1:5" s="3" customFormat="1" ht="12.75">
      <c r="A39" s="2"/>
      <c r="B39" s="9"/>
      <c r="C39" s="9"/>
      <c r="D39" s="9"/>
      <c r="E39" s="9"/>
    </row>
    <row r="40" spans="1:15" ht="12.75">
      <c r="A40" s="3" t="s">
        <v>140</v>
      </c>
      <c r="B40" s="9">
        <f aca="true" t="shared" si="0" ref="B40:O40">SUM(B5:B39)</f>
        <v>8252036</v>
      </c>
      <c r="C40" s="9">
        <f t="shared" si="0"/>
        <v>7141211</v>
      </c>
      <c r="D40" s="9">
        <f t="shared" si="0"/>
        <v>318527</v>
      </c>
      <c r="E40" s="9">
        <f t="shared" si="0"/>
        <v>-6138178</v>
      </c>
      <c r="F40" s="9">
        <f t="shared" si="0"/>
        <v>-1727341</v>
      </c>
      <c r="G40" s="9">
        <f t="shared" si="0"/>
        <v>-159593</v>
      </c>
      <c r="H40" s="9">
        <f t="shared" si="0"/>
        <v>-565374</v>
      </c>
      <c r="I40" s="9">
        <f t="shared" si="0"/>
        <v>1401517</v>
      </c>
      <c r="J40" s="9">
        <f t="shared" si="0"/>
        <v>-698867</v>
      </c>
      <c r="K40" s="9">
        <f t="shared" si="0"/>
        <v>-1917324</v>
      </c>
      <c r="L40" s="9">
        <f t="shared" si="0"/>
        <v>-328451</v>
      </c>
      <c r="M40" s="9">
        <f t="shared" si="0"/>
        <v>-2427026</v>
      </c>
      <c r="N40" s="9">
        <f t="shared" si="0"/>
        <v>768839</v>
      </c>
      <c r="O40" s="9">
        <f t="shared" si="0"/>
        <v>-1658187</v>
      </c>
    </row>
    <row r="41" spans="1:15" ht="12.75">
      <c r="A41" s="1" t="s">
        <v>141</v>
      </c>
      <c r="B41" s="10">
        <v>7246367</v>
      </c>
      <c r="C41" s="10">
        <v>6468402</v>
      </c>
      <c r="D41" s="10">
        <v>515448</v>
      </c>
      <c r="E41" s="10">
        <v>-5593862</v>
      </c>
      <c r="F41" s="10">
        <v>-1545179</v>
      </c>
      <c r="G41" s="10">
        <v>-159725</v>
      </c>
      <c r="H41" s="10">
        <v>-314916</v>
      </c>
      <c r="I41" s="10">
        <v>2706304</v>
      </c>
      <c r="J41" s="10">
        <v>-228407</v>
      </c>
      <c r="K41" s="10">
        <v>-2233396</v>
      </c>
      <c r="L41" s="10">
        <v>-198966</v>
      </c>
      <c r="M41" s="10">
        <v>-784829</v>
      </c>
      <c r="N41" s="10">
        <v>167388</v>
      </c>
      <c r="O41" s="10">
        <v>-617441</v>
      </c>
    </row>
    <row r="43" spans="1:15" ht="12.75">
      <c r="A43" s="1" t="s">
        <v>137</v>
      </c>
      <c r="B43" s="7">
        <f aca="true" t="shared" si="1" ref="B43:O43">B40/($C40/100)</f>
        <v>115.55513483637439</v>
      </c>
      <c r="C43" s="7">
        <f t="shared" si="1"/>
        <v>100</v>
      </c>
      <c r="D43" s="7">
        <f t="shared" si="1"/>
        <v>4.46040594515412</v>
      </c>
      <c r="E43" s="7">
        <f t="shared" si="1"/>
        <v>-85.95430102821496</v>
      </c>
      <c r="F43" s="7">
        <f t="shared" si="1"/>
        <v>-24.188348446783046</v>
      </c>
      <c r="G43" s="7">
        <f t="shared" si="1"/>
        <v>-2.2348170359341015</v>
      </c>
      <c r="H43" s="7">
        <f t="shared" si="1"/>
        <v>-7.917060565777989</v>
      </c>
      <c r="I43" s="7">
        <f t="shared" si="1"/>
        <v>19.625760952869197</v>
      </c>
      <c r="J43" s="7">
        <f t="shared" si="1"/>
        <v>-9.78639337221656</v>
      </c>
      <c r="K43" s="7">
        <f t="shared" si="1"/>
        <v>-26.848723556830908</v>
      </c>
      <c r="L43" s="7">
        <f t="shared" si="1"/>
        <v>-4.599373971725524</v>
      </c>
      <c r="M43" s="7">
        <f t="shared" si="1"/>
        <v>-33.986196458835906</v>
      </c>
      <c r="N43" s="7">
        <f t="shared" si="1"/>
        <v>10.766227184716989</v>
      </c>
      <c r="O43" s="7">
        <f t="shared" si="1"/>
        <v>-23.219969274118913</v>
      </c>
    </row>
    <row r="44" spans="1:15" ht="12.75">
      <c r="A44" s="1" t="s">
        <v>138</v>
      </c>
      <c r="B44" s="7">
        <f aca="true" t="shared" si="2" ref="B44:O44">B41/($C41/100)</f>
        <v>112.02715910359314</v>
      </c>
      <c r="C44" s="7">
        <f t="shared" si="2"/>
        <v>100</v>
      </c>
      <c r="D44" s="7">
        <f t="shared" si="2"/>
        <v>7.9687069542060005</v>
      </c>
      <c r="E44" s="7">
        <f t="shared" si="2"/>
        <v>-86.4798137159688</v>
      </c>
      <c r="F44" s="7">
        <f t="shared" si="2"/>
        <v>-23.888110231862523</v>
      </c>
      <c r="G44" s="7">
        <f t="shared" si="2"/>
        <v>-2.469311585767242</v>
      </c>
      <c r="H44" s="7">
        <f t="shared" si="2"/>
        <v>-4.868528579392561</v>
      </c>
      <c r="I44" s="7">
        <f t="shared" si="2"/>
        <v>41.83883438289705</v>
      </c>
      <c r="J44" s="7">
        <f t="shared" si="2"/>
        <v>-3.5311194325893784</v>
      </c>
      <c r="K44" s="7">
        <f t="shared" si="2"/>
        <v>-34.52778599722157</v>
      </c>
      <c r="L44" s="7">
        <f t="shared" si="2"/>
        <v>-3.0759683767335426</v>
      </c>
      <c r="M44" s="7">
        <f t="shared" si="2"/>
        <v>-12.13327495724601</v>
      </c>
      <c r="N44" s="7">
        <f t="shared" si="2"/>
        <v>2.5877797947622923</v>
      </c>
      <c r="O44" s="7">
        <f t="shared" si="2"/>
        <v>-9.545495162483718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35"/>
  <dimension ref="A1:AG17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33" width="13.7109375" style="1" customWidth="1"/>
    <col min="34" max="16384" width="9.140625" style="1" customWidth="1"/>
  </cols>
  <sheetData>
    <row r="1" spans="1:33" ht="27" customHeight="1">
      <c r="A1" s="32" t="s">
        <v>347</v>
      </c>
      <c r="B1" s="23"/>
      <c r="C1" s="23"/>
      <c r="D1" s="23"/>
      <c r="E1" s="23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11" s="19" customFormat="1" ht="17.25" customHeight="1">
      <c r="A2" s="27" t="s">
        <v>26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2:33" s="3" customFormat="1" ht="14.25" customHeight="1">
      <c r="B3" s="21" t="s">
        <v>13</v>
      </c>
      <c r="C3" s="16"/>
      <c r="D3" s="16"/>
      <c r="E3" s="21" t="s">
        <v>14</v>
      </c>
      <c r="F3" s="16"/>
      <c r="G3" s="16"/>
      <c r="H3" s="21" t="s">
        <v>15</v>
      </c>
      <c r="I3" s="16"/>
      <c r="J3" s="16"/>
      <c r="K3" s="21" t="s">
        <v>16</v>
      </c>
      <c r="L3" s="16"/>
      <c r="M3" s="16"/>
      <c r="N3" s="21" t="s">
        <v>17</v>
      </c>
      <c r="O3" s="16"/>
      <c r="P3" s="16"/>
      <c r="Q3" s="21" t="s">
        <v>18</v>
      </c>
      <c r="R3" s="16"/>
      <c r="S3" s="16"/>
      <c r="T3" s="21" t="s">
        <v>19</v>
      </c>
      <c r="U3" s="16"/>
      <c r="V3" s="16"/>
      <c r="W3" s="21" t="s">
        <v>20</v>
      </c>
      <c r="X3" s="16"/>
      <c r="Y3" s="16"/>
      <c r="Z3" s="21" t="s">
        <v>21</v>
      </c>
      <c r="AA3" s="16"/>
      <c r="AB3" s="16"/>
      <c r="AC3" s="21" t="s">
        <v>348</v>
      </c>
      <c r="AD3" s="16"/>
      <c r="AE3" s="16"/>
      <c r="AF3" s="16"/>
      <c r="AG3" s="16"/>
    </row>
    <row r="4" spans="1:33" ht="14.25" customHeight="1" thickBot="1">
      <c r="A4" s="3"/>
      <c r="B4" s="21" t="s">
        <v>103</v>
      </c>
      <c r="C4" s="16"/>
      <c r="D4" s="16"/>
      <c r="E4" s="22" t="s">
        <v>104</v>
      </c>
      <c r="F4" s="16"/>
      <c r="G4" s="16"/>
      <c r="H4" s="22" t="s">
        <v>105</v>
      </c>
      <c r="I4" s="16"/>
      <c r="J4" s="16"/>
      <c r="K4" s="22" t="s">
        <v>106</v>
      </c>
      <c r="L4" s="16"/>
      <c r="M4" s="16"/>
      <c r="N4" s="22" t="s">
        <v>107</v>
      </c>
      <c r="O4" s="16"/>
      <c r="P4" s="16"/>
      <c r="Q4" s="21" t="s">
        <v>108</v>
      </c>
      <c r="R4" s="16"/>
      <c r="S4" s="16"/>
      <c r="T4" s="22" t="s">
        <v>109</v>
      </c>
      <c r="U4" s="16"/>
      <c r="V4" s="16"/>
      <c r="W4" s="22" t="s">
        <v>110</v>
      </c>
      <c r="X4" s="16"/>
      <c r="Y4" s="16"/>
      <c r="Z4" s="22" t="s">
        <v>111</v>
      </c>
      <c r="AA4" s="16"/>
      <c r="AB4" s="16"/>
      <c r="AC4" s="22" t="s">
        <v>112</v>
      </c>
      <c r="AD4" s="16"/>
      <c r="AE4" s="16"/>
      <c r="AF4" s="16"/>
      <c r="AG4" s="16"/>
    </row>
    <row r="5" spans="1:33" ht="67.5" customHeight="1" thickTop="1">
      <c r="A5" s="5" t="s">
        <v>1</v>
      </c>
      <c r="B5" s="4" t="s">
        <v>113</v>
      </c>
      <c r="C5" s="4" t="s">
        <v>114</v>
      </c>
      <c r="D5" s="4" t="s">
        <v>115</v>
      </c>
      <c r="E5" s="4" t="s">
        <v>113</v>
      </c>
      <c r="F5" s="4" t="s">
        <v>114</v>
      </c>
      <c r="G5" s="4" t="s">
        <v>115</v>
      </c>
      <c r="H5" s="4" t="s">
        <v>113</v>
      </c>
      <c r="I5" s="4" t="s">
        <v>114</v>
      </c>
      <c r="J5" s="4" t="s">
        <v>115</v>
      </c>
      <c r="K5" s="4" t="s">
        <v>113</v>
      </c>
      <c r="L5" s="4" t="s">
        <v>114</v>
      </c>
      <c r="M5" s="4" t="s">
        <v>115</v>
      </c>
      <c r="N5" s="4" t="s">
        <v>113</v>
      </c>
      <c r="O5" s="4" t="s">
        <v>114</v>
      </c>
      <c r="P5" s="4" t="s">
        <v>115</v>
      </c>
      <c r="Q5" s="4" t="s">
        <v>113</v>
      </c>
      <c r="R5" s="4" t="s">
        <v>114</v>
      </c>
      <c r="S5" s="4" t="s">
        <v>115</v>
      </c>
      <c r="T5" s="4" t="s">
        <v>113</v>
      </c>
      <c r="U5" s="4" t="s">
        <v>114</v>
      </c>
      <c r="V5" s="4" t="s">
        <v>115</v>
      </c>
      <c r="W5" s="4" t="s">
        <v>113</v>
      </c>
      <c r="X5" s="4" t="s">
        <v>114</v>
      </c>
      <c r="Y5" s="4" t="s">
        <v>115</v>
      </c>
      <c r="Z5" s="4" t="s">
        <v>113</v>
      </c>
      <c r="AA5" s="4" t="s">
        <v>114</v>
      </c>
      <c r="AB5" s="4" t="s">
        <v>115</v>
      </c>
      <c r="AC5" s="4" t="s">
        <v>113</v>
      </c>
      <c r="AD5" s="4" t="s">
        <v>114</v>
      </c>
      <c r="AE5" s="4" t="s">
        <v>115</v>
      </c>
      <c r="AF5" s="4" t="s">
        <v>116</v>
      </c>
      <c r="AG5" s="17"/>
    </row>
    <row r="6" spans="1:33" s="3" customFormat="1" ht="12" customHeight="1">
      <c r="A6" s="3" t="s">
        <v>349</v>
      </c>
      <c r="B6" s="9">
        <v>2522</v>
      </c>
      <c r="C6" s="9">
        <v>-1552</v>
      </c>
      <c r="D6" s="9">
        <v>-581</v>
      </c>
      <c r="E6" s="9">
        <v>834481</v>
      </c>
      <c r="F6" s="9">
        <v>-644473</v>
      </c>
      <c r="G6" s="9">
        <v>-192249</v>
      </c>
      <c r="H6" s="9">
        <v>7936</v>
      </c>
      <c r="I6" s="9">
        <v>-6504</v>
      </c>
      <c r="J6" s="9">
        <v>-1828</v>
      </c>
      <c r="K6" s="9">
        <v>12140</v>
      </c>
      <c r="L6" s="9">
        <v>-3659</v>
      </c>
      <c r="M6" s="9">
        <v>-2797</v>
      </c>
      <c r="N6" s="9">
        <v>22007</v>
      </c>
      <c r="O6" s="9">
        <v>-22931</v>
      </c>
      <c r="P6" s="9">
        <v>-5070</v>
      </c>
      <c r="Q6" s="9">
        <v>222299</v>
      </c>
      <c r="R6" s="9">
        <v>-138640</v>
      </c>
      <c r="S6" s="9">
        <v>-51214</v>
      </c>
      <c r="T6" s="9">
        <v>83668</v>
      </c>
      <c r="U6" s="9">
        <v>-43303</v>
      </c>
      <c r="V6" s="9">
        <v>-19276</v>
      </c>
      <c r="W6" s="9">
        <v>34</v>
      </c>
      <c r="X6" s="9">
        <v>-66</v>
      </c>
      <c r="Y6" s="9">
        <v>-8</v>
      </c>
      <c r="Z6" s="9">
        <v>0</v>
      </c>
      <c r="AA6" s="9">
        <v>0</v>
      </c>
      <c r="AB6" s="9">
        <v>0</v>
      </c>
      <c r="AC6" s="9">
        <v>1185087</v>
      </c>
      <c r="AD6" s="9">
        <v>-861128</v>
      </c>
      <c r="AE6" s="9">
        <v>-273023</v>
      </c>
      <c r="AF6" s="9">
        <v>50936</v>
      </c>
      <c r="AG6" s="9"/>
    </row>
    <row r="7" spans="1:33" s="3" customFormat="1" ht="12" customHeight="1">
      <c r="A7" s="3" t="s">
        <v>350</v>
      </c>
      <c r="B7" s="9">
        <v>0</v>
      </c>
      <c r="C7" s="9">
        <v>0</v>
      </c>
      <c r="D7" s="9">
        <v>0</v>
      </c>
      <c r="E7" s="9">
        <v>241005</v>
      </c>
      <c r="F7" s="9">
        <v>-132948</v>
      </c>
      <c r="G7" s="9">
        <v>-23465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89694</v>
      </c>
      <c r="R7" s="9">
        <v>-80203</v>
      </c>
      <c r="S7" s="9">
        <v>-10874</v>
      </c>
      <c r="T7" s="9">
        <v>81506</v>
      </c>
      <c r="U7" s="9">
        <v>-11497</v>
      </c>
      <c r="V7" s="9">
        <v>-5403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412205</v>
      </c>
      <c r="AD7" s="9">
        <v>-224648</v>
      </c>
      <c r="AE7" s="9">
        <v>-39742</v>
      </c>
      <c r="AF7" s="9">
        <v>147815</v>
      </c>
      <c r="AG7" s="9"/>
    </row>
    <row r="8" spans="1:33" s="3" customFormat="1" ht="12" customHeight="1">
      <c r="A8" s="3" t="s">
        <v>351</v>
      </c>
      <c r="B8" s="9">
        <v>33085</v>
      </c>
      <c r="C8" s="9">
        <v>-9797</v>
      </c>
      <c r="D8" s="9">
        <v>0</v>
      </c>
      <c r="E8" s="9">
        <v>224339</v>
      </c>
      <c r="F8" s="9">
        <v>-144189</v>
      </c>
      <c r="G8" s="9">
        <v>0</v>
      </c>
      <c r="H8" s="9">
        <v>0</v>
      </c>
      <c r="I8" s="9">
        <v>0</v>
      </c>
      <c r="J8" s="9">
        <v>0</v>
      </c>
      <c r="K8" s="9">
        <v>3665</v>
      </c>
      <c r="L8" s="9">
        <v>-1728</v>
      </c>
      <c r="M8" s="9">
        <v>0</v>
      </c>
      <c r="N8" s="9">
        <v>892</v>
      </c>
      <c r="O8" s="9">
        <v>-297</v>
      </c>
      <c r="P8" s="9">
        <v>0</v>
      </c>
      <c r="Q8" s="9">
        <v>66295</v>
      </c>
      <c r="R8" s="9">
        <v>-42300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301</v>
      </c>
      <c r="AA8" s="9">
        <v>0</v>
      </c>
      <c r="AB8" s="9">
        <v>0</v>
      </c>
      <c r="AC8" s="9">
        <v>328577</v>
      </c>
      <c r="AD8" s="9">
        <v>-198311</v>
      </c>
      <c r="AE8" s="9">
        <v>0</v>
      </c>
      <c r="AF8" s="9">
        <v>130266</v>
      </c>
      <c r="AG8" s="9"/>
    </row>
    <row r="9" spans="1:33" s="3" customFormat="1" ht="12" customHeight="1">
      <c r="A9" s="3" t="s">
        <v>352</v>
      </c>
      <c r="B9" s="9">
        <v>12333</v>
      </c>
      <c r="C9" s="9">
        <v>-17407</v>
      </c>
      <c r="D9" s="9">
        <v>-3176</v>
      </c>
      <c r="E9" s="9">
        <v>118893</v>
      </c>
      <c r="F9" s="9">
        <v>-47469</v>
      </c>
      <c r="G9" s="9">
        <v>-28553</v>
      </c>
      <c r="H9" s="9">
        <v>19191</v>
      </c>
      <c r="I9" s="9">
        <v>-9712</v>
      </c>
      <c r="J9" s="9">
        <v>-4798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1606</v>
      </c>
      <c r="R9" s="9">
        <v>-880</v>
      </c>
      <c r="S9" s="9">
        <v>-688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152023</v>
      </c>
      <c r="AD9" s="9">
        <v>-75468</v>
      </c>
      <c r="AE9" s="9">
        <v>-37215</v>
      </c>
      <c r="AF9" s="9">
        <v>39340</v>
      </c>
      <c r="AG9" s="9"/>
    </row>
    <row r="10" spans="1:33" s="3" customFormat="1" ht="12" customHeight="1">
      <c r="A10" s="3" t="s">
        <v>353</v>
      </c>
      <c r="B10" s="9">
        <v>93155</v>
      </c>
      <c r="C10" s="9">
        <v>-21588</v>
      </c>
      <c r="D10" s="9">
        <v>-20385</v>
      </c>
      <c r="E10" s="9">
        <v>23430</v>
      </c>
      <c r="F10" s="9">
        <v>-8987</v>
      </c>
      <c r="G10" s="9">
        <v>-8519</v>
      </c>
      <c r="H10" s="9">
        <v>0</v>
      </c>
      <c r="I10" s="9">
        <v>0</v>
      </c>
      <c r="J10" s="9">
        <v>0</v>
      </c>
      <c r="K10" s="9">
        <v>4840</v>
      </c>
      <c r="L10" s="9">
        <v>-1085</v>
      </c>
      <c r="M10" s="9">
        <v>-913</v>
      </c>
      <c r="N10" s="9">
        <v>0</v>
      </c>
      <c r="O10" s="9">
        <v>0</v>
      </c>
      <c r="P10" s="9">
        <v>0</v>
      </c>
      <c r="Q10" s="9">
        <v>345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5158</v>
      </c>
      <c r="AA10" s="9">
        <v>-741</v>
      </c>
      <c r="AB10" s="9">
        <v>-609</v>
      </c>
      <c r="AC10" s="9">
        <v>126928</v>
      </c>
      <c r="AD10" s="9">
        <v>-32401</v>
      </c>
      <c r="AE10" s="9">
        <v>-30426</v>
      </c>
      <c r="AF10" s="9">
        <v>64101</v>
      </c>
      <c r="AG10" s="9"/>
    </row>
    <row r="11" spans="1:33" s="3" customFormat="1" ht="12" customHeight="1">
      <c r="A11" s="3" t="s">
        <v>354</v>
      </c>
      <c r="B11" s="9">
        <v>3204</v>
      </c>
      <c r="C11" s="9">
        <v>-677</v>
      </c>
      <c r="D11" s="9">
        <v>0</v>
      </c>
      <c r="E11" s="9">
        <v>74981</v>
      </c>
      <c r="F11" s="9">
        <v>-47960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78185</v>
      </c>
      <c r="AD11" s="9">
        <v>-48637</v>
      </c>
      <c r="AE11" s="9">
        <v>0</v>
      </c>
      <c r="AF11" s="9">
        <v>29548</v>
      </c>
      <c r="AG11" s="9"/>
    </row>
    <row r="12" spans="1:33" s="3" customFormat="1" ht="12.75">
      <c r="A12" s="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2.75">
      <c r="A13" s="3" t="s">
        <v>140</v>
      </c>
      <c r="B13" s="9">
        <f>SUM(B6:B12)</f>
        <v>144299</v>
      </c>
      <c r="C13" s="9">
        <f>SUM(C6:C12)</f>
        <v>-51021</v>
      </c>
      <c r="D13" s="9">
        <f>SUM(D6:D12)</f>
        <v>-24142</v>
      </c>
      <c r="E13" s="9">
        <f aca="true" t="shared" si="0" ref="E13:AE13">SUM(E6:E12)</f>
        <v>1517129</v>
      </c>
      <c r="F13" s="9">
        <f t="shared" si="0"/>
        <v>-1026026</v>
      </c>
      <c r="G13" s="9">
        <f t="shared" si="0"/>
        <v>-252786</v>
      </c>
      <c r="H13" s="9">
        <f t="shared" si="0"/>
        <v>27127</v>
      </c>
      <c r="I13" s="9">
        <f t="shared" si="0"/>
        <v>-16216</v>
      </c>
      <c r="J13" s="9">
        <f t="shared" si="0"/>
        <v>-6626</v>
      </c>
      <c r="K13" s="9">
        <f t="shared" si="0"/>
        <v>20645</v>
      </c>
      <c r="L13" s="9">
        <f t="shared" si="0"/>
        <v>-6472</v>
      </c>
      <c r="M13" s="9">
        <f t="shared" si="0"/>
        <v>-3710</v>
      </c>
      <c r="N13" s="9">
        <f t="shared" si="0"/>
        <v>22899</v>
      </c>
      <c r="O13" s="9">
        <f t="shared" si="0"/>
        <v>-23228</v>
      </c>
      <c r="P13" s="9">
        <f t="shared" si="0"/>
        <v>-5070</v>
      </c>
      <c r="Q13" s="9">
        <f t="shared" si="0"/>
        <v>380239</v>
      </c>
      <c r="R13" s="9">
        <f t="shared" si="0"/>
        <v>-262023</v>
      </c>
      <c r="S13" s="9">
        <f t="shared" si="0"/>
        <v>-62776</v>
      </c>
      <c r="T13" s="9">
        <f t="shared" si="0"/>
        <v>165174</v>
      </c>
      <c r="U13" s="9">
        <f t="shared" si="0"/>
        <v>-54800</v>
      </c>
      <c r="V13" s="9">
        <f t="shared" si="0"/>
        <v>-24679</v>
      </c>
      <c r="W13" s="9">
        <f t="shared" si="0"/>
        <v>34</v>
      </c>
      <c r="X13" s="9">
        <f t="shared" si="0"/>
        <v>-66</v>
      </c>
      <c r="Y13" s="9">
        <f t="shared" si="0"/>
        <v>-8</v>
      </c>
      <c r="Z13" s="9">
        <f t="shared" si="0"/>
        <v>5459</v>
      </c>
      <c r="AA13" s="9">
        <f t="shared" si="0"/>
        <v>-741</v>
      </c>
      <c r="AB13" s="9">
        <f t="shared" si="0"/>
        <v>-609</v>
      </c>
      <c r="AC13" s="9">
        <f t="shared" si="0"/>
        <v>2283005</v>
      </c>
      <c r="AD13" s="9">
        <f t="shared" si="0"/>
        <v>-1440593</v>
      </c>
      <c r="AE13" s="9">
        <f t="shared" si="0"/>
        <v>-380406</v>
      </c>
      <c r="AF13" s="9">
        <f>AC13+AD13+AE13</f>
        <v>462006</v>
      </c>
      <c r="AG13" s="9"/>
    </row>
    <row r="14" spans="1:33" ht="12.75">
      <c r="A14" s="1" t="s">
        <v>141</v>
      </c>
      <c r="B14" s="10">
        <v>114979</v>
      </c>
      <c r="C14" s="10">
        <v>-31702</v>
      </c>
      <c r="D14" s="10">
        <v>-29620</v>
      </c>
      <c r="E14" s="10">
        <v>1364671</v>
      </c>
      <c r="F14" s="10">
        <v>-1034387</v>
      </c>
      <c r="G14" s="10">
        <v>-228231</v>
      </c>
      <c r="H14" s="10">
        <v>21136</v>
      </c>
      <c r="I14" s="10">
        <v>-15180</v>
      </c>
      <c r="J14" s="10">
        <v>-4920</v>
      </c>
      <c r="K14" s="10">
        <v>17034</v>
      </c>
      <c r="L14" s="10">
        <v>-7809</v>
      </c>
      <c r="M14" s="10">
        <v>-2250</v>
      </c>
      <c r="N14" s="10">
        <v>9761</v>
      </c>
      <c r="O14" s="10">
        <v>-5223</v>
      </c>
      <c r="P14" s="10">
        <v>-1821</v>
      </c>
      <c r="Q14" s="10">
        <v>232138</v>
      </c>
      <c r="R14" s="10">
        <v>-116748</v>
      </c>
      <c r="S14" s="10">
        <v>-34863</v>
      </c>
      <c r="T14" s="10">
        <v>96225</v>
      </c>
      <c r="U14" s="10">
        <v>-48577</v>
      </c>
      <c r="V14" s="10">
        <v>-15572</v>
      </c>
      <c r="W14" s="10">
        <v>25</v>
      </c>
      <c r="X14" s="10">
        <v>-4</v>
      </c>
      <c r="Y14" s="10">
        <v>0</v>
      </c>
      <c r="Z14" s="10">
        <v>12918</v>
      </c>
      <c r="AA14" s="10">
        <v>-1474</v>
      </c>
      <c r="AB14" s="10">
        <v>-2535</v>
      </c>
      <c r="AC14" s="10">
        <v>1868887</v>
      </c>
      <c r="AD14" s="10">
        <v>-1261104</v>
      </c>
      <c r="AE14" s="10">
        <v>-319812</v>
      </c>
      <c r="AF14" s="9">
        <f>AC14+AD14+AE14</f>
        <v>287971</v>
      </c>
      <c r="AG14" s="10"/>
    </row>
    <row r="15" ht="12.75">
      <c r="AF15" s="9"/>
    </row>
    <row r="16" spans="1:33" ht="12.75">
      <c r="A16" s="1" t="s">
        <v>137</v>
      </c>
      <c r="B16" s="7">
        <f>B13/(B13/100)</f>
        <v>100</v>
      </c>
      <c r="C16" s="7">
        <f>C13/(B13/100)</f>
        <v>-35.35783338761876</v>
      </c>
      <c r="D16" s="7">
        <f>D13/(B13/100)</f>
        <v>-16.73053867317168</v>
      </c>
      <c r="E16" s="7">
        <f>E13/(E13/100)</f>
        <v>100</v>
      </c>
      <c r="F16" s="7">
        <f>F13/(E13/100)</f>
        <v>-67.62945009949713</v>
      </c>
      <c r="G16" s="7">
        <f>G13/(E13/100)</f>
        <v>-16.66212958818927</v>
      </c>
      <c r="H16" s="7">
        <f>H13/(H13/100)</f>
        <v>100</v>
      </c>
      <c r="I16" s="7">
        <f>I13/(H13/100)</f>
        <v>-59.778080878829215</v>
      </c>
      <c r="J16" s="7">
        <f>J13/(H13/100)</f>
        <v>-24.425848785343018</v>
      </c>
      <c r="K16" s="7">
        <f>K13/(K13/100)</f>
        <v>100</v>
      </c>
      <c r="L16" s="7">
        <f>L13/(K13/100)</f>
        <v>-31.348994914022768</v>
      </c>
      <c r="M16" s="7">
        <f>M13/(K13/100)</f>
        <v>-17.970452894163238</v>
      </c>
      <c r="N16" s="7">
        <f>N13/(N13/100)</f>
        <v>100</v>
      </c>
      <c r="O16" s="7">
        <f>O13/(N13/100)</f>
        <v>-101.43674396261845</v>
      </c>
      <c r="P16" s="7">
        <f>P13/(N13/100)</f>
        <v>-22.14070483427224</v>
      </c>
      <c r="Q16" s="7">
        <f>Q13/(Q13/100)</f>
        <v>100</v>
      </c>
      <c r="R16" s="7">
        <f>R13/(Q13/100)</f>
        <v>-68.91008023900757</v>
      </c>
      <c r="S16" s="7">
        <f>S13/(Q13/100)</f>
        <v>-16.50961632026173</v>
      </c>
      <c r="T16" s="7">
        <f>T13/(T13/100)</f>
        <v>100</v>
      </c>
      <c r="U16" s="7">
        <f>U13/(T13/100)</f>
        <v>-33.17713441582816</v>
      </c>
      <c r="V16" s="7">
        <f>V13/(T13/100)</f>
        <v>-14.941213508179253</v>
      </c>
      <c r="W16" s="7">
        <f>W13/(W13/100)</f>
        <v>99.99999999999999</v>
      </c>
      <c r="X16" s="7">
        <f>X13/(W13/100)</f>
        <v>-194.1176470588235</v>
      </c>
      <c r="Y16" s="7">
        <f>Y13/(W13/100)</f>
        <v>-23.52941176470588</v>
      </c>
      <c r="Z16" s="7">
        <f>Z13/(Z13/100)</f>
        <v>100</v>
      </c>
      <c r="AA16" s="7">
        <f>AA13/(Z13/100)</f>
        <v>-13.57391463638029</v>
      </c>
      <c r="AB16" s="7">
        <f>AB13/(Z13/100)</f>
        <v>-11.155889357025096</v>
      </c>
      <c r="AC16" s="7">
        <f>AC13/(AC13/100)</f>
        <v>100</v>
      </c>
      <c r="AD16" s="7">
        <f>AD13/(AC13/100)</f>
        <v>-63.10073784332492</v>
      </c>
      <c r="AE16" s="7">
        <f>AE13/(AC13/100)</f>
        <v>-16.6625127846851</v>
      </c>
      <c r="AF16" s="9">
        <f>AC16+AD16+AE16</f>
        <v>20.23674937198998</v>
      </c>
      <c r="AG16" s="7"/>
    </row>
    <row r="17" spans="1:33" ht="12.75">
      <c r="A17" s="1" t="s">
        <v>138</v>
      </c>
      <c r="B17" s="7">
        <f>B14/(B14/100)</f>
        <v>100</v>
      </c>
      <c r="C17" s="7">
        <f>C14/(B14/100)</f>
        <v>-27.571991407126518</v>
      </c>
      <c r="D17" s="7">
        <f>D14/(B14/100)</f>
        <v>-25.76122596300194</v>
      </c>
      <c r="E17" s="7">
        <f>E14/(E14/100)</f>
        <v>100</v>
      </c>
      <c r="F17" s="7">
        <f>F14/(E14/100)</f>
        <v>-75.79753654910232</v>
      </c>
      <c r="G17" s="7">
        <f>G14/(E14/100)</f>
        <v>-16.724250753478312</v>
      </c>
      <c r="H17" s="7">
        <f>H14/(H14/100)</f>
        <v>100</v>
      </c>
      <c r="I17" s="7">
        <f>I14/(H14/100)</f>
        <v>-71.82059046177137</v>
      </c>
      <c r="J17" s="7">
        <f>J14/(H14/100)</f>
        <v>-23.2778198334595</v>
      </c>
      <c r="K17" s="7">
        <f>K14/(K14/100)</f>
        <v>100</v>
      </c>
      <c r="L17" s="7">
        <f>L14/(K14/100)</f>
        <v>-45.84360690383938</v>
      </c>
      <c r="M17" s="7">
        <f>M14/(K14/100)</f>
        <v>-13.208876364917224</v>
      </c>
      <c r="N17" s="7">
        <f>N14/(N14/100)</f>
        <v>100</v>
      </c>
      <c r="O17" s="7">
        <f>O14/(N14/100)</f>
        <v>-53.50886179694704</v>
      </c>
      <c r="P17" s="7">
        <f>P14/(N14/100)</f>
        <v>-18.655875422600143</v>
      </c>
      <c r="Q17" s="7">
        <f>Q14/(Q14/100)</f>
        <v>100</v>
      </c>
      <c r="R17" s="7">
        <f>R14/(Q14/100)</f>
        <v>-50.29249842765941</v>
      </c>
      <c r="S17" s="7">
        <f>S14/(Q14/100)</f>
        <v>-15.018221919720165</v>
      </c>
      <c r="T17" s="7">
        <f>T14/(T14/100)</f>
        <v>100</v>
      </c>
      <c r="U17" s="7">
        <f>U14/(T14/100)</f>
        <v>-50.482722785138996</v>
      </c>
      <c r="V17" s="7">
        <f>V14/(T14/100)</f>
        <v>-16.182904650558587</v>
      </c>
      <c r="W17" s="7">
        <f>W14/(W14/100)</f>
        <v>100</v>
      </c>
      <c r="X17" s="7">
        <f>X14/(W14/100)</f>
        <v>-16</v>
      </c>
      <c r="Y17" s="7">
        <f>Y14/(W14/100)</f>
        <v>0</v>
      </c>
      <c r="Z17" s="7">
        <f>Z14/(Z14/100)</f>
        <v>100</v>
      </c>
      <c r="AA17" s="7">
        <f>AA14/(Z14/100)</f>
        <v>-11.410435051865614</v>
      </c>
      <c r="AB17" s="7">
        <f>AB14/(Z14/100)</f>
        <v>-19.623780771017184</v>
      </c>
      <c r="AC17" s="7">
        <f>AC14/(AC14/100)</f>
        <v>100</v>
      </c>
      <c r="AD17" s="7">
        <f>AD14/(AC14/100)</f>
        <v>-67.47887914036536</v>
      </c>
      <c r="AE17" s="7">
        <f>AE14/(AC14/100)</f>
        <v>-17.112431088664003</v>
      </c>
      <c r="AF17" s="9">
        <f>AC17+AD17+AE17</f>
        <v>15.408689770970632</v>
      </c>
      <c r="AG17" s="7"/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64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3"/>
  <dimension ref="A1:K48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271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27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55</v>
      </c>
      <c r="B3" s="4" t="s">
        <v>89</v>
      </c>
      <c r="C3" s="4" t="s">
        <v>117</v>
      </c>
      <c r="D3" s="4" t="s">
        <v>118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</row>
    <row r="4" spans="1:9" s="3" customFormat="1" ht="12" customHeight="1">
      <c r="A4" s="3" t="s">
        <v>272</v>
      </c>
      <c r="B4" s="9">
        <v>4867926</v>
      </c>
      <c r="C4" s="9">
        <v>4867926</v>
      </c>
      <c r="D4" s="9">
        <v>3701402</v>
      </c>
      <c r="E4" s="9">
        <v>-16301834</v>
      </c>
      <c r="F4" s="9">
        <v>0</v>
      </c>
      <c r="G4" s="9">
        <v>-109137</v>
      </c>
      <c r="H4" s="9">
        <v>-58570</v>
      </c>
      <c r="I4" s="9">
        <v>-7900213</v>
      </c>
    </row>
    <row r="5" spans="1:9" s="3" customFormat="1" ht="12" customHeight="1">
      <c r="A5" s="3" t="s">
        <v>149</v>
      </c>
      <c r="B5" s="9">
        <v>1383874</v>
      </c>
      <c r="C5" s="9">
        <v>1382192</v>
      </c>
      <c r="D5" s="9">
        <v>264236</v>
      </c>
      <c r="E5" s="9">
        <v>-1612988</v>
      </c>
      <c r="F5" s="9">
        <v>0</v>
      </c>
      <c r="G5" s="9">
        <v>-188888</v>
      </c>
      <c r="H5" s="9">
        <v>11592</v>
      </c>
      <c r="I5" s="9">
        <v>-143856</v>
      </c>
    </row>
    <row r="6" spans="1:9" s="3" customFormat="1" ht="12" customHeight="1">
      <c r="A6" s="3" t="s">
        <v>190</v>
      </c>
      <c r="B6" s="9">
        <v>517614</v>
      </c>
      <c r="C6" s="9">
        <v>517350</v>
      </c>
      <c r="D6" s="9">
        <v>87397</v>
      </c>
      <c r="E6" s="9">
        <v>-442397</v>
      </c>
      <c r="F6" s="9">
        <v>0</v>
      </c>
      <c r="G6" s="9">
        <v>-74922</v>
      </c>
      <c r="H6" s="9">
        <v>5498</v>
      </c>
      <c r="I6" s="9">
        <v>92926</v>
      </c>
    </row>
    <row r="7" spans="1:9" s="3" customFormat="1" ht="12" customHeight="1">
      <c r="A7" s="3" t="s">
        <v>148</v>
      </c>
      <c r="B7" s="9">
        <v>397028</v>
      </c>
      <c r="C7" s="9">
        <v>396488</v>
      </c>
      <c r="D7" s="9">
        <v>65890</v>
      </c>
      <c r="E7" s="9">
        <v>-350553</v>
      </c>
      <c r="F7" s="9">
        <v>0</v>
      </c>
      <c r="G7" s="9">
        <v>-75988</v>
      </c>
      <c r="H7" s="9">
        <v>11789</v>
      </c>
      <c r="I7" s="9">
        <v>47626</v>
      </c>
    </row>
    <row r="8" spans="1:9" s="3" customFormat="1" ht="12" customHeight="1">
      <c r="A8" s="3" t="s">
        <v>250</v>
      </c>
      <c r="B8" s="9">
        <v>383022</v>
      </c>
      <c r="C8" s="9">
        <v>180758</v>
      </c>
      <c r="D8" s="9">
        <v>21966</v>
      </c>
      <c r="E8" s="9">
        <v>-125225</v>
      </c>
      <c r="F8" s="9">
        <v>0</v>
      </c>
      <c r="G8" s="9">
        <v>-45880</v>
      </c>
      <c r="H8" s="9">
        <v>0</v>
      </c>
      <c r="I8" s="9">
        <v>31619</v>
      </c>
    </row>
    <row r="9" spans="1:9" s="3" customFormat="1" ht="12" customHeight="1">
      <c r="A9" s="3" t="s">
        <v>147</v>
      </c>
      <c r="B9" s="9">
        <v>291715</v>
      </c>
      <c r="C9" s="9">
        <v>287013</v>
      </c>
      <c r="D9" s="9">
        <v>46289</v>
      </c>
      <c r="E9" s="9">
        <v>-292488</v>
      </c>
      <c r="F9" s="9">
        <v>0</v>
      </c>
      <c r="G9" s="9">
        <v>-73934</v>
      </c>
      <c r="H9" s="9">
        <v>0</v>
      </c>
      <c r="I9" s="9">
        <v>-33120</v>
      </c>
    </row>
    <row r="10" spans="1:9" s="3" customFormat="1" ht="12" customHeight="1">
      <c r="A10" s="3" t="s">
        <v>145</v>
      </c>
      <c r="B10" s="9">
        <v>102992</v>
      </c>
      <c r="C10" s="9">
        <v>97378</v>
      </c>
      <c r="D10" s="9">
        <v>28914</v>
      </c>
      <c r="E10" s="9">
        <v>-73863</v>
      </c>
      <c r="F10" s="9">
        <v>0</v>
      </c>
      <c r="G10" s="9">
        <v>-50626</v>
      </c>
      <c r="H10" s="9">
        <v>0</v>
      </c>
      <c r="I10" s="9">
        <v>1803</v>
      </c>
    </row>
    <row r="11" spans="1:9" s="3" customFormat="1" ht="12" customHeight="1">
      <c r="A11" s="3" t="s">
        <v>144</v>
      </c>
      <c r="B11" s="9">
        <v>87892</v>
      </c>
      <c r="C11" s="9">
        <v>87598</v>
      </c>
      <c r="D11" s="9">
        <v>7616</v>
      </c>
      <c r="E11" s="9">
        <v>-54661</v>
      </c>
      <c r="F11" s="9">
        <v>0</v>
      </c>
      <c r="G11" s="9">
        <v>-22060</v>
      </c>
      <c r="H11" s="9">
        <v>364</v>
      </c>
      <c r="I11" s="9">
        <v>18857</v>
      </c>
    </row>
    <row r="12" spans="1:9" s="3" customFormat="1" ht="12" customHeight="1">
      <c r="A12" s="3" t="s">
        <v>152</v>
      </c>
      <c r="B12" s="9">
        <v>50796</v>
      </c>
      <c r="C12" s="9">
        <v>7603</v>
      </c>
      <c r="D12" s="9">
        <v>2097</v>
      </c>
      <c r="E12" s="9">
        <v>-33112</v>
      </c>
      <c r="F12" s="9">
        <v>0</v>
      </c>
      <c r="G12" s="9">
        <v>-6255</v>
      </c>
      <c r="H12" s="9">
        <v>7253</v>
      </c>
      <c r="I12" s="9">
        <v>-22414</v>
      </c>
    </row>
    <row r="13" spans="1:9" s="3" customFormat="1" ht="12" customHeight="1">
      <c r="A13" s="3" t="s">
        <v>194</v>
      </c>
      <c r="B13" s="9">
        <v>22412</v>
      </c>
      <c r="C13" s="9">
        <v>22032</v>
      </c>
      <c r="D13" s="9">
        <v>3589</v>
      </c>
      <c r="E13" s="9">
        <v>-6758</v>
      </c>
      <c r="F13" s="9">
        <v>0</v>
      </c>
      <c r="G13" s="9">
        <v>-3855</v>
      </c>
      <c r="H13" s="9">
        <v>0</v>
      </c>
      <c r="I13" s="9">
        <v>15008</v>
      </c>
    </row>
    <row r="14" spans="1:9" s="3" customFormat="1" ht="12" customHeight="1">
      <c r="A14" s="3" t="s">
        <v>195</v>
      </c>
      <c r="B14" s="9">
        <v>19757</v>
      </c>
      <c r="C14" s="9">
        <v>19418</v>
      </c>
      <c r="D14" s="9">
        <v>3640</v>
      </c>
      <c r="E14" s="9">
        <v>-20348</v>
      </c>
      <c r="F14" s="9">
        <v>0</v>
      </c>
      <c r="G14" s="9">
        <v>-3376</v>
      </c>
      <c r="H14" s="9">
        <v>0</v>
      </c>
      <c r="I14" s="9">
        <v>-666</v>
      </c>
    </row>
    <row r="15" spans="1:9" s="3" customFormat="1" ht="12" customHeight="1">
      <c r="A15" s="3" t="s">
        <v>201</v>
      </c>
      <c r="B15" s="9">
        <v>16738</v>
      </c>
      <c r="C15" s="9">
        <v>3238</v>
      </c>
      <c r="D15" s="9">
        <v>1217</v>
      </c>
      <c r="E15" s="9">
        <v>-830</v>
      </c>
      <c r="F15" s="9">
        <v>0</v>
      </c>
      <c r="G15" s="9">
        <v>1064</v>
      </c>
      <c r="H15" s="9">
        <v>0</v>
      </c>
      <c r="I15" s="9">
        <v>4689</v>
      </c>
    </row>
    <row r="16" spans="1:9" s="3" customFormat="1" ht="12" customHeight="1">
      <c r="A16" s="3" t="s">
        <v>197</v>
      </c>
      <c r="B16" s="9">
        <v>14922</v>
      </c>
      <c r="C16" s="9">
        <v>14538</v>
      </c>
      <c r="D16" s="9">
        <v>3159</v>
      </c>
      <c r="E16" s="9">
        <v>-17350</v>
      </c>
      <c r="F16" s="9">
        <v>-1476</v>
      </c>
      <c r="G16" s="9">
        <v>-3991</v>
      </c>
      <c r="H16" s="9">
        <v>0</v>
      </c>
      <c r="I16" s="9">
        <v>-5120</v>
      </c>
    </row>
    <row r="17" spans="1:9" s="3" customFormat="1" ht="12" customHeight="1">
      <c r="A17" s="3" t="s">
        <v>199</v>
      </c>
      <c r="B17" s="9">
        <v>14763</v>
      </c>
      <c r="C17" s="9">
        <v>3380</v>
      </c>
      <c r="D17" s="9">
        <v>3290</v>
      </c>
      <c r="E17" s="9">
        <v>-8638</v>
      </c>
      <c r="F17" s="9">
        <v>0</v>
      </c>
      <c r="G17" s="9">
        <v>-1181</v>
      </c>
      <c r="H17" s="9">
        <v>0</v>
      </c>
      <c r="I17" s="9">
        <v>-3149</v>
      </c>
    </row>
    <row r="18" spans="1:9" s="3" customFormat="1" ht="12" customHeight="1">
      <c r="A18" s="3" t="s">
        <v>200</v>
      </c>
      <c r="B18" s="9">
        <v>13687</v>
      </c>
      <c r="C18" s="9">
        <v>2706</v>
      </c>
      <c r="D18" s="9">
        <v>1566</v>
      </c>
      <c r="E18" s="9">
        <v>-6525</v>
      </c>
      <c r="F18" s="9">
        <v>0</v>
      </c>
      <c r="G18" s="9">
        <v>-2706</v>
      </c>
      <c r="H18" s="9">
        <v>0</v>
      </c>
      <c r="I18" s="9">
        <v>-4959</v>
      </c>
    </row>
    <row r="19" spans="1:9" s="3" customFormat="1" ht="12" customHeight="1">
      <c r="A19" s="3" t="s">
        <v>169</v>
      </c>
      <c r="B19" s="9">
        <v>12241</v>
      </c>
      <c r="C19" s="9">
        <v>1730</v>
      </c>
      <c r="D19" s="9">
        <v>800</v>
      </c>
      <c r="E19" s="9">
        <v>-2258</v>
      </c>
      <c r="F19" s="9">
        <v>0</v>
      </c>
      <c r="G19" s="9">
        <v>93</v>
      </c>
      <c r="H19" s="9">
        <v>20</v>
      </c>
      <c r="I19" s="9">
        <v>385</v>
      </c>
    </row>
    <row r="20" spans="1:9" s="3" customFormat="1" ht="12" customHeight="1">
      <c r="A20" s="3" t="s">
        <v>196</v>
      </c>
      <c r="B20" s="9">
        <v>11907</v>
      </c>
      <c r="C20" s="9">
        <v>11907</v>
      </c>
      <c r="D20" s="9">
        <v>847</v>
      </c>
      <c r="E20" s="9">
        <v>-13443</v>
      </c>
      <c r="F20" s="9">
        <v>0</v>
      </c>
      <c r="G20" s="9">
        <v>-1566</v>
      </c>
      <c r="H20" s="9">
        <v>0</v>
      </c>
      <c r="I20" s="9">
        <v>-2255</v>
      </c>
    </row>
    <row r="21" spans="1:9" s="3" customFormat="1" ht="12" customHeight="1">
      <c r="A21" s="3" t="s">
        <v>204</v>
      </c>
      <c r="B21" s="9">
        <v>11602</v>
      </c>
      <c r="C21" s="9">
        <v>2250</v>
      </c>
      <c r="D21" s="9">
        <v>746</v>
      </c>
      <c r="E21" s="9">
        <v>-3881</v>
      </c>
      <c r="F21" s="9">
        <v>0</v>
      </c>
      <c r="G21" s="9">
        <v>-1279</v>
      </c>
      <c r="H21" s="9">
        <v>0</v>
      </c>
      <c r="I21" s="9">
        <v>-2164</v>
      </c>
    </row>
    <row r="22" spans="1:9" s="3" customFormat="1" ht="12" customHeight="1">
      <c r="A22" s="3" t="s">
        <v>198</v>
      </c>
      <c r="B22" s="9">
        <v>8386</v>
      </c>
      <c r="C22" s="9">
        <v>8207</v>
      </c>
      <c r="D22" s="9">
        <v>1955</v>
      </c>
      <c r="E22" s="9">
        <v>-14339</v>
      </c>
      <c r="F22" s="9">
        <v>0</v>
      </c>
      <c r="G22" s="9">
        <v>-1722</v>
      </c>
      <c r="H22" s="9">
        <v>0</v>
      </c>
      <c r="I22" s="9">
        <v>-5899</v>
      </c>
    </row>
    <row r="23" spans="1:9" s="3" customFormat="1" ht="12" customHeight="1">
      <c r="A23" s="3" t="s">
        <v>207</v>
      </c>
      <c r="B23" s="9">
        <v>8146</v>
      </c>
      <c r="C23" s="9">
        <v>123</v>
      </c>
      <c r="D23" s="9">
        <v>513</v>
      </c>
      <c r="E23" s="9">
        <v>-202</v>
      </c>
      <c r="F23" s="9">
        <v>0</v>
      </c>
      <c r="G23" s="9">
        <v>479</v>
      </c>
      <c r="H23" s="9">
        <v>0</v>
      </c>
      <c r="I23" s="9">
        <v>913</v>
      </c>
    </row>
    <row r="24" spans="1:9" s="3" customFormat="1" ht="12" customHeight="1">
      <c r="A24" s="3" t="s">
        <v>202</v>
      </c>
      <c r="B24" s="9">
        <v>7671</v>
      </c>
      <c r="C24" s="9">
        <v>6892</v>
      </c>
      <c r="D24" s="9">
        <v>1202</v>
      </c>
      <c r="E24" s="9">
        <v>-5325</v>
      </c>
      <c r="F24" s="9">
        <v>-775</v>
      </c>
      <c r="G24" s="9">
        <v>-1668</v>
      </c>
      <c r="H24" s="9">
        <v>0</v>
      </c>
      <c r="I24" s="9">
        <v>326</v>
      </c>
    </row>
    <row r="25" spans="1:9" s="3" customFormat="1" ht="12" customHeight="1">
      <c r="A25" s="3" t="s">
        <v>205</v>
      </c>
      <c r="B25" s="9">
        <v>6808</v>
      </c>
      <c r="C25" s="9">
        <v>722</v>
      </c>
      <c r="D25" s="9">
        <v>962</v>
      </c>
      <c r="E25" s="9">
        <v>-2080</v>
      </c>
      <c r="F25" s="9">
        <v>0</v>
      </c>
      <c r="G25" s="9">
        <v>-233</v>
      </c>
      <c r="H25" s="9">
        <v>0</v>
      </c>
      <c r="I25" s="9">
        <v>-629</v>
      </c>
    </row>
    <row r="26" spans="1:9" s="3" customFormat="1" ht="12" customHeight="1">
      <c r="A26" s="3" t="s">
        <v>203</v>
      </c>
      <c r="B26" s="9">
        <v>6741</v>
      </c>
      <c r="C26" s="9">
        <v>859</v>
      </c>
      <c r="D26" s="9">
        <v>2082</v>
      </c>
      <c r="E26" s="9">
        <v>4605</v>
      </c>
      <c r="F26" s="9">
        <v>29</v>
      </c>
      <c r="G26" s="9">
        <v>-66</v>
      </c>
      <c r="H26" s="9">
        <v>0</v>
      </c>
      <c r="I26" s="9">
        <v>7509</v>
      </c>
    </row>
    <row r="27" spans="1:9" s="3" customFormat="1" ht="12" customHeight="1">
      <c r="A27" s="3" t="s">
        <v>209</v>
      </c>
      <c r="B27" s="9">
        <v>6260</v>
      </c>
      <c r="C27" s="9">
        <v>1711</v>
      </c>
      <c r="D27" s="9">
        <v>525</v>
      </c>
      <c r="E27" s="9">
        <v>-1161</v>
      </c>
      <c r="F27" s="9">
        <v>-713</v>
      </c>
      <c r="G27" s="9">
        <v>-478</v>
      </c>
      <c r="H27" s="9">
        <v>0</v>
      </c>
      <c r="I27" s="9">
        <v>-116</v>
      </c>
    </row>
    <row r="28" spans="1:9" s="3" customFormat="1" ht="12" customHeight="1">
      <c r="A28" s="3" t="s">
        <v>206</v>
      </c>
      <c r="B28" s="9">
        <v>5996</v>
      </c>
      <c r="C28" s="9">
        <v>734</v>
      </c>
      <c r="D28" s="9">
        <v>400</v>
      </c>
      <c r="E28" s="9">
        <v>-673</v>
      </c>
      <c r="F28" s="9">
        <v>0</v>
      </c>
      <c r="G28" s="9">
        <v>-1304</v>
      </c>
      <c r="H28" s="9">
        <v>50</v>
      </c>
      <c r="I28" s="9">
        <v>-793</v>
      </c>
    </row>
    <row r="29" spans="1:9" s="3" customFormat="1" ht="12" customHeight="1">
      <c r="A29" s="3" t="s">
        <v>212</v>
      </c>
      <c r="B29" s="9">
        <v>5693</v>
      </c>
      <c r="C29" s="9">
        <v>4920</v>
      </c>
      <c r="D29" s="9">
        <v>1329</v>
      </c>
      <c r="E29" s="9">
        <v>-5860</v>
      </c>
      <c r="F29" s="9">
        <v>0</v>
      </c>
      <c r="G29" s="9">
        <v>-1134</v>
      </c>
      <c r="H29" s="9">
        <v>0</v>
      </c>
      <c r="I29" s="9">
        <v>-745</v>
      </c>
    </row>
    <row r="30" spans="1:9" s="3" customFormat="1" ht="12" customHeight="1">
      <c r="A30" s="3" t="s">
        <v>210</v>
      </c>
      <c r="B30" s="9">
        <v>5579</v>
      </c>
      <c r="C30" s="9">
        <v>738</v>
      </c>
      <c r="D30" s="9">
        <v>184</v>
      </c>
      <c r="E30" s="9">
        <v>1246</v>
      </c>
      <c r="F30" s="9">
        <v>0</v>
      </c>
      <c r="G30" s="9">
        <v>-204</v>
      </c>
      <c r="H30" s="9">
        <v>0</v>
      </c>
      <c r="I30" s="9">
        <v>1964</v>
      </c>
    </row>
    <row r="31" spans="1:9" s="3" customFormat="1" ht="12" customHeight="1">
      <c r="A31" s="3" t="s">
        <v>211</v>
      </c>
      <c r="B31" s="9">
        <v>4774</v>
      </c>
      <c r="C31" s="9">
        <v>889</v>
      </c>
      <c r="D31" s="9">
        <v>570</v>
      </c>
      <c r="E31" s="9">
        <v>-2592</v>
      </c>
      <c r="F31" s="9">
        <v>0</v>
      </c>
      <c r="G31" s="9">
        <v>-85</v>
      </c>
      <c r="H31" s="9">
        <v>0</v>
      </c>
      <c r="I31" s="9">
        <v>-1218</v>
      </c>
    </row>
    <row r="32" spans="1:9" s="3" customFormat="1" ht="12" customHeight="1">
      <c r="A32" s="3" t="s">
        <v>208</v>
      </c>
      <c r="B32" s="9">
        <v>4262</v>
      </c>
      <c r="C32" s="9">
        <v>3955</v>
      </c>
      <c r="D32" s="9">
        <v>1045</v>
      </c>
      <c r="E32" s="9">
        <v>-5967</v>
      </c>
      <c r="F32" s="9">
        <v>0</v>
      </c>
      <c r="G32" s="9">
        <v>-1187</v>
      </c>
      <c r="H32" s="9">
        <v>-153</v>
      </c>
      <c r="I32" s="9">
        <v>-2307</v>
      </c>
    </row>
    <row r="33" spans="1:9" s="3" customFormat="1" ht="12" customHeight="1">
      <c r="A33" s="3" t="s">
        <v>214</v>
      </c>
      <c r="B33" s="9">
        <v>3419</v>
      </c>
      <c r="C33" s="9">
        <v>2972</v>
      </c>
      <c r="D33" s="9">
        <v>531</v>
      </c>
      <c r="E33" s="9">
        <v>-2847</v>
      </c>
      <c r="F33" s="9">
        <v>0</v>
      </c>
      <c r="G33" s="9">
        <v>-668</v>
      </c>
      <c r="H33" s="9">
        <v>0</v>
      </c>
      <c r="I33" s="9">
        <v>-12</v>
      </c>
    </row>
    <row r="34" spans="1:9" s="3" customFormat="1" ht="12" customHeight="1">
      <c r="A34" s="3" t="s">
        <v>216</v>
      </c>
      <c r="B34" s="9">
        <v>3201</v>
      </c>
      <c r="C34" s="9">
        <v>509</v>
      </c>
      <c r="D34" s="9">
        <v>2680</v>
      </c>
      <c r="E34" s="9">
        <v>-1598</v>
      </c>
      <c r="F34" s="9">
        <v>0</v>
      </c>
      <c r="G34" s="9">
        <v>-243</v>
      </c>
      <c r="H34" s="9">
        <v>0</v>
      </c>
      <c r="I34" s="9">
        <v>1348</v>
      </c>
    </row>
    <row r="35" spans="1:9" s="3" customFormat="1" ht="12" customHeight="1">
      <c r="A35" s="3" t="s">
        <v>217</v>
      </c>
      <c r="B35" s="9">
        <v>3089</v>
      </c>
      <c r="C35" s="9">
        <v>277</v>
      </c>
      <c r="D35" s="9">
        <v>157</v>
      </c>
      <c r="E35" s="9">
        <v>-1252</v>
      </c>
      <c r="F35" s="9">
        <v>0</v>
      </c>
      <c r="G35" s="9">
        <v>463</v>
      </c>
      <c r="H35" s="9">
        <v>0</v>
      </c>
      <c r="I35" s="9">
        <v>-355</v>
      </c>
    </row>
    <row r="36" spans="1:9" s="3" customFormat="1" ht="12" customHeight="1">
      <c r="A36" s="3" t="s">
        <v>233</v>
      </c>
      <c r="B36" s="9">
        <v>2873</v>
      </c>
      <c r="C36" s="9">
        <v>2187</v>
      </c>
      <c r="D36" s="9">
        <v>24</v>
      </c>
      <c r="E36" s="9">
        <v>-753</v>
      </c>
      <c r="F36" s="9">
        <v>0</v>
      </c>
      <c r="G36" s="9">
        <v>-1207</v>
      </c>
      <c r="H36" s="9">
        <v>0</v>
      </c>
      <c r="I36" s="9">
        <v>251</v>
      </c>
    </row>
    <row r="37" spans="1:9" s="3" customFormat="1" ht="12" customHeight="1">
      <c r="A37" s="3" t="s">
        <v>213</v>
      </c>
      <c r="B37" s="9">
        <v>2824</v>
      </c>
      <c r="C37" s="9">
        <v>122</v>
      </c>
      <c r="D37" s="9">
        <v>670</v>
      </c>
      <c r="E37" s="9">
        <v>-474</v>
      </c>
      <c r="F37" s="9">
        <v>0</v>
      </c>
      <c r="G37" s="9">
        <v>-218</v>
      </c>
      <c r="H37" s="9">
        <v>0</v>
      </c>
      <c r="I37" s="9">
        <v>100</v>
      </c>
    </row>
    <row r="38" spans="1:9" s="3" customFormat="1" ht="12" customHeight="1">
      <c r="A38" s="3" t="s">
        <v>170</v>
      </c>
      <c r="B38" s="9">
        <v>2188</v>
      </c>
      <c r="C38" s="9">
        <v>1999</v>
      </c>
      <c r="D38" s="9">
        <v>67</v>
      </c>
      <c r="E38" s="9">
        <v>-888</v>
      </c>
      <c r="F38" s="9">
        <v>0</v>
      </c>
      <c r="G38" s="9">
        <v>-388</v>
      </c>
      <c r="H38" s="9">
        <v>0</v>
      </c>
      <c r="I38" s="9">
        <v>790</v>
      </c>
    </row>
    <row r="39" spans="1:9" s="3" customFormat="1" ht="12" customHeight="1">
      <c r="A39" s="3" t="s">
        <v>215</v>
      </c>
      <c r="B39" s="9">
        <v>2166</v>
      </c>
      <c r="C39" s="9">
        <v>2128</v>
      </c>
      <c r="D39" s="9">
        <v>563</v>
      </c>
      <c r="E39" s="9">
        <v>-1994</v>
      </c>
      <c r="F39" s="9">
        <v>0</v>
      </c>
      <c r="G39" s="9">
        <v>-488</v>
      </c>
      <c r="H39" s="9">
        <v>0</v>
      </c>
      <c r="I39" s="9">
        <v>209</v>
      </c>
    </row>
    <row r="40" spans="1:9" s="3" customFormat="1" ht="12" customHeight="1">
      <c r="A40" s="3" t="s">
        <v>161</v>
      </c>
      <c r="B40" s="9">
        <v>1300</v>
      </c>
      <c r="C40" s="9">
        <v>1300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1300</v>
      </c>
    </row>
    <row r="41" spans="1:9" s="3" customFormat="1" ht="12" customHeight="1">
      <c r="A41" s="3" t="s">
        <v>273</v>
      </c>
      <c r="B41" s="9">
        <v>1270</v>
      </c>
      <c r="C41" s="9">
        <v>1270</v>
      </c>
      <c r="D41" s="9">
        <v>187</v>
      </c>
      <c r="E41" s="9">
        <v>-645</v>
      </c>
      <c r="F41" s="9">
        <v>0</v>
      </c>
      <c r="G41" s="9">
        <v>-1046</v>
      </c>
      <c r="H41" s="9">
        <v>0</v>
      </c>
      <c r="I41" s="9">
        <v>-234</v>
      </c>
    </row>
    <row r="42" spans="1:9" s="3" customFormat="1" ht="12" customHeight="1">
      <c r="A42" s="3" t="s">
        <v>158</v>
      </c>
      <c r="B42" s="9">
        <v>17</v>
      </c>
      <c r="C42" s="9">
        <v>-53</v>
      </c>
      <c r="D42" s="9">
        <v>-4</v>
      </c>
      <c r="E42" s="9">
        <v>0</v>
      </c>
      <c r="F42" s="9">
        <v>0</v>
      </c>
      <c r="G42" s="9">
        <v>-2688</v>
      </c>
      <c r="H42" s="9">
        <v>0</v>
      </c>
      <c r="I42" s="9">
        <v>-2745</v>
      </c>
    </row>
    <row r="43" spans="1:9" s="3" customFormat="1" ht="12.75">
      <c r="A43" s="2"/>
      <c r="B43" s="9"/>
      <c r="C43" s="9"/>
      <c r="D43" s="9"/>
      <c r="E43" s="9"/>
      <c r="F43" s="9"/>
      <c r="G43" s="9"/>
      <c r="H43" s="9"/>
      <c r="I43" s="9"/>
    </row>
    <row r="44" spans="1:9" ht="12.75">
      <c r="A44" s="3" t="s">
        <v>140</v>
      </c>
      <c r="B44" s="9">
        <f aca="true" t="shared" si="0" ref="B44:I44">SUM(B4:B43)</f>
        <v>8313551</v>
      </c>
      <c r="C44" s="9">
        <f t="shared" si="0"/>
        <v>7947966</v>
      </c>
      <c r="D44" s="9">
        <f t="shared" si="0"/>
        <v>4260303</v>
      </c>
      <c r="E44" s="9">
        <f t="shared" si="0"/>
        <v>-19409951</v>
      </c>
      <c r="F44" s="9">
        <f t="shared" si="0"/>
        <v>-2935</v>
      </c>
      <c r="G44" s="9">
        <f t="shared" si="0"/>
        <v>-678572</v>
      </c>
      <c r="H44" s="9">
        <f t="shared" si="0"/>
        <v>-22157</v>
      </c>
      <c r="I44" s="9">
        <f t="shared" si="0"/>
        <v>-7905346</v>
      </c>
    </row>
    <row r="45" spans="1:9" ht="12.75">
      <c r="A45" s="1" t="s">
        <v>141</v>
      </c>
      <c r="B45" s="10">
        <v>8197067</v>
      </c>
      <c r="C45" s="10">
        <v>7951035</v>
      </c>
      <c r="D45" s="10">
        <v>3893483</v>
      </c>
      <c r="E45" s="10">
        <v>-14931192</v>
      </c>
      <c r="F45" s="10">
        <v>-3824</v>
      </c>
      <c r="G45" s="10">
        <v>-618509</v>
      </c>
      <c r="H45" s="10">
        <v>200354</v>
      </c>
      <c r="I45" s="10">
        <v>-3508653</v>
      </c>
    </row>
    <row r="47" spans="1:9" ht="12.75">
      <c r="A47" s="1" t="s">
        <v>137</v>
      </c>
      <c r="B47" s="7">
        <f aca="true" t="shared" si="1" ref="B47:I48">B44/($C44/100)</f>
        <v>104.5997302957763</v>
      </c>
      <c r="C47" s="7">
        <f t="shared" si="1"/>
        <v>100</v>
      </c>
      <c r="D47" s="7">
        <f t="shared" si="1"/>
        <v>53.60243111256389</v>
      </c>
      <c r="E47" s="7">
        <f t="shared" si="1"/>
        <v>-244.21280866073155</v>
      </c>
      <c r="F47" s="7">
        <f t="shared" si="1"/>
        <v>-0.03692768690756855</v>
      </c>
      <c r="G47" s="7">
        <f t="shared" si="1"/>
        <v>-8.537681213029849</v>
      </c>
      <c r="H47" s="7">
        <f t="shared" si="1"/>
        <v>-0.278775727022486</v>
      </c>
      <c r="I47" s="7">
        <f t="shared" si="1"/>
        <v>-99.46376217512757</v>
      </c>
    </row>
    <row r="48" spans="1:9" ht="12.75">
      <c r="A48" s="1" t="s">
        <v>138</v>
      </c>
      <c r="B48" s="7">
        <f t="shared" si="1"/>
        <v>103.09433929041941</v>
      </c>
      <c r="C48" s="7">
        <f t="shared" si="1"/>
        <v>99.99999999999999</v>
      </c>
      <c r="D48" s="7">
        <f t="shared" si="1"/>
        <v>48.96825381852803</v>
      </c>
      <c r="E48" s="7">
        <f t="shared" si="1"/>
        <v>-187.78928780970023</v>
      </c>
      <c r="F48" s="7">
        <f t="shared" si="1"/>
        <v>-0.04809436758862211</v>
      </c>
      <c r="G48" s="7">
        <f t="shared" si="1"/>
        <v>-7.778974686943272</v>
      </c>
      <c r="H48" s="7">
        <f t="shared" si="1"/>
        <v>2.519848044940061</v>
      </c>
      <c r="I48" s="7">
        <f t="shared" si="1"/>
        <v>-44.12825500076405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5"/>
  <dimension ref="A1:J23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323</v>
      </c>
      <c r="B1" s="23"/>
      <c r="C1" s="23"/>
      <c r="D1" s="23"/>
      <c r="E1" s="23"/>
      <c r="F1" s="23"/>
      <c r="G1" s="23"/>
      <c r="H1" s="23"/>
    </row>
    <row r="2" spans="1:10" s="19" customFormat="1" ht="17.25" customHeight="1" thickBot="1">
      <c r="A2" s="24" t="s">
        <v>28</v>
      </c>
      <c r="B2" s="25"/>
      <c r="C2" s="25"/>
      <c r="D2" s="25"/>
      <c r="E2" s="25"/>
      <c r="F2" s="26"/>
      <c r="G2" s="26"/>
      <c r="H2" s="26"/>
      <c r="I2" s="18"/>
      <c r="J2" s="18"/>
    </row>
    <row r="3" spans="1:8" ht="81" customHeight="1" thickTop="1">
      <c r="A3" s="5" t="s">
        <v>55</v>
      </c>
      <c r="B3" s="4" t="s">
        <v>76</v>
      </c>
      <c r="C3" s="4" t="s">
        <v>77</v>
      </c>
      <c r="D3" s="4" t="s">
        <v>78</v>
      </c>
      <c r="E3" s="4" t="s">
        <v>79</v>
      </c>
      <c r="F3" s="4" t="s">
        <v>80</v>
      </c>
      <c r="G3" s="4" t="s">
        <v>81</v>
      </c>
      <c r="H3" s="4" t="s">
        <v>82</v>
      </c>
    </row>
    <row r="4" spans="1:8" s="3" customFormat="1" ht="12" customHeight="1">
      <c r="A4" s="3" t="s">
        <v>276</v>
      </c>
      <c r="B4" s="9">
        <v>767131</v>
      </c>
      <c r="C4" s="9">
        <v>-28006</v>
      </c>
      <c r="D4" s="9">
        <v>-1779662</v>
      </c>
      <c r="E4" s="9">
        <v>-76969</v>
      </c>
      <c r="F4" s="9">
        <v>-261445</v>
      </c>
      <c r="G4" s="9">
        <v>-196029</v>
      </c>
      <c r="H4" s="9">
        <v>-1574980</v>
      </c>
    </row>
    <row r="5" spans="1:8" s="3" customFormat="1" ht="12" customHeight="1">
      <c r="A5" s="3" t="s">
        <v>280</v>
      </c>
      <c r="B5" s="9">
        <v>281892</v>
      </c>
      <c r="C5" s="9">
        <v>78268</v>
      </c>
      <c r="D5" s="9">
        <v>-337642</v>
      </c>
      <c r="E5" s="9">
        <v>-3143</v>
      </c>
      <c r="F5" s="9">
        <v>-32804</v>
      </c>
      <c r="G5" s="9">
        <v>-146494</v>
      </c>
      <c r="H5" s="9">
        <v>-159923</v>
      </c>
    </row>
    <row r="6" spans="1:8" s="3" customFormat="1" ht="12" customHeight="1">
      <c r="A6" s="3" t="s">
        <v>279</v>
      </c>
      <c r="B6" s="9">
        <v>208727</v>
      </c>
      <c r="C6" s="9">
        <v>-23384</v>
      </c>
      <c r="D6" s="9">
        <v>-442281</v>
      </c>
      <c r="E6" s="9">
        <v>-1965</v>
      </c>
      <c r="F6" s="9">
        <v>-59361</v>
      </c>
      <c r="G6" s="9">
        <v>-74842</v>
      </c>
      <c r="H6" s="9">
        <v>-393106</v>
      </c>
    </row>
    <row r="7" spans="1:8" s="3" customFormat="1" ht="12" customHeight="1">
      <c r="A7" s="3" t="s">
        <v>278</v>
      </c>
      <c r="B7" s="9">
        <v>189529</v>
      </c>
      <c r="C7" s="9">
        <v>-75282</v>
      </c>
      <c r="D7" s="9">
        <v>11620</v>
      </c>
      <c r="E7" s="9">
        <v>-122363</v>
      </c>
      <c r="F7" s="9">
        <v>-28591</v>
      </c>
      <c r="G7" s="9">
        <v>-37390</v>
      </c>
      <c r="H7" s="9">
        <v>-62477</v>
      </c>
    </row>
    <row r="8" spans="1:8" s="3" customFormat="1" ht="12" customHeight="1">
      <c r="A8" s="3" t="s">
        <v>286</v>
      </c>
      <c r="B8" s="9">
        <v>136266</v>
      </c>
      <c r="C8" s="9">
        <v>2738</v>
      </c>
      <c r="D8" s="9">
        <v>-269849</v>
      </c>
      <c r="E8" s="9">
        <v>-10924</v>
      </c>
      <c r="F8" s="9">
        <v>-22562</v>
      </c>
      <c r="G8" s="9">
        <v>-18358</v>
      </c>
      <c r="H8" s="9">
        <v>-182689</v>
      </c>
    </row>
    <row r="9" spans="1:8" s="3" customFormat="1" ht="12" customHeight="1">
      <c r="A9" s="3" t="s">
        <v>281</v>
      </c>
      <c r="B9" s="9">
        <v>92550</v>
      </c>
      <c r="C9" s="9">
        <v>-16822</v>
      </c>
      <c r="D9" s="9">
        <v>-331475</v>
      </c>
      <c r="E9" s="9">
        <v>-179</v>
      </c>
      <c r="F9" s="9">
        <v>-24267</v>
      </c>
      <c r="G9" s="9">
        <v>-3097</v>
      </c>
      <c r="H9" s="9">
        <v>-283290</v>
      </c>
    </row>
    <row r="10" spans="1:8" s="3" customFormat="1" ht="12" customHeight="1">
      <c r="A10" s="3" t="s">
        <v>299</v>
      </c>
      <c r="B10" s="9">
        <v>34520</v>
      </c>
      <c r="C10" s="9">
        <v>0</v>
      </c>
      <c r="D10" s="9">
        <v>-48997</v>
      </c>
      <c r="E10" s="9">
        <v>0</v>
      </c>
      <c r="F10" s="9">
        <v>-16421</v>
      </c>
      <c r="G10" s="9">
        <v>89</v>
      </c>
      <c r="H10" s="9">
        <v>-30809</v>
      </c>
    </row>
    <row r="11" spans="1:8" s="3" customFormat="1" ht="12" customHeight="1">
      <c r="A11" s="3" t="s">
        <v>288</v>
      </c>
      <c r="B11" s="9">
        <v>23723</v>
      </c>
      <c r="C11" s="9">
        <v>-9683</v>
      </c>
      <c r="D11" s="9">
        <v>-50860</v>
      </c>
      <c r="E11" s="9">
        <v>-1724</v>
      </c>
      <c r="F11" s="9">
        <v>-8186</v>
      </c>
      <c r="G11" s="9">
        <v>-21488</v>
      </c>
      <c r="H11" s="9">
        <v>-68218</v>
      </c>
    </row>
    <row r="12" spans="1:8" s="3" customFormat="1" ht="12" customHeight="1">
      <c r="A12" s="3" t="s">
        <v>282</v>
      </c>
      <c r="B12" s="9">
        <v>20678</v>
      </c>
      <c r="C12" s="9">
        <v>312</v>
      </c>
      <c r="D12" s="9">
        <v>-36087</v>
      </c>
      <c r="E12" s="9">
        <v>-292</v>
      </c>
      <c r="F12" s="9">
        <v>-6142</v>
      </c>
      <c r="G12" s="9">
        <v>-2402</v>
      </c>
      <c r="H12" s="9">
        <v>-23933</v>
      </c>
    </row>
    <row r="13" spans="1:8" s="3" customFormat="1" ht="12" customHeight="1">
      <c r="A13" s="3" t="s">
        <v>287</v>
      </c>
      <c r="B13" s="9">
        <v>14182</v>
      </c>
      <c r="C13" s="9">
        <v>-4384</v>
      </c>
      <c r="D13" s="9">
        <v>-8117</v>
      </c>
      <c r="E13" s="9">
        <v>226</v>
      </c>
      <c r="F13" s="9">
        <v>-1264</v>
      </c>
      <c r="G13" s="9">
        <v>-893</v>
      </c>
      <c r="H13" s="9">
        <v>-250</v>
      </c>
    </row>
    <row r="14" spans="1:8" s="3" customFormat="1" ht="12" customHeight="1">
      <c r="A14" s="3" t="s">
        <v>283</v>
      </c>
      <c r="B14" s="9">
        <v>2331</v>
      </c>
      <c r="C14" s="9">
        <v>-244</v>
      </c>
      <c r="D14" s="9">
        <v>-3416</v>
      </c>
      <c r="E14" s="9">
        <v>0</v>
      </c>
      <c r="F14" s="9">
        <v>-4262</v>
      </c>
      <c r="G14" s="9">
        <v>158</v>
      </c>
      <c r="H14" s="9">
        <v>-5433</v>
      </c>
    </row>
    <row r="15" spans="1:8" s="3" customFormat="1" ht="12" customHeight="1">
      <c r="A15" s="3" t="s">
        <v>306</v>
      </c>
      <c r="B15" s="9">
        <v>26</v>
      </c>
      <c r="C15" s="9">
        <v>0</v>
      </c>
      <c r="D15" s="9">
        <v>-14</v>
      </c>
      <c r="E15" s="9">
        <v>-6</v>
      </c>
      <c r="F15" s="9">
        <v>-1476</v>
      </c>
      <c r="G15" s="9">
        <v>0</v>
      </c>
      <c r="H15" s="9">
        <v>-1470</v>
      </c>
    </row>
    <row r="16" spans="1:8" s="3" customFormat="1" ht="12" customHeight="1">
      <c r="A16" s="3" t="s">
        <v>305</v>
      </c>
      <c r="B16" s="9">
        <v>8</v>
      </c>
      <c r="C16" s="9">
        <v>69</v>
      </c>
      <c r="D16" s="9">
        <v>-140</v>
      </c>
      <c r="E16" s="9">
        <v>5</v>
      </c>
      <c r="F16" s="9">
        <v>-121</v>
      </c>
      <c r="G16" s="9">
        <v>-1</v>
      </c>
      <c r="H16" s="9">
        <v>-180</v>
      </c>
    </row>
    <row r="17" spans="1:8" s="3" customFormat="1" ht="12" customHeight="1">
      <c r="A17" s="3" t="s">
        <v>309</v>
      </c>
      <c r="B17" s="9">
        <v>-89</v>
      </c>
      <c r="C17" s="9">
        <v>0</v>
      </c>
      <c r="D17" s="9">
        <v>-73</v>
      </c>
      <c r="E17" s="9">
        <v>0</v>
      </c>
      <c r="F17" s="9">
        <v>-1</v>
      </c>
      <c r="G17" s="9">
        <v>0</v>
      </c>
      <c r="H17" s="9">
        <v>-163</v>
      </c>
    </row>
    <row r="18" spans="1:8" s="3" customFormat="1" ht="12.75">
      <c r="A18" s="2"/>
      <c r="B18" s="9"/>
      <c r="C18" s="9"/>
      <c r="D18" s="9"/>
      <c r="E18" s="9"/>
      <c r="F18" s="9"/>
      <c r="G18" s="9"/>
      <c r="H18" s="9"/>
    </row>
    <row r="19" spans="1:8" ht="12.75">
      <c r="A19" s="3" t="s">
        <v>140</v>
      </c>
      <c r="B19" s="9">
        <f aca="true" t="shared" si="0" ref="B19:H19">SUM(B4:B18)</f>
        <v>1771474</v>
      </c>
      <c r="C19" s="9">
        <f t="shared" si="0"/>
        <v>-76418</v>
      </c>
      <c r="D19" s="9">
        <f t="shared" si="0"/>
        <v>-3296993</v>
      </c>
      <c r="E19" s="9">
        <f t="shared" si="0"/>
        <v>-217334</v>
      </c>
      <c r="F19" s="9">
        <f t="shared" si="0"/>
        <v>-466903</v>
      </c>
      <c r="G19" s="9">
        <f t="shared" si="0"/>
        <v>-500747</v>
      </c>
      <c r="H19" s="9">
        <f t="shared" si="0"/>
        <v>-2786921</v>
      </c>
    </row>
    <row r="20" spans="1:8" ht="12.75">
      <c r="A20" s="1" t="s">
        <v>141</v>
      </c>
      <c r="B20" s="10">
        <v>1631503</v>
      </c>
      <c r="C20" s="10">
        <v>839182</v>
      </c>
      <c r="D20" s="10">
        <v>-3360932</v>
      </c>
      <c r="E20" s="10">
        <v>8539</v>
      </c>
      <c r="F20" s="10">
        <v>-367228</v>
      </c>
      <c r="G20" s="10">
        <v>-133444</v>
      </c>
      <c r="H20" s="10">
        <v>-1382380</v>
      </c>
    </row>
    <row r="22" spans="1:8" ht="12.75">
      <c r="A22" s="1" t="s">
        <v>137</v>
      </c>
      <c r="B22" s="7">
        <f>B19/(19:19/100)</f>
        <v>99.99999999999999</v>
      </c>
      <c r="C22" s="7">
        <f aca="true" t="shared" si="1" ref="C22:H22">C19/($B19/100)</f>
        <v>-4.313808726518142</v>
      </c>
      <c r="D22" s="7">
        <f t="shared" si="1"/>
        <v>-186.11579961094543</v>
      </c>
      <c r="E22" s="7">
        <f t="shared" si="1"/>
        <v>-12.268540210017193</v>
      </c>
      <c r="F22" s="7">
        <f t="shared" si="1"/>
        <v>-26.356751496211626</v>
      </c>
      <c r="G22" s="7">
        <f t="shared" si="1"/>
        <v>-28.267250888243346</v>
      </c>
      <c r="H22" s="7">
        <f t="shared" si="1"/>
        <v>-157.32215093193577</v>
      </c>
    </row>
    <row r="23" spans="1:8" ht="12.75">
      <c r="A23" s="1" t="s">
        <v>138</v>
      </c>
      <c r="B23" s="7">
        <f>B20/($B20/100)</f>
        <v>100</v>
      </c>
      <c r="C23" s="7">
        <f aca="true" t="shared" si="2" ref="C23:H23">C20/($B20/100)</f>
        <v>51.43612975274946</v>
      </c>
      <c r="D23" s="7">
        <f t="shared" si="2"/>
        <v>-206.0021955215528</v>
      </c>
      <c r="E23" s="7">
        <f t="shared" si="2"/>
        <v>0.5233824271239464</v>
      </c>
      <c r="F23" s="7">
        <f t="shared" si="2"/>
        <v>-22.50857031828933</v>
      </c>
      <c r="G23" s="7">
        <f t="shared" si="2"/>
        <v>-8.179206535323564</v>
      </c>
      <c r="H23" s="7">
        <f t="shared" si="2"/>
        <v>-84.73046019529231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6"/>
  <dimension ref="A1:J19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324</v>
      </c>
      <c r="B1" s="23"/>
      <c r="C1" s="23"/>
      <c r="D1" s="23"/>
      <c r="E1" s="23"/>
      <c r="F1" s="23"/>
      <c r="G1" s="23"/>
      <c r="H1" s="23"/>
    </row>
    <row r="2" spans="1:10" s="19" customFormat="1" ht="17.25" customHeight="1" thickBot="1">
      <c r="A2" s="24" t="s">
        <v>29</v>
      </c>
      <c r="B2" s="25"/>
      <c r="C2" s="25"/>
      <c r="D2" s="25"/>
      <c r="E2" s="25"/>
      <c r="F2" s="26"/>
      <c r="G2" s="26"/>
      <c r="H2" s="26"/>
      <c r="I2" s="18"/>
      <c r="J2" s="18"/>
    </row>
    <row r="3" spans="1:8" ht="81" customHeight="1" thickTop="1">
      <c r="A3" s="5" t="s">
        <v>55</v>
      </c>
      <c r="B3" s="4" t="s">
        <v>76</v>
      </c>
      <c r="C3" s="4" t="s">
        <v>77</v>
      </c>
      <c r="D3" s="4" t="s">
        <v>78</v>
      </c>
      <c r="E3" s="4" t="s">
        <v>79</v>
      </c>
      <c r="F3" s="4" t="s">
        <v>80</v>
      </c>
      <c r="G3" s="4" t="s">
        <v>81</v>
      </c>
      <c r="H3" s="4" t="s">
        <v>82</v>
      </c>
    </row>
    <row r="4" spans="1:8" s="3" customFormat="1" ht="12" customHeight="1">
      <c r="A4" s="3" t="s">
        <v>276</v>
      </c>
      <c r="B4" s="9">
        <v>613134</v>
      </c>
      <c r="C4" s="9">
        <v>-9227</v>
      </c>
      <c r="D4" s="9">
        <v>-1010354</v>
      </c>
      <c r="E4" s="9">
        <v>31932</v>
      </c>
      <c r="F4" s="9">
        <v>-235976</v>
      </c>
      <c r="G4" s="9">
        <v>-57240</v>
      </c>
      <c r="H4" s="9">
        <v>-667731</v>
      </c>
    </row>
    <row r="5" spans="1:8" s="3" customFormat="1" ht="12" customHeight="1">
      <c r="A5" s="3" t="s">
        <v>280</v>
      </c>
      <c r="B5" s="9">
        <v>246201</v>
      </c>
      <c r="C5" s="9">
        <v>38289</v>
      </c>
      <c r="D5" s="9">
        <v>-379760</v>
      </c>
      <c r="E5" s="9">
        <v>0</v>
      </c>
      <c r="F5" s="9">
        <v>-27760</v>
      </c>
      <c r="G5" s="9">
        <v>-71143</v>
      </c>
      <c r="H5" s="9">
        <v>-194173</v>
      </c>
    </row>
    <row r="6" spans="1:8" s="3" customFormat="1" ht="12" customHeight="1">
      <c r="A6" s="3" t="s">
        <v>279</v>
      </c>
      <c r="B6" s="9">
        <v>129533</v>
      </c>
      <c r="C6" s="9">
        <v>-3775</v>
      </c>
      <c r="D6" s="9">
        <v>-305854</v>
      </c>
      <c r="E6" s="9">
        <v>590</v>
      </c>
      <c r="F6" s="9">
        <v>-29725</v>
      </c>
      <c r="G6" s="9">
        <v>-12077</v>
      </c>
      <c r="H6" s="9">
        <v>-221308</v>
      </c>
    </row>
    <row r="7" spans="1:8" s="3" customFormat="1" ht="12" customHeight="1">
      <c r="A7" s="3" t="s">
        <v>282</v>
      </c>
      <c r="B7" s="9">
        <v>43343</v>
      </c>
      <c r="C7" s="9">
        <v>349</v>
      </c>
      <c r="D7" s="9">
        <v>-48980</v>
      </c>
      <c r="E7" s="9">
        <v>42</v>
      </c>
      <c r="F7" s="9">
        <v>-49105</v>
      </c>
      <c r="G7" s="9">
        <v>-2690</v>
      </c>
      <c r="H7" s="9">
        <v>-57041</v>
      </c>
    </row>
    <row r="8" spans="1:8" s="3" customFormat="1" ht="12" customHeight="1">
      <c r="A8" s="3" t="s">
        <v>284</v>
      </c>
      <c r="B8" s="9">
        <v>11235</v>
      </c>
      <c r="C8" s="9">
        <v>3351</v>
      </c>
      <c r="D8" s="9">
        <v>-11887</v>
      </c>
      <c r="E8" s="9">
        <v>0</v>
      </c>
      <c r="F8" s="9">
        <v>-705</v>
      </c>
      <c r="G8" s="9">
        <v>-3954</v>
      </c>
      <c r="H8" s="9">
        <v>-1960</v>
      </c>
    </row>
    <row r="9" spans="1:8" s="3" customFormat="1" ht="12" customHeight="1">
      <c r="A9" s="3" t="s">
        <v>286</v>
      </c>
      <c r="B9" s="9">
        <v>8144</v>
      </c>
      <c r="C9" s="9">
        <v>130</v>
      </c>
      <c r="D9" s="9">
        <v>-11205</v>
      </c>
      <c r="E9" s="9">
        <v>348</v>
      </c>
      <c r="F9" s="9">
        <v>-1817</v>
      </c>
      <c r="G9" s="9">
        <v>-879</v>
      </c>
      <c r="H9" s="9">
        <v>-5279</v>
      </c>
    </row>
    <row r="10" spans="1:8" s="3" customFormat="1" ht="12" customHeight="1">
      <c r="A10" s="3" t="s">
        <v>278</v>
      </c>
      <c r="B10" s="9">
        <v>7363</v>
      </c>
      <c r="C10" s="9">
        <v>-586</v>
      </c>
      <c r="D10" s="9">
        <v>12952</v>
      </c>
      <c r="E10" s="9">
        <v>-10944</v>
      </c>
      <c r="F10" s="9">
        <v>-1007</v>
      </c>
      <c r="G10" s="9">
        <v>-291</v>
      </c>
      <c r="H10" s="9">
        <v>7487</v>
      </c>
    </row>
    <row r="11" spans="1:8" s="3" customFormat="1" ht="12" customHeight="1">
      <c r="A11" s="3" t="s">
        <v>281</v>
      </c>
      <c r="B11" s="9">
        <v>1111</v>
      </c>
      <c r="C11" s="9">
        <v>-2733</v>
      </c>
      <c r="D11" s="9">
        <v>-493</v>
      </c>
      <c r="E11" s="9">
        <v>-1615</v>
      </c>
      <c r="F11" s="9">
        <v>0</v>
      </c>
      <c r="G11" s="9">
        <v>-490</v>
      </c>
      <c r="H11" s="9">
        <v>-4220</v>
      </c>
    </row>
    <row r="12" spans="1:8" s="3" customFormat="1" ht="12" customHeight="1">
      <c r="A12" s="3" t="s">
        <v>287</v>
      </c>
      <c r="B12" s="9">
        <v>27</v>
      </c>
      <c r="C12" s="9">
        <v>-1284</v>
      </c>
      <c r="D12" s="9">
        <v>2501</v>
      </c>
      <c r="E12" s="9">
        <v>0</v>
      </c>
      <c r="F12" s="9">
        <v>-361</v>
      </c>
      <c r="G12" s="9">
        <v>-261</v>
      </c>
      <c r="H12" s="9">
        <v>622</v>
      </c>
    </row>
    <row r="13" spans="1:8" s="3" customFormat="1" ht="12" customHeight="1">
      <c r="A13" s="3" t="s">
        <v>293</v>
      </c>
      <c r="B13" s="9">
        <v>-864075</v>
      </c>
      <c r="C13" s="9">
        <v>24438</v>
      </c>
      <c r="D13" s="9">
        <v>686161</v>
      </c>
      <c r="E13" s="9">
        <v>112341</v>
      </c>
      <c r="F13" s="9">
        <v>-16664</v>
      </c>
      <c r="G13" s="9">
        <v>-67197</v>
      </c>
      <c r="H13" s="9">
        <v>-124996</v>
      </c>
    </row>
    <row r="14" spans="1:8" s="3" customFormat="1" ht="12.75">
      <c r="A14" s="2"/>
      <c r="B14" s="9"/>
      <c r="C14" s="9"/>
      <c r="D14" s="9"/>
      <c r="E14" s="9"/>
      <c r="F14" s="9"/>
      <c r="G14" s="9"/>
      <c r="H14" s="9"/>
    </row>
    <row r="15" spans="1:8" ht="12.75">
      <c r="A15" s="3" t="s">
        <v>140</v>
      </c>
      <c r="B15" s="9">
        <f aca="true" t="shared" si="0" ref="B15:H15">SUM(B4:B14)</f>
        <v>196016</v>
      </c>
      <c r="C15" s="9">
        <f t="shared" si="0"/>
        <v>48952</v>
      </c>
      <c r="D15" s="9">
        <f t="shared" si="0"/>
        <v>-1066919</v>
      </c>
      <c r="E15" s="9">
        <f t="shared" si="0"/>
        <v>132694</v>
      </c>
      <c r="F15" s="9">
        <f t="shared" si="0"/>
        <v>-363120</v>
      </c>
      <c r="G15" s="9">
        <f t="shared" si="0"/>
        <v>-216222</v>
      </c>
      <c r="H15" s="9">
        <f t="shared" si="0"/>
        <v>-1268599</v>
      </c>
    </row>
    <row r="16" spans="1:8" ht="12.75">
      <c r="A16" s="1" t="s">
        <v>141</v>
      </c>
      <c r="B16" s="10">
        <v>804929</v>
      </c>
      <c r="C16" s="10">
        <v>253230</v>
      </c>
      <c r="D16" s="10">
        <v>-1417414</v>
      </c>
      <c r="E16" s="10">
        <v>-29680</v>
      </c>
      <c r="F16" s="10">
        <v>-251273</v>
      </c>
      <c r="G16" s="10">
        <v>-37609</v>
      </c>
      <c r="H16" s="10">
        <v>-677817</v>
      </c>
    </row>
    <row r="18" spans="1:8" ht="12.75">
      <c r="A18" s="1" t="s">
        <v>137</v>
      </c>
      <c r="B18" s="7">
        <f>B15/($B15/100)</f>
        <v>100</v>
      </c>
      <c r="C18" s="7">
        <f aca="true" t="shared" si="1" ref="C18:H18">C15/($B15/100)</f>
        <v>24.973471553342584</v>
      </c>
      <c r="D18" s="7">
        <f t="shared" si="1"/>
        <v>-544.3019957554485</v>
      </c>
      <c r="E18" s="7">
        <f t="shared" si="1"/>
        <v>67.69549424536773</v>
      </c>
      <c r="F18" s="7">
        <f t="shared" si="1"/>
        <v>-185.25018365847686</v>
      </c>
      <c r="G18" s="7">
        <f t="shared" si="1"/>
        <v>-110.30834217614888</v>
      </c>
      <c r="H18" s="7">
        <f t="shared" si="1"/>
        <v>-647.191555791364</v>
      </c>
    </row>
    <row r="19" spans="1:8" ht="12.75">
      <c r="A19" s="1" t="s">
        <v>138</v>
      </c>
      <c r="B19" s="7">
        <f>B16/($B16/100)</f>
        <v>100</v>
      </c>
      <c r="C19" s="7">
        <f aca="true" t="shared" si="2" ref="C19:H19">C16/($B16/100)</f>
        <v>31.459917582793018</v>
      </c>
      <c r="D19" s="7">
        <f t="shared" si="2"/>
        <v>-176.09180437032336</v>
      </c>
      <c r="E19" s="7">
        <f t="shared" si="2"/>
        <v>-3.687281735407719</v>
      </c>
      <c r="F19" s="7">
        <f t="shared" si="2"/>
        <v>-31.216790549228566</v>
      </c>
      <c r="G19" s="7">
        <f t="shared" si="2"/>
        <v>-4.672337560207174</v>
      </c>
      <c r="H19" s="7">
        <f t="shared" si="2"/>
        <v>-84.20829663237379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7"/>
  <dimension ref="A1:K12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325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30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55</v>
      </c>
      <c r="B3" s="4" t="s">
        <v>89</v>
      </c>
      <c r="C3" s="4" t="s">
        <v>117</v>
      </c>
      <c r="D3" s="4" t="s">
        <v>118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</row>
    <row r="4" spans="1:9" s="3" customFormat="1" ht="12" customHeight="1">
      <c r="A4" s="3" t="s">
        <v>285</v>
      </c>
      <c r="B4" s="9">
        <v>24443</v>
      </c>
      <c r="C4" s="9">
        <v>24443</v>
      </c>
      <c r="D4" s="9">
        <v>-277227</v>
      </c>
      <c r="E4" s="9">
        <v>-204742</v>
      </c>
      <c r="F4" s="9">
        <v>0</v>
      </c>
      <c r="G4" s="9">
        <v>-25225</v>
      </c>
      <c r="H4" s="9">
        <v>-21992</v>
      </c>
      <c r="I4" s="9">
        <v>-504743</v>
      </c>
    </row>
    <row r="5" spans="1:9" s="3" customFormat="1" ht="12" customHeight="1">
      <c r="A5" s="3" t="s">
        <v>149</v>
      </c>
      <c r="B5" s="9">
        <v>11982</v>
      </c>
      <c r="C5" s="9">
        <v>11982</v>
      </c>
      <c r="D5" s="9">
        <v>1645</v>
      </c>
      <c r="E5" s="9">
        <v>-13335</v>
      </c>
      <c r="F5" s="9">
        <v>0</v>
      </c>
      <c r="G5" s="9">
        <v>-1491</v>
      </c>
      <c r="H5" s="9">
        <v>0</v>
      </c>
      <c r="I5" s="9">
        <v>-1199</v>
      </c>
    </row>
    <row r="6" spans="1:9" s="3" customFormat="1" ht="12" customHeight="1">
      <c r="A6" s="3" t="s">
        <v>233</v>
      </c>
      <c r="B6" s="9">
        <v>1540</v>
      </c>
      <c r="C6" s="9">
        <v>685</v>
      </c>
      <c r="D6" s="9">
        <v>13</v>
      </c>
      <c r="E6" s="9">
        <v>-344</v>
      </c>
      <c r="F6" s="9">
        <v>0</v>
      </c>
      <c r="G6" s="9">
        <v>-256</v>
      </c>
      <c r="H6" s="9">
        <v>0</v>
      </c>
      <c r="I6" s="9">
        <v>98</v>
      </c>
    </row>
    <row r="7" spans="1:9" s="3" customFormat="1" ht="12.75">
      <c r="A7" s="2"/>
      <c r="B7" s="9"/>
      <c r="C7" s="9"/>
      <c r="D7" s="9"/>
      <c r="E7" s="9"/>
      <c r="F7" s="9"/>
      <c r="G7" s="9"/>
      <c r="H7" s="9"/>
      <c r="I7" s="9"/>
    </row>
    <row r="8" spans="1:9" ht="12.75">
      <c r="A8" s="3" t="s">
        <v>140</v>
      </c>
      <c r="B8" s="9">
        <f aca="true" t="shared" si="0" ref="B8:I8">SUM(B4:B7)</f>
        <v>37965</v>
      </c>
      <c r="C8" s="9">
        <f t="shared" si="0"/>
        <v>37110</v>
      </c>
      <c r="D8" s="9">
        <f t="shared" si="0"/>
        <v>-275569</v>
      </c>
      <c r="E8" s="9">
        <f t="shared" si="0"/>
        <v>-218421</v>
      </c>
      <c r="F8" s="9">
        <f t="shared" si="0"/>
        <v>0</v>
      </c>
      <c r="G8" s="9">
        <f t="shared" si="0"/>
        <v>-26972</v>
      </c>
      <c r="H8" s="9">
        <f t="shared" si="0"/>
        <v>-21992</v>
      </c>
      <c r="I8" s="9">
        <f t="shared" si="0"/>
        <v>-505844</v>
      </c>
    </row>
    <row r="9" spans="1:9" ht="12.75">
      <c r="A9" s="1" t="s">
        <v>141</v>
      </c>
      <c r="B9" s="10">
        <v>219619</v>
      </c>
      <c r="C9" s="10">
        <v>219347</v>
      </c>
      <c r="D9" s="10">
        <v>1468</v>
      </c>
      <c r="E9" s="10">
        <v>-246640</v>
      </c>
      <c r="F9" s="10">
        <v>0</v>
      </c>
      <c r="G9" s="10">
        <v>-28454</v>
      </c>
      <c r="H9" s="10">
        <v>-9182</v>
      </c>
      <c r="I9" s="10">
        <v>-63461</v>
      </c>
    </row>
    <row r="11" spans="1:9" ht="12.75">
      <c r="A11" s="1" t="s">
        <v>137</v>
      </c>
      <c r="B11" s="7">
        <f aca="true" t="shared" si="1" ref="B11:I12">B8/($C8/100)</f>
        <v>102.303961196443</v>
      </c>
      <c r="C11" s="7">
        <f t="shared" si="1"/>
        <v>100</v>
      </c>
      <c r="D11" s="7">
        <f t="shared" si="1"/>
        <v>-742.5734303422257</v>
      </c>
      <c r="E11" s="7">
        <f t="shared" si="1"/>
        <v>-588.5772029102667</v>
      </c>
      <c r="F11" s="7">
        <f t="shared" si="1"/>
        <v>0</v>
      </c>
      <c r="G11" s="7">
        <f t="shared" si="1"/>
        <v>-72.68121800053893</v>
      </c>
      <c r="H11" s="7">
        <f t="shared" si="1"/>
        <v>-59.2616545405551</v>
      </c>
      <c r="I11" s="7">
        <f t="shared" si="1"/>
        <v>-1363.0935057935865</v>
      </c>
    </row>
    <row r="12" spans="1:9" ht="12.75">
      <c r="A12" s="1" t="s">
        <v>138</v>
      </c>
      <c r="B12" s="7">
        <f t="shared" si="1"/>
        <v>100.12400443133484</v>
      </c>
      <c r="C12" s="7">
        <f t="shared" si="1"/>
        <v>100.00000000000001</v>
      </c>
      <c r="D12" s="7">
        <f t="shared" si="1"/>
        <v>0.6692592102923679</v>
      </c>
      <c r="E12" s="7">
        <f t="shared" si="1"/>
        <v>-112.44284170743161</v>
      </c>
      <c r="F12" s="7">
        <f t="shared" si="1"/>
        <v>0</v>
      </c>
      <c r="G12" s="7">
        <f t="shared" si="1"/>
        <v>-12.97214003382768</v>
      </c>
      <c r="H12" s="7">
        <f t="shared" si="1"/>
        <v>-4.186061354839593</v>
      </c>
      <c r="I12" s="7">
        <f t="shared" si="1"/>
        <v>-28.93178388580651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4"/>
  <dimension ref="A1:K1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139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31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55</v>
      </c>
      <c r="B3" s="4" t="s">
        <v>89</v>
      </c>
      <c r="C3" s="4" t="s">
        <v>117</v>
      </c>
      <c r="D3" s="4" t="s">
        <v>118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</row>
    <row r="4" spans="1:9" s="3" customFormat="1" ht="12" customHeight="1">
      <c r="A4" s="3" t="s">
        <v>142</v>
      </c>
      <c r="B4" s="9">
        <v>90609</v>
      </c>
      <c r="C4" s="9">
        <v>90609</v>
      </c>
      <c r="D4" s="9">
        <v>849120</v>
      </c>
      <c r="E4" s="9">
        <v>-1188146</v>
      </c>
      <c r="F4" s="9">
        <v>0</v>
      </c>
      <c r="G4" s="9">
        <v>-63219</v>
      </c>
      <c r="H4" s="9">
        <v>-50141</v>
      </c>
      <c r="I4" s="9">
        <v>-361777</v>
      </c>
    </row>
    <row r="5" spans="1:9" s="3" customFormat="1" ht="12" customHeight="1">
      <c r="A5" s="3" t="s">
        <v>143</v>
      </c>
      <c r="B5" s="9">
        <v>10057</v>
      </c>
      <c r="C5" s="9">
        <v>10057</v>
      </c>
      <c r="D5" s="9">
        <v>0</v>
      </c>
      <c r="E5" s="9">
        <v>0</v>
      </c>
      <c r="F5" s="9">
        <v>0</v>
      </c>
      <c r="G5" s="9">
        <v>-4683</v>
      </c>
      <c r="H5" s="9">
        <v>0</v>
      </c>
      <c r="I5" s="9">
        <v>5374</v>
      </c>
    </row>
    <row r="6" spans="1:9" s="3" customFormat="1" ht="12" customHeight="1">
      <c r="A6" s="3" t="s">
        <v>144</v>
      </c>
      <c r="B6" s="9">
        <v>1472</v>
      </c>
      <c r="C6" s="9">
        <v>1472</v>
      </c>
      <c r="D6" s="9">
        <v>3743</v>
      </c>
      <c r="E6" s="9">
        <v>4734</v>
      </c>
      <c r="F6" s="9">
        <v>0</v>
      </c>
      <c r="G6" s="9">
        <v>-7612</v>
      </c>
      <c r="H6" s="9">
        <v>335</v>
      </c>
      <c r="I6" s="9">
        <v>2672</v>
      </c>
    </row>
    <row r="7" spans="1:9" s="3" customFormat="1" ht="12" customHeight="1">
      <c r="A7" s="3" t="s">
        <v>145</v>
      </c>
      <c r="B7" s="9">
        <v>0</v>
      </c>
      <c r="C7" s="9">
        <v>0</v>
      </c>
      <c r="D7" s="9">
        <v>121</v>
      </c>
      <c r="E7" s="9">
        <v>-35</v>
      </c>
      <c r="F7" s="9">
        <v>0</v>
      </c>
      <c r="G7" s="9">
        <v>0</v>
      </c>
      <c r="H7" s="9">
        <v>0</v>
      </c>
      <c r="I7" s="9">
        <v>86</v>
      </c>
    </row>
    <row r="8" spans="1:9" s="3" customFormat="1" ht="12.75">
      <c r="A8" s="2"/>
      <c r="B8" s="9"/>
      <c r="C8" s="9"/>
      <c r="D8" s="9"/>
      <c r="E8" s="9"/>
      <c r="F8" s="9"/>
      <c r="G8" s="9"/>
      <c r="H8" s="9"/>
      <c r="I8" s="9"/>
    </row>
    <row r="9" spans="1:9" ht="12.75">
      <c r="A9" s="3" t="s">
        <v>140</v>
      </c>
      <c r="B9" s="9">
        <f aca="true" t="shared" si="0" ref="B9:I9">SUM(B4:B8)</f>
        <v>102138</v>
      </c>
      <c r="C9" s="9">
        <f t="shared" si="0"/>
        <v>102138</v>
      </c>
      <c r="D9" s="9">
        <f t="shared" si="0"/>
        <v>852984</v>
      </c>
      <c r="E9" s="9">
        <f t="shared" si="0"/>
        <v>-1183447</v>
      </c>
      <c r="F9" s="9">
        <f t="shared" si="0"/>
        <v>0</v>
      </c>
      <c r="G9" s="9">
        <f t="shared" si="0"/>
        <v>-75514</v>
      </c>
      <c r="H9" s="9">
        <f t="shared" si="0"/>
        <v>-49806</v>
      </c>
      <c r="I9" s="9">
        <f t="shared" si="0"/>
        <v>-353645</v>
      </c>
    </row>
    <row r="10" spans="1:9" ht="12.75">
      <c r="A10" s="1" t="s">
        <v>141</v>
      </c>
      <c r="B10" s="10">
        <v>-441879</v>
      </c>
      <c r="C10" s="10">
        <v>-441879</v>
      </c>
      <c r="D10" s="10">
        <v>798038</v>
      </c>
      <c r="E10" s="10">
        <v>-3710086</v>
      </c>
      <c r="F10" s="10">
        <v>0</v>
      </c>
      <c r="G10" s="10">
        <v>-70839</v>
      </c>
      <c r="H10" s="10">
        <v>-59561</v>
      </c>
      <c r="I10" s="10">
        <v>-3484327</v>
      </c>
    </row>
    <row r="12" spans="1:9" ht="12.75">
      <c r="A12" s="1" t="s">
        <v>137</v>
      </c>
      <c r="B12" s="7">
        <f aca="true" t="shared" si="1" ref="B12:I13">B9/($C9/100)</f>
        <v>100</v>
      </c>
      <c r="C12" s="7">
        <f t="shared" si="1"/>
        <v>100</v>
      </c>
      <c r="D12" s="7">
        <f t="shared" si="1"/>
        <v>835.1289431945015</v>
      </c>
      <c r="E12" s="7">
        <f t="shared" si="1"/>
        <v>-1158.6745383696568</v>
      </c>
      <c r="F12" s="7">
        <f t="shared" si="1"/>
        <v>0</v>
      </c>
      <c r="G12" s="7">
        <f t="shared" si="1"/>
        <v>-73.93330591944232</v>
      </c>
      <c r="H12" s="7">
        <f t="shared" si="1"/>
        <v>-48.76343770193268</v>
      </c>
      <c r="I12" s="7">
        <f t="shared" si="1"/>
        <v>-346.2423387965302</v>
      </c>
    </row>
    <row r="13" spans="1:9" ht="12.75">
      <c r="A13" s="1" t="s">
        <v>138</v>
      </c>
      <c r="B13" s="7">
        <f t="shared" si="1"/>
        <v>100</v>
      </c>
      <c r="C13" s="7">
        <f t="shared" si="1"/>
        <v>100</v>
      </c>
      <c r="D13" s="7">
        <f t="shared" si="1"/>
        <v>-180.60102426229804</v>
      </c>
      <c r="E13" s="7">
        <f t="shared" si="1"/>
        <v>839.6158224310275</v>
      </c>
      <c r="F13" s="7">
        <f t="shared" si="1"/>
        <v>0</v>
      </c>
      <c r="G13" s="7">
        <f t="shared" si="1"/>
        <v>16.03131173918652</v>
      </c>
      <c r="H13" s="7">
        <f t="shared" si="1"/>
        <v>13.479029327032967</v>
      </c>
      <c r="I13" s="7">
        <f t="shared" si="1"/>
        <v>788.5251392349489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5"/>
  <dimension ref="A1:K57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146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32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55</v>
      </c>
      <c r="B3" s="4" t="s">
        <v>89</v>
      </c>
      <c r="C3" s="4" t="s">
        <v>117</v>
      </c>
      <c r="D3" s="4" t="s">
        <v>118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</row>
    <row r="4" spans="1:9" s="3" customFormat="1" ht="12" customHeight="1">
      <c r="A4" s="3" t="s">
        <v>147</v>
      </c>
      <c r="B4" s="9">
        <v>2049692</v>
      </c>
      <c r="C4" s="9">
        <v>1450527</v>
      </c>
      <c r="D4" s="9">
        <v>114116</v>
      </c>
      <c r="E4" s="9">
        <v>-967608</v>
      </c>
      <c r="F4" s="9">
        <v>0</v>
      </c>
      <c r="G4" s="9">
        <v>-525911</v>
      </c>
      <c r="H4" s="9">
        <v>0</v>
      </c>
      <c r="I4" s="9">
        <v>71124</v>
      </c>
    </row>
    <row r="5" spans="1:9" s="3" customFormat="1" ht="12" customHeight="1">
      <c r="A5" s="3" t="s">
        <v>148</v>
      </c>
      <c r="B5" s="9">
        <v>829438</v>
      </c>
      <c r="C5" s="9">
        <v>472087</v>
      </c>
      <c r="D5" s="9">
        <v>48904</v>
      </c>
      <c r="E5" s="9">
        <v>-444149</v>
      </c>
      <c r="F5" s="9">
        <v>1445</v>
      </c>
      <c r="G5" s="9">
        <v>-111428</v>
      </c>
      <c r="H5" s="9">
        <v>0</v>
      </c>
      <c r="I5" s="9">
        <v>-33141</v>
      </c>
    </row>
    <row r="6" spans="1:9" s="3" customFormat="1" ht="12" customHeight="1">
      <c r="A6" s="3" t="s">
        <v>149</v>
      </c>
      <c r="B6" s="9">
        <v>653499</v>
      </c>
      <c r="C6" s="9">
        <v>401231</v>
      </c>
      <c r="D6" s="9">
        <v>27454</v>
      </c>
      <c r="E6" s="9">
        <v>-377576</v>
      </c>
      <c r="F6" s="9">
        <v>0</v>
      </c>
      <c r="G6" s="9">
        <v>-190177</v>
      </c>
      <c r="H6" s="9">
        <v>350000</v>
      </c>
      <c r="I6" s="9">
        <v>210932</v>
      </c>
    </row>
    <row r="7" spans="1:9" s="3" customFormat="1" ht="12" customHeight="1">
      <c r="A7" s="3" t="s">
        <v>150</v>
      </c>
      <c r="B7" s="9">
        <v>323000</v>
      </c>
      <c r="C7" s="9">
        <v>323000</v>
      </c>
      <c r="D7" s="9">
        <v>8092</v>
      </c>
      <c r="E7" s="9">
        <v>-246547</v>
      </c>
      <c r="F7" s="9">
        <v>0</v>
      </c>
      <c r="G7" s="9">
        <v>-5024</v>
      </c>
      <c r="H7" s="9">
        <v>0</v>
      </c>
      <c r="I7" s="9">
        <v>79521</v>
      </c>
    </row>
    <row r="8" spans="1:9" s="3" customFormat="1" ht="12" customHeight="1">
      <c r="A8" s="3" t="s">
        <v>145</v>
      </c>
      <c r="B8" s="9">
        <v>292810</v>
      </c>
      <c r="C8" s="9">
        <v>91705</v>
      </c>
      <c r="D8" s="9">
        <v>68821</v>
      </c>
      <c r="E8" s="9">
        <v>-83179</v>
      </c>
      <c r="F8" s="9">
        <v>0</v>
      </c>
      <c r="G8" s="9">
        <v>-46334</v>
      </c>
      <c r="H8" s="9">
        <v>0</v>
      </c>
      <c r="I8" s="9">
        <v>31013</v>
      </c>
    </row>
    <row r="9" spans="1:9" s="3" customFormat="1" ht="12" customHeight="1">
      <c r="A9" s="3" t="s">
        <v>151</v>
      </c>
      <c r="B9" s="9">
        <v>157844</v>
      </c>
      <c r="C9" s="9">
        <v>41515</v>
      </c>
      <c r="D9" s="9">
        <v>5226</v>
      </c>
      <c r="E9" s="9">
        <v>-32823</v>
      </c>
      <c r="F9" s="9">
        <v>0</v>
      </c>
      <c r="G9" s="9">
        <v>-15774</v>
      </c>
      <c r="H9" s="9">
        <v>0</v>
      </c>
      <c r="I9" s="9">
        <v>-1856</v>
      </c>
    </row>
    <row r="10" spans="1:9" s="3" customFormat="1" ht="12" customHeight="1">
      <c r="A10" s="3" t="s">
        <v>152</v>
      </c>
      <c r="B10" s="9">
        <v>138974</v>
      </c>
      <c r="C10" s="9">
        <v>-15</v>
      </c>
      <c r="D10" s="9">
        <v>2921</v>
      </c>
      <c r="E10" s="9">
        <v>0</v>
      </c>
      <c r="F10" s="9">
        <v>0</v>
      </c>
      <c r="G10" s="9">
        <v>-9431</v>
      </c>
      <c r="H10" s="9">
        <v>19741</v>
      </c>
      <c r="I10" s="9">
        <v>13216</v>
      </c>
    </row>
    <row r="11" spans="1:9" s="3" customFormat="1" ht="12" customHeight="1">
      <c r="A11" s="3" t="s">
        <v>144</v>
      </c>
      <c r="B11" s="9">
        <v>101096</v>
      </c>
      <c r="C11" s="9">
        <v>90162</v>
      </c>
      <c r="D11" s="9">
        <v>8003</v>
      </c>
      <c r="E11" s="9">
        <v>-49000</v>
      </c>
      <c r="F11" s="9">
        <v>0</v>
      </c>
      <c r="G11" s="9">
        <v>-10707</v>
      </c>
      <c r="H11" s="9">
        <v>271</v>
      </c>
      <c r="I11" s="9">
        <v>38729</v>
      </c>
    </row>
    <row r="12" spans="1:9" s="3" customFormat="1" ht="12" customHeight="1">
      <c r="A12" s="3" t="s">
        <v>153</v>
      </c>
      <c r="B12" s="9">
        <v>98289</v>
      </c>
      <c r="C12" s="9">
        <v>82987</v>
      </c>
      <c r="D12" s="9">
        <v>3246</v>
      </c>
      <c r="E12" s="9">
        <v>-48615</v>
      </c>
      <c r="F12" s="9">
        <v>0</v>
      </c>
      <c r="G12" s="9">
        <v>-23098</v>
      </c>
      <c r="H12" s="9">
        <v>0</v>
      </c>
      <c r="I12" s="9">
        <v>14520</v>
      </c>
    </row>
    <row r="13" spans="1:9" s="3" customFormat="1" ht="12" customHeight="1">
      <c r="A13" s="3" t="s">
        <v>154</v>
      </c>
      <c r="B13" s="9">
        <v>87817</v>
      </c>
      <c r="C13" s="9">
        <v>7381</v>
      </c>
      <c r="D13" s="9">
        <v>657</v>
      </c>
      <c r="E13" s="9">
        <v>-17270</v>
      </c>
      <c r="F13" s="9">
        <v>0</v>
      </c>
      <c r="G13" s="9">
        <v>-1677</v>
      </c>
      <c r="H13" s="9">
        <v>0</v>
      </c>
      <c r="I13" s="9">
        <v>-10909</v>
      </c>
    </row>
    <row r="14" spans="1:9" s="3" customFormat="1" ht="12" customHeight="1">
      <c r="A14" s="3" t="s">
        <v>155</v>
      </c>
      <c r="B14" s="9">
        <v>61210</v>
      </c>
      <c r="C14" s="9">
        <v>31961</v>
      </c>
      <c r="D14" s="9">
        <v>1881</v>
      </c>
      <c r="E14" s="9">
        <v>-7712</v>
      </c>
      <c r="F14" s="9">
        <v>0</v>
      </c>
      <c r="G14" s="9">
        <v>-1725</v>
      </c>
      <c r="H14" s="9">
        <v>0</v>
      </c>
      <c r="I14" s="9">
        <v>24405</v>
      </c>
    </row>
    <row r="15" spans="1:9" s="3" customFormat="1" ht="12" customHeight="1">
      <c r="A15" s="3" t="s">
        <v>156</v>
      </c>
      <c r="B15" s="9">
        <v>56514</v>
      </c>
      <c r="C15" s="9">
        <v>18640</v>
      </c>
      <c r="D15" s="9">
        <v>1865</v>
      </c>
      <c r="E15" s="9">
        <v>-25060</v>
      </c>
      <c r="F15" s="9">
        <v>0</v>
      </c>
      <c r="G15" s="9">
        <v>-2846</v>
      </c>
      <c r="H15" s="9">
        <v>0</v>
      </c>
      <c r="I15" s="9">
        <v>-7401</v>
      </c>
    </row>
    <row r="16" spans="1:9" s="3" customFormat="1" ht="12" customHeight="1">
      <c r="A16" s="3" t="s">
        <v>157</v>
      </c>
      <c r="B16" s="9">
        <v>49913</v>
      </c>
      <c r="C16" s="9">
        <v>48763</v>
      </c>
      <c r="D16" s="9">
        <v>2106</v>
      </c>
      <c r="E16" s="9">
        <v>-115</v>
      </c>
      <c r="F16" s="9">
        <v>0</v>
      </c>
      <c r="G16" s="9">
        <v>-235</v>
      </c>
      <c r="H16" s="9">
        <v>0</v>
      </c>
      <c r="I16" s="9">
        <v>50519</v>
      </c>
    </row>
    <row r="17" spans="1:9" s="3" customFormat="1" ht="12" customHeight="1">
      <c r="A17" s="3" t="s">
        <v>158</v>
      </c>
      <c r="B17" s="9">
        <v>46137</v>
      </c>
      <c r="C17" s="9">
        <v>35273</v>
      </c>
      <c r="D17" s="9">
        <v>2596</v>
      </c>
      <c r="E17" s="9">
        <v>-33932</v>
      </c>
      <c r="F17" s="9">
        <v>-1058</v>
      </c>
      <c r="G17" s="9">
        <v>-5029</v>
      </c>
      <c r="H17" s="9">
        <v>283</v>
      </c>
      <c r="I17" s="9">
        <v>-1867</v>
      </c>
    </row>
    <row r="18" spans="1:9" s="3" customFormat="1" ht="12" customHeight="1">
      <c r="A18" s="3" t="s">
        <v>159</v>
      </c>
      <c r="B18" s="9">
        <v>45645</v>
      </c>
      <c r="C18" s="9">
        <v>4362</v>
      </c>
      <c r="D18" s="9">
        <v>630</v>
      </c>
      <c r="E18" s="9">
        <v>22490</v>
      </c>
      <c r="F18" s="9">
        <v>0</v>
      </c>
      <c r="G18" s="9">
        <v>3201</v>
      </c>
      <c r="H18" s="9">
        <v>0</v>
      </c>
      <c r="I18" s="9">
        <v>30683</v>
      </c>
    </row>
    <row r="19" spans="1:9" s="3" customFormat="1" ht="12" customHeight="1">
      <c r="A19" s="3" t="s">
        <v>160</v>
      </c>
      <c r="B19" s="9">
        <v>42560</v>
      </c>
      <c r="C19" s="9">
        <v>15652</v>
      </c>
      <c r="D19" s="9">
        <v>857</v>
      </c>
      <c r="E19" s="9">
        <v>-10728</v>
      </c>
      <c r="F19" s="9">
        <v>-888</v>
      </c>
      <c r="G19" s="9">
        <v>-1153</v>
      </c>
      <c r="H19" s="9">
        <v>0</v>
      </c>
      <c r="I19" s="9">
        <v>3740</v>
      </c>
    </row>
    <row r="20" spans="1:9" s="3" customFormat="1" ht="12" customHeight="1">
      <c r="A20" s="3" t="s">
        <v>161</v>
      </c>
      <c r="B20" s="9">
        <v>34512</v>
      </c>
      <c r="C20" s="9">
        <v>34368</v>
      </c>
      <c r="D20" s="9">
        <v>9760</v>
      </c>
      <c r="E20" s="9">
        <v>-32815</v>
      </c>
      <c r="F20" s="9">
        <v>0</v>
      </c>
      <c r="G20" s="9">
        <v>-1958</v>
      </c>
      <c r="H20" s="9">
        <v>0</v>
      </c>
      <c r="I20" s="9">
        <v>9355</v>
      </c>
    </row>
    <row r="21" spans="1:9" s="3" customFormat="1" ht="12" customHeight="1">
      <c r="A21" s="3" t="s">
        <v>162</v>
      </c>
      <c r="B21" s="9">
        <v>30548</v>
      </c>
      <c r="C21" s="9">
        <v>13591</v>
      </c>
      <c r="D21" s="9">
        <v>4246</v>
      </c>
      <c r="E21" s="9">
        <v>-39602</v>
      </c>
      <c r="F21" s="9">
        <v>0</v>
      </c>
      <c r="G21" s="9">
        <v>434</v>
      </c>
      <c r="H21" s="9">
        <v>0</v>
      </c>
      <c r="I21" s="9">
        <v>-21331</v>
      </c>
    </row>
    <row r="22" spans="1:9" s="3" customFormat="1" ht="12" customHeight="1">
      <c r="A22" s="3" t="s">
        <v>163</v>
      </c>
      <c r="B22" s="9">
        <v>30054</v>
      </c>
      <c r="C22" s="9">
        <v>11949</v>
      </c>
      <c r="D22" s="9">
        <v>521</v>
      </c>
      <c r="E22" s="9">
        <v>-10000</v>
      </c>
      <c r="F22" s="9">
        <v>0</v>
      </c>
      <c r="G22" s="9">
        <v>-941</v>
      </c>
      <c r="H22" s="9">
        <v>0</v>
      </c>
      <c r="I22" s="9">
        <v>1529</v>
      </c>
    </row>
    <row r="23" spans="1:9" s="3" customFormat="1" ht="12" customHeight="1">
      <c r="A23" s="3" t="s">
        <v>164</v>
      </c>
      <c r="B23" s="9">
        <v>29487</v>
      </c>
      <c r="C23" s="9">
        <v>29176</v>
      </c>
      <c r="D23" s="9">
        <v>266</v>
      </c>
      <c r="E23" s="9">
        <v>-1422</v>
      </c>
      <c r="F23" s="9">
        <v>0</v>
      </c>
      <c r="G23" s="9">
        <v>-34534</v>
      </c>
      <c r="H23" s="9">
        <v>0</v>
      </c>
      <c r="I23" s="9">
        <v>-6514</v>
      </c>
    </row>
    <row r="24" spans="1:9" s="3" customFormat="1" ht="12" customHeight="1">
      <c r="A24" s="3" t="s">
        <v>165</v>
      </c>
      <c r="B24" s="9">
        <v>25200</v>
      </c>
      <c r="C24" s="9">
        <v>17549</v>
      </c>
      <c r="D24" s="9">
        <v>66</v>
      </c>
      <c r="E24" s="9">
        <v>-4659</v>
      </c>
      <c r="F24" s="9">
        <v>0</v>
      </c>
      <c r="G24" s="9">
        <v>-14619</v>
      </c>
      <c r="H24" s="9">
        <v>14</v>
      </c>
      <c r="I24" s="9">
        <v>-1649</v>
      </c>
    </row>
    <row r="25" spans="1:9" s="3" customFormat="1" ht="12" customHeight="1">
      <c r="A25" s="3" t="s">
        <v>166</v>
      </c>
      <c r="B25" s="9">
        <v>24213</v>
      </c>
      <c r="C25" s="9">
        <v>24213</v>
      </c>
      <c r="D25" s="9">
        <v>1006</v>
      </c>
      <c r="E25" s="9">
        <v>-15909</v>
      </c>
      <c r="F25" s="9">
        <v>0</v>
      </c>
      <c r="G25" s="9">
        <v>-415</v>
      </c>
      <c r="H25" s="9">
        <v>0</v>
      </c>
      <c r="I25" s="9">
        <v>8895</v>
      </c>
    </row>
    <row r="26" spans="1:9" s="3" customFormat="1" ht="12" customHeight="1">
      <c r="A26" s="3" t="s">
        <v>167</v>
      </c>
      <c r="B26" s="9">
        <v>22322</v>
      </c>
      <c r="C26" s="9">
        <v>8340</v>
      </c>
      <c r="D26" s="9">
        <v>17</v>
      </c>
      <c r="E26" s="9">
        <v>-1374</v>
      </c>
      <c r="F26" s="9">
        <v>0</v>
      </c>
      <c r="G26" s="9">
        <v>-905</v>
      </c>
      <c r="H26" s="9">
        <v>0</v>
      </c>
      <c r="I26" s="9">
        <v>6078</v>
      </c>
    </row>
    <row r="27" spans="1:9" s="3" customFormat="1" ht="12" customHeight="1">
      <c r="A27" s="3" t="s">
        <v>168</v>
      </c>
      <c r="B27" s="9">
        <v>19000</v>
      </c>
      <c r="C27" s="9">
        <v>4789</v>
      </c>
      <c r="D27" s="9">
        <v>262</v>
      </c>
      <c r="E27" s="9">
        <v>-6144</v>
      </c>
      <c r="F27" s="9">
        <v>0</v>
      </c>
      <c r="G27" s="9">
        <v>-745</v>
      </c>
      <c r="H27" s="9">
        <v>0</v>
      </c>
      <c r="I27" s="9">
        <v>-1838</v>
      </c>
    </row>
    <row r="28" spans="1:9" s="3" customFormat="1" ht="12" customHeight="1">
      <c r="A28" s="3" t="s">
        <v>169</v>
      </c>
      <c r="B28" s="9">
        <v>18975</v>
      </c>
      <c r="C28" s="9">
        <v>4722</v>
      </c>
      <c r="D28" s="9">
        <v>199</v>
      </c>
      <c r="E28" s="9">
        <v>-3297</v>
      </c>
      <c r="F28" s="9">
        <v>0</v>
      </c>
      <c r="G28" s="9">
        <v>144</v>
      </c>
      <c r="H28" s="9">
        <v>0</v>
      </c>
      <c r="I28" s="9">
        <v>1768</v>
      </c>
    </row>
    <row r="29" spans="1:9" s="3" customFormat="1" ht="12" customHeight="1">
      <c r="A29" s="3" t="s">
        <v>170</v>
      </c>
      <c r="B29" s="9">
        <v>15167</v>
      </c>
      <c r="C29" s="9">
        <v>7312</v>
      </c>
      <c r="D29" s="9">
        <v>527</v>
      </c>
      <c r="E29" s="9">
        <v>-1548</v>
      </c>
      <c r="F29" s="9">
        <v>0</v>
      </c>
      <c r="G29" s="9">
        <v>-4538</v>
      </c>
      <c r="H29" s="9">
        <v>1628</v>
      </c>
      <c r="I29" s="9">
        <v>3381</v>
      </c>
    </row>
    <row r="30" spans="1:9" s="3" customFormat="1" ht="12" customHeight="1">
      <c r="A30" s="3" t="s">
        <v>171</v>
      </c>
      <c r="B30" s="9">
        <v>14599</v>
      </c>
      <c r="C30" s="9">
        <v>7977</v>
      </c>
      <c r="D30" s="9">
        <v>2604</v>
      </c>
      <c r="E30" s="9">
        <v>1</v>
      </c>
      <c r="F30" s="9">
        <v>-4057</v>
      </c>
      <c r="G30" s="9">
        <v>-1423</v>
      </c>
      <c r="H30" s="9">
        <v>0</v>
      </c>
      <c r="I30" s="9">
        <v>5102</v>
      </c>
    </row>
    <row r="31" spans="1:9" s="3" customFormat="1" ht="12" customHeight="1">
      <c r="A31" s="3" t="s">
        <v>172</v>
      </c>
      <c r="B31" s="9">
        <v>13848</v>
      </c>
      <c r="C31" s="9">
        <v>2808</v>
      </c>
      <c r="D31" s="9">
        <v>187</v>
      </c>
      <c r="E31" s="9">
        <v>-1990</v>
      </c>
      <c r="F31" s="9">
        <v>0</v>
      </c>
      <c r="G31" s="9">
        <v>-404</v>
      </c>
      <c r="H31" s="9">
        <v>588</v>
      </c>
      <c r="I31" s="9">
        <v>1189</v>
      </c>
    </row>
    <row r="32" spans="1:9" s="3" customFormat="1" ht="12" customHeight="1">
      <c r="A32" s="3" t="s">
        <v>173</v>
      </c>
      <c r="B32" s="9">
        <v>12372</v>
      </c>
      <c r="C32" s="9">
        <v>8272</v>
      </c>
      <c r="D32" s="9">
        <v>260</v>
      </c>
      <c r="E32" s="9">
        <v>0</v>
      </c>
      <c r="F32" s="9">
        <v>0</v>
      </c>
      <c r="G32" s="9">
        <v>-232</v>
      </c>
      <c r="H32" s="9">
        <v>0</v>
      </c>
      <c r="I32" s="9">
        <v>8300</v>
      </c>
    </row>
    <row r="33" spans="1:9" s="3" customFormat="1" ht="12" customHeight="1">
      <c r="A33" s="3" t="s">
        <v>174</v>
      </c>
      <c r="B33" s="9">
        <v>11745</v>
      </c>
      <c r="C33" s="9">
        <v>7587</v>
      </c>
      <c r="D33" s="9">
        <v>3479</v>
      </c>
      <c r="E33" s="9">
        <v>-2493</v>
      </c>
      <c r="F33" s="9">
        <v>0</v>
      </c>
      <c r="G33" s="9">
        <v>-4866</v>
      </c>
      <c r="H33" s="9">
        <v>0</v>
      </c>
      <c r="I33" s="9">
        <v>3707</v>
      </c>
    </row>
    <row r="34" spans="1:9" s="3" customFormat="1" ht="12" customHeight="1">
      <c r="A34" s="3" t="s">
        <v>175</v>
      </c>
      <c r="B34" s="9">
        <v>10588</v>
      </c>
      <c r="C34" s="9">
        <v>9446</v>
      </c>
      <c r="D34" s="9">
        <v>324</v>
      </c>
      <c r="E34" s="9">
        <v>-5576</v>
      </c>
      <c r="F34" s="9">
        <v>0</v>
      </c>
      <c r="G34" s="9">
        <v>-3560</v>
      </c>
      <c r="H34" s="9">
        <v>0</v>
      </c>
      <c r="I34" s="9">
        <v>634</v>
      </c>
    </row>
    <row r="35" spans="1:9" s="3" customFormat="1" ht="12" customHeight="1">
      <c r="A35" s="3" t="s">
        <v>176</v>
      </c>
      <c r="B35" s="9">
        <v>9132</v>
      </c>
      <c r="C35" s="9">
        <v>5982</v>
      </c>
      <c r="D35" s="9">
        <v>308</v>
      </c>
      <c r="E35" s="9">
        <v>3575</v>
      </c>
      <c r="F35" s="9">
        <v>0</v>
      </c>
      <c r="G35" s="9">
        <v>-6067</v>
      </c>
      <c r="H35" s="9">
        <v>0</v>
      </c>
      <c r="I35" s="9">
        <v>3798</v>
      </c>
    </row>
    <row r="36" spans="1:9" s="3" customFormat="1" ht="12" customHeight="1">
      <c r="A36" s="3" t="s">
        <v>177</v>
      </c>
      <c r="B36" s="9">
        <v>9045</v>
      </c>
      <c r="C36" s="9">
        <v>9045</v>
      </c>
      <c r="D36" s="9">
        <v>470</v>
      </c>
      <c r="E36" s="9">
        <v>-7656</v>
      </c>
      <c r="F36" s="9">
        <v>0</v>
      </c>
      <c r="G36" s="9">
        <v>0</v>
      </c>
      <c r="H36" s="9">
        <v>0</v>
      </c>
      <c r="I36" s="9">
        <v>1859</v>
      </c>
    </row>
    <row r="37" spans="1:9" s="3" customFormat="1" ht="12" customHeight="1">
      <c r="A37" s="3" t="s">
        <v>178</v>
      </c>
      <c r="B37" s="9">
        <v>8600</v>
      </c>
      <c r="C37" s="9">
        <v>2273</v>
      </c>
      <c r="D37" s="9">
        <v>500</v>
      </c>
      <c r="E37" s="9">
        <v>-94</v>
      </c>
      <c r="F37" s="9">
        <v>0</v>
      </c>
      <c r="G37" s="9">
        <v>-12578</v>
      </c>
      <c r="H37" s="9">
        <v>0</v>
      </c>
      <c r="I37" s="9">
        <v>-9899</v>
      </c>
    </row>
    <row r="38" spans="1:9" s="3" customFormat="1" ht="12" customHeight="1">
      <c r="A38" s="3" t="s">
        <v>179</v>
      </c>
      <c r="B38" s="9">
        <v>5195</v>
      </c>
      <c r="C38" s="9">
        <v>0</v>
      </c>
      <c r="D38" s="9">
        <v>0</v>
      </c>
      <c r="E38" s="9">
        <v>0</v>
      </c>
      <c r="F38" s="9">
        <v>0</v>
      </c>
      <c r="G38" s="9">
        <v>-74</v>
      </c>
      <c r="H38" s="9">
        <v>0</v>
      </c>
      <c r="I38" s="9">
        <v>-74</v>
      </c>
    </row>
    <row r="39" spans="1:9" s="3" customFormat="1" ht="12" customHeight="1">
      <c r="A39" s="3" t="s">
        <v>180</v>
      </c>
      <c r="B39" s="9">
        <v>5084</v>
      </c>
      <c r="C39" s="9">
        <v>1661</v>
      </c>
      <c r="D39" s="9">
        <v>94</v>
      </c>
      <c r="E39" s="9">
        <v>-846</v>
      </c>
      <c r="F39" s="9">
        <v>0</v>
      </c>
      <c r="G39" s="9">
        <v>-488</v>
      </c>
      <c r="H39" s="9">
        <v>0</v>
      </c>
      <c r="I39" s="9">
        <v>421</v>
      </c>
    </row>
    <row r="40" spans="1:9" s="3" customFormat="1" ht="12" customHeight="1">
      <c r="A40" s="3" t="s">
        <v>181</v>
      </c>
      <c r="B40" s="9">
        <v>4690</v>
      </c>
      <c r="C40" s="9">
        <v>1586</v>
      </c>
      <c r="D40" s="9">
        <v>89</v>
      </c>
      <c r="E40" s="9">
        <v>-572</v>
      </c>
      <c r="F40" s="9">
        <v>0</v>
      </c>
      <c r="G40" s="9">
        <v>-708</v>
      </c>
      <c r="H40" s="9">
        <v>0</v>
      </c>
      <c r="I40" s="9">
        <v>395</v>
      </c>
    </row>
    <row r="41" spans="1:9" s="3" customFormat="1" ht="12" customHeight="1">
      <c r="A41" s="3" t="s">
        <v>182</v>
      </c>
      <c r="B41" s="9">
        <v>3869</v>
      </c>
      <c r="C41" s="9">
        <v>647</v>
      </c>
      <c r="D41" s="9">
        <v>172</v>
      </c>
      <c r="E41" s="9">
        <v>1431</v>
      </c>
      <c r="F41" s="9">
        <v>0</v>
      </c>
      <c r="G41" s="9">
        <v>-349</v>
      </c>
      <c r="H41" s="9">
        <v>557</v>
      </c>
      <c r="I41" s="9">
        <v>2458</v>
      </c>
    </row>
    <row r="42" spans="1:9" s="3" customFormat="1" ht="12" customHeight="1">
      <c r="A42" s="3" t="s">
        <v>183</v>
      </c>
      <c r="B42" s="9">
        <v>2740</v>
      </c>
      <c r="C42" s="9">
        <v>2740</v>
      </c>
      <c r="D42" s="9">
        <v>495</v>
      </c>
      <c r="E42" s="9">
        <v>-466</v>
      </c>
      <c r="F42" s="9">
        <v>0</v>
      </c>
      <c r="G42" s="9">
        <v>-440</v>
      </c>
      <c r="H42" s="9">
        <v>0</v>
      </c>
      <c r="I42" s="9">
        <v>2329</v>
      </c>
    </row>
    <row r="43" spans="1:9" s="3" customFormat="1" ht="12" customHeight="1">
      <c r="A43" s="3" t="s">
        <v>184</v>
      </c>
      <c r="B43" s="9">
        <v>1652</v>
      </c>
      <c r="C43" s="9">
        <v>1092</v>
      </c>
      <c r="D43" s="9">
        <v>461</v>
      </c>
      <c r="E43" s="9">
        <v>-1250</v>
      </c>
      <c r="F43" s="9">
        <v>0</v>
      </c>
      <c r="G43" s="9">
        <v>-1025</v>
      </c>
      <c r="H43" s="9">
        <v>0</v>
      </c>
      <c r="I43" s="9">
        <v>-722</v>
      </c>
    </row>
    <row r="44" spans="1:9" s="3" customFormat="1" ht="12" customHeight="1">
      <c r="A44" s="3" t="s">
        <v>185</v>
      </c>
      <c r="B44" s="9">
        <v>1600</v>
      </c>
      <c r="C44" s="9">
        <v>1600</v>
      </c>
      <c r="D44" s="9">
        <v>0</v>
      </c>
      <c r="E44" s="9">
        <v>-20229</v>
      </c>
      <c r="F44" s="9">
        <v>0</v>
      </c>
      <c r="G44" s="9">
        <v>0</v>
      </c>
      <c r="H44" s="9">
        <v>0</v>
      </c>
      <c r="I44" s="9">
        <v>-18629</v>
      </c>
    </row>
    <row r="45" spans="1:9" s="3" customFormat="1" ht="12" customHeight="1">
      <c r="A45" s="3" t="s">
        <v>186</v>
      </c>
      <c r="B45" s="9">
        <v>955</v>
      </c>
      <c r="C45" s="9">
        <v>551</v>
      </c>
      <c r="D45" s="9">
        <v>462</v>
      </c>
      <c r="E45" s="9">
        <v>-334</v>
      </c>
      <c r="F45" s="9">
        <v>0</v>
      </c>
      <c r="G45" s="9">
        <v>-162</v>
      </c>
      <c r="H45" s="9">
        <v>0</v>
      </c>
      <c r="I45" s="9">
        <v>517</v>
      </c>
    </row>
    <row r="46" spans="1:9" s="3" customFormat="1" ht="12" customHeight="1">
      <c r="A46" s="3" t="s">
        <v>187</v>
      </c>
      <c r="B46" s="9">
        <v>390</v>
      </c>
      <c r="C46" s="9">
        <v>202</v>
      </c>
      <c r="D46" s="9">
        <v>448</v>
      </c>
      <c r="E46" s="9">
        <v>0</v>
      </c>
      <c r="F46" s="9">
        <v>0</v>
      </c>
      <c r="G46" s="9">
        <v>-3666</v>
      </c>
      <c r="H46" s="9">
        <v>0</v>
      </c>
      <c r="I46" s="9">
        <v>-3016</v>
      </c>
    </row>
    <row r="47" spans="1:9" s="3" customFormat="1" ht="12" customHeight="1">
      <c r="A47" s="3" t="s">
        <v>188</v>
      </c>
      <c r="B47" s="9">
        <v>163</v>
      </c>
      <c r="C47" s="9">
        <v>12</v>
      </c>
      <c r="D47" s="9">
        <v>65</v>
      </c>
      <c r="E47" s="9">
        <v>836</v>
      </c>
      <c r="F47" s="9">
        <v>0</v>
      </c>
      <c r="G47" s="9">
        <v>-3546</v>
      </c>
      <c r="H47" s="9">
        <v>2381</v>
      </c>
      <c r="I47" s="9">
        <v>-252</v>
      </c>
    </row>
    <row r="48" spans="1:9" s="3" customFormat="1" ht="12" customHeight="1">
      <c r="A48" s="3" t="s">
        <v>189</v>
      </c>
      <c r="B48" s="9">
        <v>107</v>
      </c>
      <c r="C48" s="9">
        <v>-268</v>
      </c>
      <c r="D48" s="9">
        <v>21135</v>
      </c>
      <c r="E48" s="9">
        <v>-245</v>
      </c>
      <c r="F48" s="9">
        <v>0</v>
      </c>
      <c r="G48" s="9">
        <v>-4977</v>
      </c>
      <c r="H48" s="9">
        <v>0</v>
      </c>
      <c r="I48" s="9">
        <v>15645</v>
      </c>
    </row>
    <row r="49" spans="1:9" s="3" customFormat="1" ht="12" customHeight="1">
      <c r="A49" s="3" t="s">
        <v>190</v>
      </c>
      <c r="B49" s="9">
        <v>0</v>
      </c>
      <c r="C49" s="9">
        <v>0</v>
      </c>
      <c r="D49" s="9">
        <v>3</v>
      </c>
      <c r="E49" s="9">
        <v>-194</v>
      </c>
      <c r="F49" s="9">
        <v>0</v>
      </c>
      <c r="G49" s="9">
        <v>0</v>
      </c>
      <c r="H49" s="9">
        <v>0</v>
      </c>
      <c r="I49" s="9">
        <v>-191</v>
      </c>
    </row>
    <row r="50" spans="1:9" s="3" customFormat="1" ht="12" customHeight="1">
      <c r="A50" s="3" t="s">
        <v>191</v>
      </c>
      <c r="B50" s="9">
        <v>-3</v>
      </c>
      <c r="C50" s="9">
        <v>-3</v>
      </c>
      <c r="D50" s="9">
        <v>566</v>
      </c>
      <c r="E50" s="9">
        <v>-12018</v>
      </c>
      <c r="F50" s="9">
        <v>0</v>
      </c>
      <c r="G50" s="9">
        <v>-2481</v>
      </c>
      <c r="H50" s="9">
        <v>-6699</v>
      </c>
      <c r="I50" s="9">
        <v>-20635</v>
      </c>
    </row>
    <row r="51" spans="1:9" s="3" customFormat="1" ht="12" customHeight="1">
      <c r="A51" s="3" t="s">
        <v>192</v>
      </c>
      <c r="B51" s="9">
        <v>-626</v>
      </c>
      <c r="C51" s="9">
        <v>-818</v>
      </c>
      <c r="D51" s="9">
        <v>3017</v>
      </c>
      <c r="E51" s="9">
        <v>-427</v>
      </c>
      <c r="F51" s="9">
        <v>0</v>
      </c>
      <c r="G51" s="9">
        <v>-1281</v>
      </c>
      <c r="H51" s="9">
        <v>0</v>
      </c>
      <c r="I51" s="9">
        <v>491</v>
      </c>
    </row>
    <row r="52" spans="1:9" s="3" customFormat="1" ht="12.75">
      <c r="A52" s="2"/>
      <c r="B52" s="9"/>
      <c r="C52" s="9"/>
      <c r="D52" s="9"/>
      <c r="E52" s="9"/>
      <c r="F52" s="9"/>
      <c r="G52" s="9"/>
      <c r="H52" s="9"/>
      <c r="I52" s="9"/>
    </row>
    <row r="53" spans="1:9" ht="12.75">
      <c r="A53" s="3" t="s">
        <v>140</v>
      </c>
      <c r="B53" s="9">
        <f aca="true" t="shared" si="0" ref="B53:I53">SUM(B4:B52)</f>
        <v>5399661</v>
      </c>
      <c r="C53" s="9">
        <f t="shared" si="0"/>
        <v>3333632</v>
      </c>
      <c r="D53" s="9">
        <f t="shared" si="0"/>
        <v>349384</v>
      </c>
      <c r="E53" s="9">
        <f t="shared" si="0"/>
        <v>-2487141</v>
      </c>
      <c r="F53" s="9">
        <f t="shared" si="0"/>
        <v>-4558</v>
      </c>
      <c r="G53" s="9">
        <f t="shared" si="0"/>
        <v>-1053752</v>
      </c>
      <c r="H53" s="9">
        <f t="shared" si="0"/>
        <v>368764</v>
      </c>
      <c r="I53" s="9">
        <f t="shared" si="0"/>
        <v>506329</v>
      </c>
    </row>
    <row r="54" spans="1:9" ht="12.75">
      <c r="A54" s="1" t="s">
        <v>141</v>
      </c>
      <c r="B54" s="10">
        <v>5234554</v>
      </c>
      <c r="C54" s="10">
        <v>3444959</v>
      </c>
      <c r="D54" s="10">
        <v>297952</v>
      </c>
      <c r="E54" s="10">
        <v>-3031724</v>
      </c>
      <c r="F54" s="10">
        <v>-29134</v>
      </c>
      <c r="G54" s="10">
        <v>-1181803</v>
      </c>
      <c r="H54" s="10">
        <v>72672</v>
      </c>
      <c r="I54" s="10">
        <v>-427078</v>
      </c>
    </row>
    <row r="56" spans="1:9" ht="12.75">
      <c r="A56" s="1" t="s">
        <v>137</v>
      </c>
      <c r="B56" s="7">
        <f aca="true" t="shared" si="1" ref="B56:I57">B53/($C53/100)</f>
        <v>161.97531701159576</v>
      </c>
      <c r="C56" s="7">
        <f t="shared" si="1"/>
        <v>100</v>
      </c>
      <c r="D56" s="7">
        <f t="shared" si="1"/>
        <v>10.480580939947782</v>
      </c>
      <c r="E56" s="7">
        <f t="shared" si="1"/>
        <v>-74.6075451639533</v>
      </c>
      <c r="F56" s="7">
        <f t="shared" si="1"/>
        <v>-0.13672774919367225</v>
      </c>
      <c r="G56" s="7">
        <f t="shared" si="1"/>
        <v>-31.609727768391952</v>
      </c>
      <c r="H56" s="7">
        <f t="shared" si="1"/>
        <v>11.061928851174935</v>
      </c>
      <c r="I56" s="7">
        <f t="shared" si="1"/>
        <v>15.188509109583782</v>
      </c>
    </row>
    <row r="57" spans="1:9" ht="12.75">
      <c r="A57" s="1" t="s">
        <v>138</v>
      </c>
      <c r="B57" s="7">
        <f t="shared" si="1"/>
        <v>151.94822347668</v>
      </c>
      <c r="C57" s="7">
        <f t="shared" si="1"/>
        <v>100.00000000000001</v>
      </c>
      <c r="D57" s="7">
        <f t="shared" si="1"/>
        <v>8.648927316696659</v>
      </c>
      <c r="E57" s="7">
        <f t="shared" si="1"/>
        <v>-88.00464678970056</v>
      </c>
      <c r="F57" s="7">
        <f t="shared" si="1"/>
        <v>-0.8456994698630667</v>
      </c>
      <c r="G57" s="7">
        <f t="shared" si="1"/>
        <v>-34.305284910502564</v>
      </c>
      <c r="H57" s="7">
        <f t="shared" si="1"/>
        <v>2.1095171234258525</v>
      </c>
      <c r="I57" s="7">
        <f t="shared" si="1"/>
        <v>-12.397186729943666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6"/>
  <dimension ref="A1:K4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193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33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55</v>
      </c>
      <c r="B3" s="4" t="s">
        <v>89</v>
      </c>
      <c r="C3" s="4" t="s">
        <v>117</v>
      </c>
      <c r="D3" s="4" t="s">
        <v>118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</row>
    <row r="4" spans="1:9" s="3" customFormat="1" ht="12" customHeight="1">
      <c r="A4" s="3" t="s">
        <v>194</v>
      </c>
      <c r="B4" s="9">
        <v>348795</v>
      </c>
      <c r="C4" s="9">
        <v>311075</v>
      </c>
      <c r="D4" s="9">
        <v>14409</v>
      </c>
      <c r="E4" s="9">
        <v>-269226</v>
      </c>
      <c r="F4" s="9">
        <v>0</v>
      </c>
      <c r="G4" s="9">
        <v>-99657</v>
      </c>
      <c r="H4" s="9">
        <v>-17483</v>
      </c>
      <c r="I4" s="9">
        <v>-60882</v>
      </c>
    </row>
    <row r="5" spans="1:9" s="3" customFormat="1" ht="12" customHeight="1">
      <c r="A5" s="3" t="s">
        <v>195</v>
      </c>
      <c r="B5" s="9">
        <v>240417</v>
      </c>
      <c r="C5" s="9">
        <v>188114</v>
      </c>
      <c r="D5" s="9">
        <v>8664</v>
      </c>
      <c r="E5" s="9">
        <v>-159774</v>
      </c>
      <c r="F5" s="9">
        <v>3760</v>
      </c>
      <c r="G5" s="9">
        <v>-57450</v>
      </c>
      <c r="H5" s="9">
        <v>0</v>
      </c>
      <c r="I5" s="9">
        <v>-16686</v>
      </c>
    </row>
    <row r="6" spans="1:9" s="3" customFormat="1" ht="12" customHeight="1">
      <c r="A6" s="3" t="s">
        <v>196</v>
      </c>
      <c r="B6" s="9">
        <v>155385</v>
      </c>
      <c r="C6" s="9">
        <v>135462</v>
      </c>
      <c r="D6" s="9">
        <v>11044</v>
      </c>
      <c r="E6" s="9">
        <v>-103880</v>
      </c>
      <c r="F6" s="9">
        <v>0</v>
      </c>
      <c r="G6" s="9">
        <v>-26385</v>
      </c>
      <c r="H6" s="9">
        <v>500</v>
      </c>
      <c r="I6" s="9">
        <v>16741</v>
      </c>
    </row>
    <row r="7" spans="1:9" s="3" customFormat="1" ht="12" customHeight="1">
      <c r="A7" s="3" t="s">
        <v>197</v>
      </c>
      <c r="B7" s="9">
        <v>149623</v>
      </c>
      <c r="C7" s="9">
        <v>98071</v>
      </c>
      <c r="D7" s="9">
        <v>6494</v>
      </c>
      <c r="E7" s="9">
        <v>-93651</v>
      </c>
      <c r="F7" s="9">
        <v>-14016</v>
      </c>
      <c r="G7" s="9">
        <v>-29193</v>
      </c>
      <c r="H7" s="9">
        <v>0</v>
      </c>
      <c r="I7" s="9">
        <v>-32295</v>
      </c>
    </row>
    <row r="8" spans="1:9" s="3" customFormat="1" ht="12" customHeight="1">
      <c r="A8" s="3" t="s">
        <v>198</v>
      </c>
      <c r="B8" s="9">
        <v>149186</v>
      </c>
      <c r="C8" s="9">
        <v>132678</v>
      </c>
      <c r="D8" s="9">
        <v>5555</v>
      </c>
      <c r="E8" s="9">
        <v>-126639</v>
      </c>
      <c r="F8" s="9">
        <v>0</v>
      </c>
      <c r="G8" s="9">
        <v>-30107</v>
      </c>
      <c r="H8" s="9">
        <v>0</v>
      </c>
      <c r="I8" s="9">
        <v>-18513</v>
      </c>
    </row>
    <row r="9" spans="1:9" s="3" customFormat="1" ht="12" customHeight="1">
      <c r="A9" s="3" t="s">
        <v>199</v>
      </c>
      <c r="B9" s="9">
        <v>146328</v>
      </c>
      <c r="C9" s="9">
        <v>94828</v>
      </c>
      <c r="D9" s="9">
        <v>5808</v>
      </c>
      <c r="E9" s="9">
        <v>-50658</v>
      </c>
      <c r="F9" s="9">
        <v>1465</v>
      </c>
      <c r="G9" s="9">
        <v>-37665</v>
      </c>
      <c r="H9" s="9">
        <v>16</v>
      </c>
      <c r="I9" s="9">
        <v>13794</v>
      </c>
    </row>
    <row r="10" spans="1:9" s="3" customFormat="1" ht="12" customHeight="1">
      <c r="A10" s="3" t="s">
        <v>200</v>
      </c>
      <c r="B10" s="9">
        <v>138678</v>
      </c>
      <c r="C10" s="9">
        <v>98303</v>
      </c>
      <c r="D10" s="9">
        <v>8456</v>
      </c>
      <c r="E10" s="9">
        <v>-88660</v>
      </c>
      <c r="F10" s="9">
        <v>-20878</v>
      </c>
      <c r="G10" s="9">
        <v>-27045</v>
      </c>
      <c r="H10" s="9">
        <v>0</v>
      </c>
      <c r="I10" s="9">
        <v>-29824</v>
      </c>
    </row>
    <row r="11" spans="1:9" s="3" customFormat="1" ht="12" customHeight="1">
      <c r="A11" s="3" t="s">
        <v>201</v>
      </c>
      <c r="B11" s="9">
        <v>131482</v>
      </c>
      <c r="C11" s="9">
        <v>85549</v>
      </c>
      <c r="D11" s="9">
        <v>4454</v>
      </c>
      <c r="E11" s="9">
        <v>-61214</v>
      </c>
      <c r="F11" s="9">
        <v>0</v>
      </c>
      <c r="G11" s="9">
        <v>-20360</v>
      </c>
      <c r="H11" s="9">
        <v>0</v>
      </c>
      <c r="I11" s="9">
        <v>8429</v>
      </c>
    </row>
    <row r="12" spans="1:9" s="3" customFormat="1" ht="12" customHeight="1">
      <c r="A12" s="3" t="s">
        <v>202</v>
      </c>
      <c r="B12" s="9">
        <v>102333</v>
      </c>
      <c r="C12" s="9">
        <v>63852</v>
      </c>
      <c r="D12" s="9">
        <v>2396</v>
      </c>
      <c r="E12" s="9">
        <v>-55617</v>
      </c>
      <c r="F12" s="9">
        <v>-8965</v>
      </c>
      <c r="G12" s="9">
        <v>-16006</v>
      </c>
      <c r="H12" s="9">
        <v>0</v>
      </c>
      <c r="I12" s="9">
        <v>-14340</v>
      </c>
    </row>
    <row r="13" spans="1:9" s="3" customFormat="1" ht="12" customHeight="1">
      <c r="A13" s="3" t="s">
        <v>203</v>
      </c>
      <c r="B13" s="9">
        <v>100979</v>
      </c>
      <c r="C13" s="9">
        <v>67404</v>
      </c>
      <c r="D13" s="9">
        <v>3437</v>
      </c>
      <c r="E13" s="9">
        <v>-55146</v>
      </c>
      <c r="F13" s="9">
        <v>-373</v>
      </c>
      <c r="G13" s="9">
        <v>-24151</v>
      </c>
      <c r="H13" s="9">
        <v>0</v>
      </c>
      <c r="I13" s="9">
        <v>-8829</v>
      </c>
    </row>
    <row r="14" spans="1:9" s="3" customFormat="1" ht="12" customHeight="1">
      <c r="A14" s="3" t="s">
        <v>204</v>
      </c>
      <c r="B14" s="9">
        <v>100556</v>
      </c>
      <c r="C14" s="9">
        <v>63472</v>
      </c>
      <c r="D14" s="9">
        <v>3568</v>
      </c>
      <c r="E14" s="9">
        <v>-60170</v>
      </c>
      <c r="F14" s="9">
        <v>0</v>
      </c>
      <c r="G14" s="9">
        <v>-14214</v>
      </c>
      <c r="H14" s="9">
        <v>0</v>
      </c>
      <c r="I14" s="9">
        <v>-7344</v>
      </c>
    </row>
    <row r="15" spans="1:9" s="3" customFormat="1" ht="12" customHeight="1">
      <c r="A15" s="3" t="s">
        <v>205</v>
      </c>
      <c r="B15" s="9">
        <v>80884</v>
      </c>
      <c r="C15" s="9">
        <v>52481</v>
      </c>
      <c r="D15" s="9">
        <v>6438</v>
      </c>
      <c r="E15" s="9">
        <v>-46511</v>
      </c>
      <c r="F15" s="9">
        <v>1001</v>
      </c>
      <c r="G15" s="9">
        <v>-20330</v>
      </c>
      <c r="H15" s="9">
        <v>0</v>
      </c>
      <c r="I15" s="9">
        <v>-6921</v>
      </c>
    </row>
    <row r="16" spans="1:9" s="3" customFormat="1" ht="12" customHeight="1">
      <c r="A16" s="3" t="s">
        <v>206</v>
      </c>
      <c r="B16" s="9">
        <v>79254</v>
      </c>
      <c r="C16" s="9">
        <v>66488</v>
      </c>
      <c r="D16" s="9">
        <v>2900</v>
      </c>
      <c r="E16" s="9">
        <v>-50863</v>
      </c>
      <c r="F16" s="9">
        <v>0</v>
      </c>
      <c r="G16" s="9">
        <v>-15932</v>
      </c>
      <c r="H16" s="9">
        <v>616</v>
      </c>
      <c r="I16" s="9">
        <v>3209</v>
      </c>
    </row>
    <row r="17" spans="1:9" s="3" customFormat="1" ht="12" customHeight="1">
      <c r="A17" s="3" t="s">
        <v>207</v>
      </c>
      <c r="B17" s="9">
        <v>78317</v>
      </c>
      <c r="C17" s="9">
        <v>67794</v>
      </c>
      <c r="D17" s="9">
        <v>2483</v>
      </c>
      <c r="E17" s="9">
        <v>-46143</v>
      </c>
      <c r="F17" s="9">
        <v>0</v>
      </c>
      <c r="G17" s="9">
        <v>-18997</v>
      </c>
      <c r="H17" s="9">
        <v>0</v>
      </c>
      <c r="I17" s="9">
        <v>5137</v>
      </c>
    </row>
    <row r="18" spans="1:9" s="3" customFormat="1" ht="12" customHeight="1">
      <c r="A18" s="3" t="s">
        <v>208</v>
      </c>
      <c r="B18" s="9">
        <v>73896</v>
      </c>
      <c r="C18" s="9">
        <v>65435</v>
      </c>
      <c r="D18" s="9">
        <v>2318</v>
      </c>
      <c r="E18" s="9">
        <v>-46803</v>
      </c>
      <c r="F18" s="9">
        <v>0</v>
      </c>
      <c r="G18" s="9">
        <v>-18102</v>
      </c>
      <c r="H18" s="9">
        <v>-2534</v>
      </c>
      <c r="I18" s="9">
        <v>314</v>
      </c>
    </row>
    <row r="19" spans="1:9" s="3" customFormat="1" ht="12" customHeight="1">
      <c r="A19" s="3" t="s">
        <v>209</v>
      </c>
      <c r="B19" s="9">
        <v>71096</v>
      </c>
      <c r="C19" s="9">
        <v>60259</v>
      </c>
      <c r="D19" s="9">
        <v>2764</v>
      </c>
      <c r="E19" s="9">
        <v>-41010</v>
      </c>
      <c r="F19" s="9">
        <v>-1705</v>
      </c>
      <c r="G19" s="9">
        <v>-19092</v>
      </c>
      <c r="H19" s="9">
        <v>0</v>
      </c>
      <c r="I19" s="9">
        <v>1216</v>
      </c>
    </row>
    <row r="20" spans="1:9" s="3" customFormat="1" ht="12" customHeight="1">
      <c r="A20" s="3" t="s">
        <v>210</v>
      </c>
      <c r="B20" s="9">
        <v>64295</v>
      </c>
      <c r="C20" s="9">
        <v>44799</v>
      </c>
      <c r="D20" s="9">
        <v>2256</v>
      </c>
      <c r="E20" s="9">
        <v>-40596</v>
      </c>
      <c r="F20" s="9">
        <v>0</v>
      </c>
      <c r="G20" s="9">
        <v>-12374</v>
      </c>
      <c r="H20" s="9">
        <v>0</v>
      </c>
      <c r="I20" s="9">
        <v>-5915</v>
      </c>
    </row>
    <row r="21" spans="1:9" s="3" customFormat="1" ht="12" customHeight="1">
      <c r="A21" s="3" t="s">
        <v>211</v>
      </c>
      <c r="B21" s="9">
        <v>59962</v>
      </c>
      <c r="C21" s="9">
        <v>52661</v>
      </c>
      <c r="D21" s="9">
        <v>2156</v>
      </c>
      <c r="E21" s="9">
        <v>-44450</v>
      </c>
      <c r="F21" s="9">
        <v>0</v>
      </c>
      <c r="G21" s="9">
        <v>-15076</v>
      </c>
      <c r="H21" s="9">
        <v>0</v>
      </c>
      <c r="I21" s="9">
        <v>-4709</v>
      </c>
    </row>
    <row r="22" spans="1:9" s="3" customFormat="1" ht="12" customHeight="1">
      <c r="A22" s="3" t="s">
        <v>212</v>
      </c>
      <c r="B22" s="9">
        <v>48003</v>
      </c>
      <c r="C22" s="9">
        <v>40830</v>
      </c>
      <c r="D22" s="9">
        <v>1947</v>
      </c>
      <c r="E22" s="9">
        <v>-31734</v>
      </c>
      <c r="F22" s="9">
        <v>0</v>
      </c>
      <c r="G22" s="9">
        <v>-15677</v>
      </c>
      <c r="H22" s="9">
        <v>101</v>
      </c>
      <c r="I22" s="9">
        <v>-4533</v>
      </c>
    </row>
    <row r="23" spans="1:9" s="3" customFormat="1" ht="12" customHeight="1">
      <c r="A23" s="3" t="s">
        <v>213</v>
      </c>
      <c r="B23" s="9">
        <v>40745</v>
      </c>
      <c r="C23" s="9">
        <v>18600</v>
      </c>
      <c r="D23" s="9">
        <v>1308</v>
      </c>
      <c r="E23" s="9">
        <v>-13596</v>
      </c>
      <c r="F23" s="9">
        <v>0</v>
      </c>
      <c r="G23" s="9">
        <v>-2560</v>
      </c>
      <c r="H23" s="9">
        <v>0</v>
      </c>
      <c r="I23" s="9">
        <v>3752</v>
      </c>
    </row>
    <row r="24" spans="1:9" s="3" customFormat="1" ht="12" customHeight="1">
      <c r="A24" s="3" t="s">
        <v>214</v>
      </c>
      <c r="B24" s="9">
        <v>38612</v>
      </c>
      <c r="C24" s="9">
        <v>31017</v>
      </c>
      <c r="D24" s="9">
        <v>1287</v>
      </c>
      <c r="E24" s="9">
        <v>-20917</v>
      </c>
      <c r="F24" s="9">
        <v>0</v>
      </c>
      <c r="G24" s="9">
        <v>-12460</v>
      </c>
      <c r="H24" s="9">
        <v>0</v>
      </c>
      <c r="I24" s="9">
        <v>-1073</v>
      </c>
    </row>
    <row r="25" spans="1:9" s="3" customFormat="1" ht="12" customHeight="1">
      <c r="A25" s="3" t="s">
        <v>215</v>
      </c>
      <c r="B25" s="9">
        <v>36749</v>
      </c>
      <c r="C25" s="9">
        <v>25016</v>
      </c>
      <c r="D25" s="9">
        <v>816</v>
      </c>
      <c r="E25" s="9">
        <v>-17123</v>
      </c>
      <c r="F25" s="9">
        <v>0</v>
      </c>
      <c r="G25" s="9">
        <v>-7783</v>
      </c>
      <c r="H25" s="9">
        <v>0</v>
      </c>
      <c r="I25" s="9">
        <v>926</v>
      </c>
    </row>
    <row r="26" spans="1:9" s="3" customFormat="1" ht="12" customHeight="1">
      <c r="A26" s="3" t="s">
        <v>216</v>
      </c>
      <c r="B26" s="9">
        <v>34334</v>
      </c>
      <c r="C26" s="9">
        <v>22107</v>
      </c>
      <c r="D26" s="9">
        <v>3298</v>
      </c>
      <c r="E26" s="9">
        <v>-18853</v>
      </c>
      <c r="F26" s="9">
        <v>803</v>
      </c>
      <c r="G26" s="9">
        <v>-7593</v>
      </c>
      <c r="H26" s="9">
        <v>0</v>
      </c>
      <c r="I26" s="9">
        <v>-238</v>
      </c>
    </row>
    <row r="27" spans="1:9" s="3" customFormat="1" ht="12" customHeight="1">
      <c r="A27" s="3" t="s">
        <v>217</v>
      </c>
      <c r="B27" s="9">
        <v>29960</v>
      </c>
      <c r="C27" s="9">
        <v>17455</v>
      </c>
      <c r="D27" s="9">
        <v>1424</v>
      </c>
      <c r="E27" s="9">
        <v>-17806</v>
      </c>
      <c r="F27" s="9">
        <v>0</v>
      </c>
      <c r="G27" s="9">
        <v>-10470</v>
      </c>
      <c r="H27" s="9">
        <v>0</v>
      </c>
      <c r="I27" s="9">
        <v>-9397</v>
      </c>
    </row>
    <row r="28" spans="1:9" s="3" customFormat="1" ht="12" customHeight="1">
      <c r="A28" s="3" t="s">
        <v>218</v>
      </c>
      <c r="B28" s="9">
        <v>15096</v>
      </c>
      <c r="C28" s="9">
        <v>13211</v>
      </c>
      <c r="D28" s="9">
        <v>344</v>
      </c>
      <c r="E28" s="9">
        <v>-12662</v>
      </c>
      <c r="F28" s="9">
        <v>0</v>
      </c>
      <c r="G28" s="9">
        <v>-4113</v>
      </c>
      <c r="H28" s="9">
        <v>0</v>
      </c>
      <c r="I28" s="9">
        <v>-3220</v>
      </c>
    </row>
    <row r="29" spans="1:9" s="3" customFormat="1" ht="12" customHeight="1">
      <c r="A29" s="3" t="s">
        <v>219</v>
      </c>
      <c r="B29" s="9">
        <v>8941</v>
      </c>
      <c r="C29" s="9">
        <v>7680</v>
      </c>
      <c r="D29" s="9">
        <v>214</v>
      </c>
      <c r="E29" s="9">
        <v>-1586</v>
      </c>
      <c r="F29" s="9">
        <v>-1660</v>
      </c>
      <c r="G29" s="9">
        <v>-2442</v>
      </c>
      <c r="H29" s="9">
        <v>0</v>
      </c>
      <c r="I29" s="9">
        <v>2206</v>
      </c>
    </row>
    <row r="30" spans="1:9" s="3" customFormat="1" ht="12" customHeight="1">
      <c r="A30" s="3" t="s">
        <v>220</v>
      </c>
      <c r="B30" s="9">
        <v>4175</v>
      </c>
      <c r="C30" s="9">
        <v>3863</v>
      </c>
      <c r="D30" s="9">
        <v>112</v>
      </c>
      <c r="E30" s="9">
        <v>-3115</v>
      </c>
      <c r="F30" s="9">
        <v>0</v>
      </c>
      <c r="G30" s="9">
        <v>-1036</v>
      </c>
      <c r="H30" s="9">
        <v>0</v>
      </c>
      <c r="I30" s="9">
        <v>-176</v>
      </c>
    </row>
    <row r="31" spans="1:9" s="3" customFormat="1" ht="12" customHeight="1">
      <c r="A31" s="3" t="s">
        <v>221</v>
      </c>
      <c r="B31" s="9">
        <v>3087</v>
      </c>
      <c r="C31" s="9">
        <v>2714</v>
      </c>
      <c r="D31" s="9">
        <v>96</v>
      </c>
      <c r="E31" s="9">
        <v>-3100</v>
      </c>
      <c r="F31" s="9">
        <v>0</v>
      </c>
      <c r="G31" s="9">
        <v>-837</v>
      </c>
      <c r="H31" s="9">
        <v>0</v>
      </c>
      <c r="I31" s="9">
        <v>-1127</v>
      </c>
    </row>
    <row r="32" spans="1:9" s="3" customFormat="1" ht="12" customHeight="1">
      <c r="A32" s="3" t="s">
        <v>222</v>
      </c>
      <c r="B32" s="9">
        <v>2932</v>
      </c>
      <c r="C32" s="9">
        <v>2603</v>
      </c>
      <c r="D32" s="9">
        <v>84</v>
      </c>
      <c r="E32" s="9">
        <v>-1766</v>
      </c>
      <c r="F32" s="9">
        <v>0</v>
      </c>
      <c r="G32" s="9">
        <v>-789</v>
      </c>
      <c r="H32" s="9">
        <v>0</v>
      </c>
      <c r="I32" s="9">
        <v>132</v>
      </c>
    </row>
    <row r="33" spans="1:9" s="3" customFormat="1" ht="12" customHeight="1">
      <c r="A33" s="3" t="s">
        <v>223</v>
      </c>
      <c r="B33" s="9">
        <v>2313</v>
      </c>
      <c r="C33" s="9">
        <v>1978</v>
      </c>
      <c r="D33" s="9">
        <v>42</v>
      </c>
      <c r="E33" s="9">
        <v>-180</v>
      </c>
      <c r="F33" s="9">
        <v>-1130</v>
      </c>
      <c r="G33" s="9">
        <v>-350</v>
      </c>
      <c r="H33" s="9">
        <v>0</v>
      </c>
      <c r="I33" s="9">
        <v>360</v>
      </c>
    </row>
    <row r="34" spans="1:9" s="3" customFormat="1" ht="12" customHeight="1">
      <c r="A34" s="3" t="s">
        <v>224</v>
      </c>
      <c r="B34" s="9">
        <v>2264</v>
      </c>
      <c r="C34" s="9">
        <v>1970</v>
      </c>
      <c r="D34" s="9">
        <v>48</v>
      </c>
      <c r="E34" s="9">
        <v>-1307</v>
      </c>
      <c r="F34" s="9">
        <v>0</v>
      </c>
      <c r="G34" s="9">
        <v>-650</v>
      </c>
      <c r="H34" s="9">
        <v>0</v>
      </c>
      <c r="I34" s="9">
        <v>61</v>
      </c>
    </row>
    <row r="35" spans="1:9" s="3" customFormat="1" ht="12" customHeight="1">
      <c r="A35" s="3" t="s">
        <v>225</v>
      </c>
      <c r="B35" s="9">
        <v>1560</v>
      </c>
      <c r="C35" s="9">
        <v>1120</v>
      </c>
      <c r="D35" s="9">
        <v>74</v>
      </c>
      <c r="E35" s="9">
        <v>-1276</v>
      </c>
      <c r="F35" s="9">
        <v>-344</v>
      </c>
      <c r="G35" s="9">
        <v>-441</v>
      </c>
      <c r="H35" s="9">
        <v>0</v>
      </c>
      <c r="I35" s="9">
        <v>-867</v>
      </c>
    </row>
    <row r="36" spans="1:9" s="3" customFormat="1" ht="12" customHeight="1">
      <c r="A36" s="3" t="s">
        <v>226</v>
      </c>
      <c r="B36" s="9">
        <v>1287</v>
      </c>
      <c r="C36" s="9">
        <v>1203</v>
      </c>
      <c r="D36" s="9">
        <v>30</v>
      </c>
      <c r="E36" s="9">
        <v>-429</v>
      </c>
      <c r="F36" s="9">
        <v>-290</v>
      </c>
      <c r="G36" s="9">
        <v>-345</v>
      </c>
      <c r="H36" s="9">
        <v>0</v>
      </c>
      <c r="I36" s="9">
        <v>169</v>
      </c>
    </row>
    <row r="37" spans="1:9" s="3" customFormat="1" ht="12" customHeight="1">
      <c r="A37" s="3" t="s">
        <v>227</v>
      </c>
      <c r="B37" s="9">
        <v>171</v>
      </c>
      <c r="C37" s="9">
        <v>171</v>
      </c>
      <c r="D37" s="9">
        <v>5</v>
      </c>
      <c r="E37" s="9">
        <v>0</v>
      </c>
      <c r="F37" s="9">
        <v>0</v>
      </c>
      <c r="G37" s="9">
        <v>50</v>
      </c>
      <c r="H37" s="9">
        <v>0</v>
      </c>
      <c r="I37" s="9">
        <v>226</v>
      </c>
    </row>
    <row r="38" spans="1:9" s="3" customFormat="1" ht="12.75">
      <c r="A38" s="2"/>
      <c r="B38" s="9"/>
      <c r="C38" s="9"/>
      <c r="D38" s="9"/>
      <c r="E38" s="9"/>
      <c r="F38" s="9"/>
      <c r="G38" s="9"/>
      <c r="H38" s="9"/>
      <c r="I38" s="9"/>
    </row>
    <row r="39" spans="1:9" ht="12.75">
      <c r="A39" s="3" t="s">
        <v>140</v>
      </c>
      <c r="B39" s="9">
        <f aca="true" t="shared" si="0" ref="B39:I39">SUM(B4:B38)</f>
        <v>2541695</v>
      </c>
      <c r="C39" s="9">
        <f t="shared" si="0"/>
        <v>1940263</v>
      </c>
      <c r="D39" s="9">
        <f t="shared" si="0"/>
        <v>106729</v>
      </c>
      <c r="E39" s="9">
        <f t="shared" si="0"/>
        <v>-1586461</v>
      </c>
      <c r="F39" s="9">
        <f t="shared" si="0"/>
        <v>-42332</v>
      </c>
      <c r="G39" s="9">
        <f t="shared" si="0"/>
        <v>-569632</v>
      </c>
      <c r="H39" s="9">
        <f t="shared" si="0"/>
        <v>-18784</v>
      </c>
      <c r="I39" s="9">
        <f t="shared" si="0"/>
        <v>-170217</v>
      </c>
    </row>
    <row r="40" spans="1:9" ht="12.75">
      <c r="A40" s="1" t="s">
        <v>141</v>
      </c>
      <c r="B40" s="10">
        <v>2322292</v>
      </c>
      <c r="C40" s="10">
        <v>1908391</v>
      </c>
      <c r="D40" s="10">
        <v>178599</v>
      </c>
      <c r="E40" s="10">
        <v>-1479892</v>
      </c>
      <c r="F40" s="10">
        <v>-100486</v>
      </c>
      <c r="G40" s="10">
        <v>-508242</v>
      </c>
      <c r="H40" s="10">
        <v>35900</v>
      </c>
      <c r="I40" s="10">
        <v>34270</v>
      </c>
    </row>
    <row r="42" spans="1:9" ht="12.75">
      <c r="A42" s="1" t="s">
        <v>137</v>
      </c>
      <c r="B42" s="7">
        <f aca="true" t="shared" si="1" ref="B42:I43">B39/($C39/100)</f>
        <v>130.99744725328472</v>
      </c>
      <c r="C42" s="7">
        <f t="shared" si="1"/>
        <v>100</v>
      </c>
      <c r="D42" s="7">
        <f t="shared" si="1"/>
        <v>5.500749125247453</v>
      </c>
      <c r="E42" s="7">
        <f t="shared" si="1"/>
        <v>-81.76525553494551</v>
      </c>
      <c r="F42" s="7">
        <f t="shared" si="1"/>
        <v>-2.1817660801654206</v>
      </c>
      <c r="G42" s="7">
        <f t="shared" si="1"/>
        <v>-29.35849418352048</v>
      </c>
      <c r="H42" s="7">
        <f t="shared" si="1"/>
        <v>-0.9681161780645201</v>
      </c>
      <c r="I42" s="7">
        <f t="shared" si="1"/>
        <v>-8.77288285144849</v>
      </c>
    </row>
    <row r="43" spans="1:9" ht="12.75">
      <c r="A43" s="1" t="s">
        <v>138</v>
      </c>
      <c r="B43" s="7">
        <f t="shared" si="1"/>
        <v>121.68847998130363</v>
      </c>
      <c r="C43" s="7">
        <f t="shared" si="1"/>
        <v>100</v>
      </c>
      <c r="D43" s="7">
        <f t="shared" si="1"/>
        <v>9.358616761449829</v>
      </c>
      <c r="E43" s="7">
        <f t="shared" si="1"/>
        <v>-77.54658243515087</v>
      </c>
      <c r="F43" s="7">
        <f t="shared" si="1"/>
        <v>-5.265482807244427</v>
      </c>
      <c r="G43" s="7">
        <f t="shared" si="1"/>
        <v>-26.631963785199154</v>
      </c>
      <c r="H43" s="7">
        <f t="shared" si="1"/>
        <v>1.881165861712825</v>
      </c>
      <c r="I43" s="7">
        <f t="shared" si="1"/>
        <v>1.7957535955682038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"/>
  <dimension ref="A1:K31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228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34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55</v>
      </c>
      <c r="B3" s="4" t="s">
        <v>89</v>
      </c>
      <c r="C3" s="4" t="s">
        <v>117</v>
      </c>
      <c r="D3" s="4" t="s">
        <v>118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</row>
    <row r="4" spans="1:9" s="3" customFormat="1" ht="12" customHeight="1">
      <c r="A4" s="3" t="s">
        <v>149</v>
      </c>
      <c r="B4" s="9">
        <v>2064914</v>
      </c>
      <c r="C4" s="9">
        <v>1742962</v>
      </c>
      <c r="D4" s="9">
        <v>98817</v>
      </c>
      <c r="E4" s="9">
        <v>-1591515</v>
      </c>
      <c r="F4" s="9">
        <v>0</v>
      </c>
      <c r="G4" s="9">
        <v>-215142</v>
      </c>
      <c r="H4" s="9">
        <v>67014</v>
      </c>
      <c r="I4" s="9">
        <v>102136</v>
      </c>
    </row>
    <row r="5" spans="1:9" s="3" customFormat="1" ht="12" customHeight="1">
      <c r="A5" s="3" t="s">
        <v>147</v>
      </c>
      <c r="B5" s="9">
        <v>1130816</v>
      </c>
      <c r="C5" s="9">
        <v>1115987</v>
      </c>
      <c r="D5" s="9">
        <v>50910</v>
      </c>
      <c r="E5" s="9">
        <v>-1024272</v>
      </c>
      <c r="F5" s="9">
        <v>0</v>
      </c>
      <c r="G5" s="9">
        <v>-186537</v>
      </c>
      <c r="H5" s="9">
        <v>0</v>
      </c>
      <c r="I5" s="9">
        <v>-43912</v>
      </c>
    </row>
    <row r="6" spans="1:9" s="3" customFormat="1" ht="12" customHeight="1">
      <c r="A6" s="3" t="s">
        <v>148</v>
      </c>
      <c r="B6" s="9">
        <v>994489</v>
      </c>
      <c r="C6" s="9">
        <v>982132</v>
      </c>
      <c r="D6" s="9">
        <v>41052</v>
      </c>
      <c r="E6" s="9">
        <v>-921498</v>
      </c>
      <c r="F6" s="9">
        <v>-3968</v>
      </c>
      <c r="G6" s="9">
        <v>-174613</v>
      </c>
      <c r="H6" s="9">
        <v>20959</v>
      </c>
      <c r="I6" s="9">
        <v>-55936</v>
      </c>
    </row>
    <row r="7" spans="1:9" s="3" customFormat="1" ht="12" customHeight="1">
      <c r="A7" s="3" t="s">
        <v>229</v>
      </c>
      <c r="B7" s="9">
        <v>393418</v>
      </c>
      <c r="C7" s="9">
        <v>148738</v>
      </c>
      <c r="D7" s="9">
        <v>2999</v>
      </c>
      <c r="E7" s="9">
        <v>-43203</v>
      </c>
      <c r="F7" s="9">
        <v>0</v>
      </c>
      <c r="G7" s="9">
        <v>-96967</v>
      </c>
      <c r="H7" s="9">
        <v>0</v>
      </c>
      <c r="I7" s="9">
        <v>11567</v>
      </c>
    </row>
    <row r="8" spans="1:9" s="3" customFormat="1" ht="12" customHeight="1">
      <c r="A8" s="3" t="s">
        <v>230</v>
      </c>
      <c r="B8" s="9">
        <v>296264</v>
      </c>
      <c r="C8" s="9">
        <v>230606</v>
      </c>
      <c r="D8" s="9">
        <v>4096</v>
      </c>
      <c r="E8" s="9">
        <v>-141757</v>
      </c>
      <c r="F8" s="9">
        <v>0</v>
      </c>
      <c r="G8" s="9">
        <v>-128617</v>
      </c>
      <c r="H8" s="9">
        <v>0</v>
      </c>
      <c r="I8" s="9">
        <v>-35672</v>
      </c>
    </row>
    <row r="9" spans="1:9" s="3" customFormat="1" ht="12" customHeight="1">
      <c r="A9" s="3" t="s">
        <v>153</v>
      </c>
      <c r="B9" s="9">
        <v>207574</v>
      </c>
      <c r="C9" s="9">
        <v>206027</v>
      </c>
      <c r="D9" s="9">
        <v>7628</v>
      </c>
      <c r="E9" s="9">
        <v>-213798</v>
      </c>
      <c r="F9" s="9">
        <v>0</v>
      </c>
      <c r="G9" s="9">
        <v>-48263</v>
      </c>
      <c r="H9" s="9">
        <v>0</v>
      </c>
      <c r="I9" s="9">
        <v>-48406</v>
      </c>
    </row>
    <row r="10" spans="1:9" s="3" customFormat="1" ht="12" customHeight="1">
      <c r="A10" s="3" t="s">
        <v>151</v>
      </c>
      <c r="B10" s="9">
        <v>122409</v>
      </c>
      <c r="C10" s="9">
        <v>101548</v>
      </c>
      <c r="D10" s="9">
        <v>7556</v>
      </c>
      <c r="E10" s="9">
        <v>-77407</v>
      </c>
      <c r="F10" s="9">
        <v>0</v>
      </c>
      <c r="G10" s="9">
        <v>-34025</v>
      </c>
      <c r="H10" s="9">
        <v>0</v>
      </c>
      <c r="I10" s="9">
        <v>-2328</v>
      </c>
    </row>
    <row r="11" spans="1:9" s="3" customFormat="1" ht="12" customHeight="1">
      <c r="A11" s="3" t="s">
        <v>231</v>
      </c>
      <c r="B11" s="9">
        <v>108405</v>
      </c>
      <c r="C11" s="9">
        <v>102790</v>
      </c>
      <c r="D11" s="9">
        <v>5105</v>
      </c>
      <c r="E11" s="9">
        <v>-43077</v>
      </c>
      <c r="F11" s="9">
        <v>0</v>
      </c>
      <c r="G11" s="9">
        <v>-73422</v>
      </c>
      <c r="H11" s="9">
        <v>0</v>
      </c>
      <c r="I11" s="9">
        <v>-8604</v>
      </c>
    </row>
    <row r="12" spans="1:9" s="3" customFormat="1" ht="12" customHeight="1">
      <c r="A12" s="3" t="s">
        <v>164</v>
      </c>
      <c r="B12" s="9">
        <v>106933</v>
      </c>
      <c r="C12" s="9">
        <v>105829</v>
      </c>
      <c r="D12" s="9">
        <v>591</v>
      </c>
      <c r="E12" s="9">
        <v>-4585</v>
      </c>
      <c r="F12" s="9">
        <v>0</v>
      </c>
      <c r="G12" s="9">
        <v>-76863</v>
      </c>
      <c r="H12" s="9">
        <v>0</v>
      </c>
      <c r="I12" s="9">
        <v>24972</v>
      </c>
    </row>
    <row r="13" spans="1:9" s="3" customFormat="1" ht="12" customHeight="1">
      <c r="A13" s="3" t="s">
        <v>232</v>
      </c>
      <c r="B13" s="9">
        <v>75057</v>
      </c>
      <c r="C13" s="9">
        <v>39945</v>
      </c>
      <c r="D13" s="9">
        <v>175</v>
      </c>
      <c r="E13" s="9">
        <v>-36139</v>
      </c>
      <c r="F13" s="9">
        <v>0</v>
      </c>
      <c r="G13" s="9">
        <v>-11865</v>
      </c>
      <c r="H13" s="9">
        <v>0</v>
      </c>
      <c r="I13" s="9">
        <v>-7884</v>
      </c>
    </row>
    <row r="14" spans="1:9" s="3" customFormat="1" ht="12" customHeight="1">
      <c r="A14" s="3" t="s">
        <v>190</v>
      </c>
      <c r="B14" s="9">
        <v>40500</v>
      </c>
      <c r="C14" s="9">
        <v>40275</v>
      </c>
      <c r="D14" s="9">
        <v>2128</v>
      </c>
      <c r="E14" s="9">
        <v>-46853</v>
      </c>
      <c r="F14" s="9">
        <v>0</v>
      </c>
      <c r="G14" s="9">
        <v>-14034</v>
      </c>
      <c r="H14" s="9">
        <v>3077</v>
      </c>
      <c r="I14" s="9">
        <v>-15407</v>
      </c>
    </row>
    <row r="15" spans="1:9" s="3" customFormat="1" ht="12" customHeight="1">
      <c r="A15" s="3" t="s">
        <v>145</v>
      </c>
      <c r="B15" s="9">
        <v>30143</v>
      </c>
      <c r="C15" s="9">
        <v>32740</v>
      </c>
      <c r="D15" s="9">
        <v>3249</v>
      </c>
      <c r="E15" s="9">
        <v>-67439</v>
      </c>
      <c r="F15" s="9">
        <v>0</v>
      </c>
      <c r="G15" s="9">
        <v>-9165</v>
      </c>
      <c r="H15" s="9">
        <v>0</v>
      </c>
      <c r="I15" s="9">
        <v>-40615</v>
      </c>
    </row>
    <row r="16" spans="1:9" s="3" customFormat="1" ht="12" customHeight="1">
      <c r="A16" s="3" t="s">
        <v>169</v>
      </c>
      <c r="B16" s="9">
        <v>25794</v>
      </c>
      <c r="C16" s="9">
        <v>3666</v>
      </c>
      <c r="D16" s="9">
        <v>345</v>
      </c>
      <c r="E16" s="9">
        <v>-10134</v>
      </c>
      <c r="F16" s="9">
        <v>0</v>
      </c>
      <c r="G16" s="9">
        <v>196</v>
      </c>
      <c r="H16" s="9">
        <v>228</v>
      </c>
      <c r="I16" s="9">
        <v>-5699</v>
      </c>
    </row>
    <row r="17" spans="1:9" s="3" customFormat="1" ht="12" customHeight="1">
      <c r="A17" s="3" t="s">
        <v>152</v>
      </c>
      <c r="B17" s="9">
        <v>7409</v>
      </c>
      <c r="C17" s="9">
        <v>0</v>
      </c>
      <c r="D17" s="9">
        <v>0</v>
      </c>
      <c r="E17" s="9">
        <v>0</v>
      </c>
      <c r="F17" s="9">
        <v>0</v>
      </c>
      <c r="G17" s="9">
        <v>-478</v>
      </c>
      <c r="H17" s="9">
        <v>994</v>
      </c>
      <c r="I17" s="9">
        <v>516</v>
      </c>
    </row>
    <row r="18" spans="1:9" s="3" customFormat="1" ht="12" customHeight="1">
      <c r="A18" s="3" t="s">
        <v>191</v>
      </c>
      <c r="B18" s="9">
        <v>6695</v>
      </c>
      <c r="C18" s="9">
        <v>5959</v>
      </c>
      <c r="D18" s="9">
        <v>967</v>
      </c>
      <c r="E18" s="9">
        <v>16124</v>
      </c>
      <c r="F18" s="9">
        <v>0</v>
      </c>
      <c r="G18" s="9">
        <v>-3449</v>
      </c>
      <c r="H18" s="9">
        <v>-9307</v>
      </c>
      <c r="I18" s="9">
        <v>10294</v>
      </c>
    </row>
    <row r="19" spans="1:9" s="3" customFormat="1" ht="12" customHeight="1">
      <c r="A19" s="3" t="s">
        <v>175</v>
      </c>
      <c r="B19" s="9">
        <v>5778</v>
      </c>
      <c r="C19" s="9">
        <v>4942</v>
      </c>
      <c r="D19" s="9">
        <v>259</v>
      </c>
      <c r="E19" s="9">
        <v>-10064</v>
      </c>
      <c r="F19" s="9">
        <v>0</v>
      </c>
      <c r="G19" s="9">
        <v>-2727</v>
      </c>
      <c r="H19" s="9">
        <v>0</v>
      </c>
      <c r="I19" s="9">
        <v>-7590</v>
      </c>
    </row>
    <row r="20" spans="1:9" s="3" customFormat="1" ht="12" customHeight="1">
      <c r="A20" s="3" t="s">
        <v>192</v>
      </c>
      <c r="B20" s="9">
        <v>626</v>
      </c>
      <c r="C20" s="9">
        <v>626</v>
      </c>
      <c r="D20" s="9">
        <v>748</v>
      </c>
      <c r="E20" s="9">
        <v>-70</v>
      </c>
      <c r="F20" s="9">
        <v>-11</v>
      </c>
      <c r="G20" s="9">
        <v>-320</v>
      </c>
      <c r="H20" s="9">
        <v>0</v>
      </c>
      <c r="I20" s="9">
        <v>973</v>
      </c>
    </row>
    <row r="21" spans="1:9" s="3" customFormat="1" ht="12" customHeight="1">
      <c r="A21" s="3" t="s">
        <v>233</v>
      </c>
      <c r="B21" s="9">
        <v>392</v>
      </c>
      <c r="C21" s="9">
        <v>392</v>
      </c>
      <c r="D21" s="9">
        <v>4</v>
      </c>
      <c r="E21" s="9">
        <v>-134</v>
      </c>
      <c r="F21" s="9">
        <v>0</v>
      </c>
      <c r="G21" s="9">
        <v>-238</v>
      </c>
      <c r="H21" s="9">
        <v>0</v>
      </c>
      <c r="I21" s="9">
        <v>24</v>
      </c>
    </row>
    <row r="22" spans="1:9" s="3" customFormat="1" ht="12" customHeight="1">
      <c r="A22" s="3" t="s">
        <v>174</v>
      </c>
      <c r="B22" s="9">
        <v>282</v>
      </c>
      <c r="C22" s="9">
        <v>179</v>
      </c>
      <c r="D22" s="9">
        <v>1066</v>
      </c>
      <c r="E22" s="9">
        <v>-136</v>
      </c>
      <c r="F22" s="9">
        <v>0</v>
      </c>
      <c r="G22" s="9">
        <v>-214</v>
      </c>
      <c r="H22" s="9">
        <v>0</v>
      </c>
      <c r="I22" s="9">
        <v>895</v>
      </c>
    </row>
    <row r="23" spans="1:9" s="3" customFormat="1" ht="12" customHeight="1">
      <c r="A23" s="3" t="s">
        <v>189</v>
      </c>
      <c r="B23" s="9">
        <v>11</v>
      </c>
      <c r="C23" s="9">
        <v>11</v>
      </c>
      <c r="D23" s="9">
        <v>445</v>
      </c>
      <c r="E23" s="9">
        <v>0</v>
      </c>
      <c r="F23" s="9">
        <v>0</v>
      </c>
      <c r="G23" s="9">
        <v>-105</v>
      </c>
      <c r="H23" s="9">
        <v>0</v>
      </c>
      <c r="I23" s="9">
        <v>351</v>
      </c>
    </row>
    <row r="24" spans="1:9" s="3" customFormat="1" ht="12" customHeight="1">
      <c r="A24" s="3" t="s">
        <v>183</v>
      </c>
      <c r="B24" s="9">
        <v>0</v>
      </c>
      <c r="C24" s="9">
        <v>0</v>
      </c>
      <c r="D24" s="9">
        <v>0</v>
      </c>
      <c r="E24" s="9">
        <v>-189</v>
      </c>
      <c r="F24" s="9">
        <v>0</v>
      </c>
      <c r="G24" s="9">
        <v>0</v>
      </c>
      <c r="H24" s="9">
        <v>0</v>
      </c>
      <c r="I24" s="9">
        <v>-189</v>
      </c>
    </row>
    <row r="25" spans="1:9" s="3" customFormat="1" ht="12" customHeight="1">
      <c r="A25" s="3" t="s">
        <v>234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425</v>
      </c>
      <c r="H25" s="9">
        <v>0</v>
      </c>
      <c r="I25" s="9">
        <v>425</v>
      </c>
    </row>
    <row r="26" spans="1:9" s="3" customFormat="1" ht="12.75">
      <c r="A26" s="2"/>
      <c r="B26" s="9"/>
      <c r="C26" s="9"/>
      <c r="D26" s="9"/>
      <c r="E26" s="9"/>
      <c r="F26" s="9"/>
      <c r="G26" s="9"/>
      <c r="H26" s="9"/>
      <c r="I26" s="9"/>
    </row>
    <row r="27" spans="1:9" ht="12.75">
      <c r="A27" s="3" t="s">
        <v>140</v>
      </c>
      <c r="B27" s="9">
        <f aca="true" t="shared" si="0" ref="B27:I27">SUM(B4:B26)</f>
        <v>5617909</v>
      </c>
      <c r="C27" s="9">
        <f t="shared" si="0"/>
        <v>4865354</v>
      </c>
      <c r="D27" s="9">
        <f t="shared" si="0"/>
        <v>228140</v>
      </c>
      <c r="E27" s="9">
        <f t="shared" si="0"/>
        <v>-4216146</v>
      </c>
      <c r="F27" s="9">
        <f t="shared" si="0"/>
        <v>-3979</v>
      </c>
      <c r="G27" s="9">
        <f t="shared" si="0"/>
        <v>-1076423</v>
      </c>
      <c r="H27" s="9">
        <f t="shared" si="0"/>
        <v>82965</v>
      </c>
      <c r="I27" s="9">
        <f t="shared" si="0"/>
        <v>-120089</v>
      </c>
    </row>
    <row r="28" spans="1:9" ht="12.75">
      <c r="A28" s="1" t="s">
        <v>141</v>
      </c>
      <c r="B28" s="10">
        <v>5505401</v>
      </c>
      <c r="C28" s="10">
        <v>4601895</v>
      </c>
      <c r="D28" s="10">
        <v>209725</v>
      </c>
      <c r="E28" s="10">
        <v>-3690518</v>
      </c>
      <c r="F28" s="10">
        <v>-351</v>
      </c>
      <c r="G28" s="10">
        <v>-1033201</v>
      </c>
      <c r="H28" s="10">
        <v>30906</v>
      </c>
      <c r="I28" s="10">
        <v>118456</v>
      </c>
    </row>
    <row r="30" spans="1:9" ht="12.75">
      <c r="A30" s="1" t="s">
        <v>137</v>
      </c>
      <c r="B30" s="7">
        <f>B27/($C27/100)</f>
        <v>115.4676309267527</v>
      </c>
      <c r="C30" s="7">
        <f aca="true" t="shared" si="1" ref="C30:I30">C27/($C27/100)</f>
        <v>100</v>
      </c>
      <c r="D30" s="7">
        <f t="shared" si="1"/>
        <v>4.6890729842062875</v>
      </c>
      <c r="E30" s="7">
        <f t="shared" si="1"/>
        <v>-86.65651050262736</v>
      </c>
      <c r="F30" s="7">
        <f t="shared" si="1"/>
        <v>-0.08178233279633917</v>
      </c>
      <c r="G30" s="7">
        <f t="shared" si="1"/>
        <v>-22.124248307522947</v>
      </c>
      <c r="H30" s="7">
        <f t="shared" si="1"/>
        <v>1.7052202162473686</v>
      </c>
      <c r="I30" s="7">
        <f t="shared" si="1"/>
        <v>-2.468247942492982</v>
      </c>
    </row>
    <row r="31" spans="1:9" ht="12.75">
      <c r="A31" s="1" t="s">
        <v>138</v>
      </c>
      <c r="B31" s="7">
        <f>B28/($C28/100)</f>
        <v>119.63334669739315</v>
      </c>
      <c r="C31" s="7">
        <f aca="true" t="shared" si="2" ref="C31:I31">C28/($C28/100)</f>
        <v>100</v>
      </c>
      <c r="D31" s="7">
        <f t="shared" si="2"/>
        <v>4.5573616955623715</v>
      </c>
      <c r="E31" s="7">
        <f t="shared" si="2"/>
        <v>-80.1956150672712</v>
      </c>
      <c r="F31" s="7">
        <f t="shared" si="2"/>
        <v>-0.007627292669650221</v>
      </c>
      <c r="G31" s="7">
        <f t="shared" si="2"/>
        <v>-22.45164220391817</v>
      </c>
      <c r="H31" s="7">
        <f t="shared" si="2"/>
        <v>0.6715928981430477</v>
      </c>
      <c r="I31" s="7">
        <f t="shared" si="2"/>
        <v>2.5740700298464003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8"/>
  <dimension ref="A1:M18"/>
  <sheetViews>
    <sheetView workbookViewId="0" topLeftCell="A1">
      <selection activeCell="A1" sqref="A1:G1"/>
    </sheetView>
  </sheetViews>
  <sheetFormatPr defaultColWidth="9.140625" defaultRowHeight="12.75"/>
  <cols>
    <col min="1" max="1" width="15.28125" style="1" customWidth="1"/>
    <col min="2" max="12" width="13.7109375" style="1" customWidth="1"/>
    <col min="13" max="16384" width="9.140625" style="1" customWidth="1"/>
  </cols>
  <sheetData>
    <row r="1" spans="1:13" ht="27" customHeight="1">
      <c r="A1" s="32" t="s">
        <v>313</v>
      </c>
      <c r="B1" s="23"/>
      <c r="C1" s="23"/>
      <c r="D1" s="23"/>
      <c r="E1" s="23"/>
      <c r="F1" s="23"/>
      <c r="G1" s="23"/>
      <c r="H1" s="6"/>
      <c r="I1" s="8"/>
      <c r="J1" s="8"/>
      <c r="K1" s="8"/>
      <c r="L1" s="8"/>
      <c r="M1" s="8"/>
    </row>
    <row r="2" spans="1:12" s="19" customFormat="1" ht="17.25" customHeight="1" thickBot="1">
      <c r="A2" s="24" t="s">
        <v>133</v>
      </c>
      <c r="B2" s="25"/>
      <c r="C2" s="25"/>
      <c r="D2" s="25"/>
      <c r="E2" s="25"/>
      <c r="F2" s="25"/>
      <c r="G2" s="26"/>
      <c r="H2" s="26"/>
      <c r="I2" s="26"/>
      <c r="J2" s="26"/>
      <c r="K2" s="18"/>
      <c r="L2" s="18"/>
    </row>
    <row r="3" spans="1:12" ht="83.25" customHeight="1" thickTop="1">
      <c r="A3" s="5" t="s">
        <v>55</v>
      </c>
      <c r="B3" s="4" t="s">
        <v>53</v>
      </c>
      <c r="C3" s="4" t="s">
        <v>124</v>
      </c>
      <c r="D3" s="4" t="s">
        <v>52</v>
      </c>
      <c r="E3" s="4" t="s">
        <v>54</v>
      </c>
      <c r="F3" s="4" t="s">
        <v>56</v>
      </c>
      <c r="G3" s="4" t="s">
        <v>57</v>
      </c>
      <c r="H3" s="4" t="s">
        <v>58</v>
      </c>
      <c r="I3" s="4" t="s">
        <v>59</v>
      </c>
      <c r="J3" s="4" t="s">
        <v>125</v>
      </c>
      <c r="K3" s="4" t="s">
        <v>60</v>
      </c>
      <c r="L3" s="4" t="s">
        <v>126</v>
      </c>
    </row>
    <row r="4" spans="1:12" s="3" customFormat="1" ht="12" customHeight="1">
      <c r="A4" s="2" t="s">
        <v>0</v>
      </c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</row>
    <row r="5" spans="1:12" s="3" customFormat="1" ht="12.75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3" t="s">
        <v>140</v>
      </c>
      <c r="B6" s="9">
        <f aca="true" t="shared" si="0" ref="B6:L6">SUM(B4:B5)</f>
        <v>1</v>
      </c>
      <c r="C6" s="9">
        <f t="shared" si="0"/>
        <v>2</v>
      </c>
      <c r="D6" s="9">
        <f t="shared" si="0"/>
        <v>3</v>
      </c>
      <c r="E6" s="9">
        <f t="shared" si="0"/>
        <v>4</v>
      </c>
      <c r="F6" s="9">
        <f t="shared" si="0"/>
        <v>5</v>
      </c>
      <c r="G6" s="9">
        <f t="shared" si="0"/>
        <v>6</v>
      </c>
      <c r="H6" s="9">
        <f t="shared" si="0"/>
        <v>7</v>
      </c>
      <c r="I6" s="9">
        <f t="shared" si="0"/>
        <v>8</v>
      </c>
      <c r="J6" s="9">
        <f t="shared" si="0"/>
        <v>9</v>
      </c>
      <c r="K6" s="9">
        <f t="shared" si="0"/>
        <v>10</v>
      </c>
      <c r="L6" s="9">
        <f t="shared" si="0"/>
        <v>11</v>
      </c>
    </row>
    <row r="7" spans="1:12" ht="12.75">
      <c r="A7" s="1" t="s">
        <v>141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</row>
    <row r="9" spans="1:12" ht="12.75">
      <c r="A9" s="1" t="s">
        <v>137</v>
      </c>
      <c r="B9" s="7">
        <f aca="true" t="shared" si="1" ref="B9:G10">B6/($G6/100)</f>
        <v>16.666666666666668</v>
      </c>
      <c r="C9" s="7">
        <f t="shared" si="1"/>
        <v>33.333333333333336</v>
      </c>
      <c r="D9" s="7">
        <f t="shared" si="1"/>
        <v>50</v>
      </c>
      <c r="E9" s="7">
        <f t="shared" si="1"/>
        <v>66.66666666666667</v>
      </c>
      <c r="F9" s="7">
        <f t="shared" si="1"/>
        <v>83.33333333333334</v>
      </c>
      <c r="G9" s="7">
        <f t="shared" si="1"/>
        <v>100</v>
      </c>
      <c r="H9" s="7">
        <f aca="true" t="shared" si="2" ref="H9:L10">H6/($L6/100)</f>
        <v>63.63636363636363</v>
      </c>
      <c r="I9" s="7">
        <f t="shared" si="2"/>
        <v>72.72727272727273</v>
      </c>
      <c r="J9" s="7">
        <f t="shared" si="2"/>
        <v>81.81818181818181</v>
      </c>
      <c r="K9" s="7">
        <f t="shared" si="2"/>
        <v>90.9090909090909</v>
      </c>
      <c r="L9" s="7">
        <f t="shared" si="2"/>
        <v>100</v>
      </c>
    </row>
    <row r="10" spans="1:12" ht="12.75">
      <c r="A10" s="1" t="s">
        <v>138</v>
      </c>
      <c r="B10" s="7" t="e">
        <f t="shared" si="1"/>
        <v>#DIV/0!</v>
      </c>
      <c r="C10" s="7" t="e">
        <f t="shared" si="1"/>
        <v>#DIV/0!</v>
      </c>
      <c r="D10" s="7" t="e">
        <f t="shared" si="1"/>
        <v>#DIV/0!</v>
      </c>
      <c r="E10" s="7" t="e">
        <f t="shared" si="1"/>
        <v>#DIV/0!</v>
      </c>
      <c r="F10" s="7" t="e">
        <f t="shared" si="1"/>
        <v>#DIV/0!</v>
      </c>
      <c r="G10" s="7" t="e">
        <f t="shared" si="1"/>
        <v>#DIV/0!</v>
      </c>
      <c r="H10" s="7" t="e">
        <f t="shared" si="2"/>
        <v>#DIV/0!</v>
      </c>
      <c r="I10" s="7" t="e">
        <f t="shared" si="2"/>
        <v>#DIV/0!</v>
      </c>
      <c r="J10" s="7" t="e">
        <f t="shared" si="2"/>
        <v>#DIV/0!</v>
      </c>
      <c r="K10" s="7" t="e">
        <f t="shared" si="2"/>
        <v>#DIV/0!</v>
      </c>
      <c r="L10" s="7" t="e">
        <f t="shared" si="2"/>
        <v>#DIV/0!</v>
      </c>
    </row>
    <row r="11" ht="12.75">
      <c r="C11" s="9"/>
    </row>
    <row r="12" ht="12.75">
      <c r="C12" s="9"/>
    </row>
    <row r="13" ht="12.75">
      <c r="C13" s="9"/>
    </row>
    <row r="14" ht="12.75">
      <c r="C14" s="9"/>
    </row>
    <row r="15" ht="12.75">
      <c r="C15" s="10"/>
    </row>
    <row r="17" ht="12.75">
      <c r="C17" s="7"/>
    </row>
    <row r="18" ht="12.75">
      <c r="C18" s="7"/>
    </row>
  </sheetData>
  <mergeCells count="2">
    <mergeCell ref="A1:G1"/>
    <mergeCell ref="A2:J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2"/>
  <dimension ref="A1:K4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235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35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55</v>
      </c>
      <c r="B3" s="4" t="s">
        <v>89</v>
      </c>
      <c r="C3" s="4" t="s">
        <v>117</v>
      </c>
      <c r="D3" s="4" t="s">
        <v>118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</row>
    <row r="4" spans="1:9" s="3" customFormat="1" ht="12" customHeight="1">
      <c r="A4" s="3" t="s">
        <v>194</v>
      </c>
      <c r="B4" s="9">
        <v>292995</v>
      </c>
      <c r="C4" s="9">
        <v>279911</v>
      </c>
      <c r="D4" s="9">
        <v>11263</v>
      </c>
      <c r="E4" s="9">
        <v>-256692</v>
      </c>
      <c r="F4" s="9">
        <v>0</v>
      </c>
      <c r="G4" s="9">
        <v>-61391</v>
      </c>
      <c r="H4" s="9">
        <v>-1436</v>
      </c>
      <c r="I4" s="9">
        <v>-28345</v>
      </c>
    </row>
    <row r="5" spans="1:9" s="3" customFormat="1" ht="12" customHeight="1">
      <c r="A5" s="3" t="s">
        <v>195</v>
      </c>
      <c r="B5" s="9">
        <v>192794</v>
      </c>
      <c r="C5" s="9">
        <v>163062</v>
      </c>
      <c r="D5" s="9">
        <v>7501</v>
      </c>
      <c r="E5" s="9">
        <v>-198227</v>
      </c>
      <c r="F5" s="9">
        <v>3335</v>
      </c>
      <c r="G5" s="9">
        <v>-34691</v>
      </c>
      <c r="H5" s="9">
        <v>0</v>
      </c>
      <c r="I5" s="9">
        <v>-59020</v>
      </c>
    </row>
    <row r="6" spans="1:9" s="3" customFormat="1" ht="12" customHeight="1">
      <c r="A6" s="3" t="s">
        <v>200</v>
      </c>
      <c r="B6" s="9">
        <v>170258</v>
      </c>
      <c r="C6" s="9">
        <v>135452</v>
      </c>
      <c r="D6" s="9">
        <v>10528</v>
      </c>
      <c r="E6" s="9">
        <v>-141660</v>
      </c>
      <c r="F6" s="9">
        <v>-25918</v>
      </c>
      <c r="G6" s="9">
        <v>-33622</v>
      </c>
      <c r="H6" s="9">
        <v>0</v>
      </c>
      <c r="I6" s="9">
        <v>-55220</v>
      </c>
    </row>
    <row r="7" spans="1:9" s="3" customFormat="1" ht="12" customHeight="1">
      <c r="A7" s="3" t="s">
        <v>201</v>
      </c>
      <c r="B7" s="9">
        <v>160801</v>
      </c>
      <c r="C7" s="9">
        <v>121174</v>
      </c>
      <c r="D7" s="9">
        <v>4610</v>
      </c>
      <c r="E7" s="9">
        <v>-88427</v>
      </c>
      <c r="F7" s="9">
        <v>0</v>
      </c>
      <c r="G7" s="9">
        <v>-25127</v>
      </c>
      <c r="H7" s="9">
        <v>0</v>
      </c>
      <c r="I7" s="9">
        <v>12230</v>
      </c>
    </row>
    <row r="8" spans="1:9" s="3" customFormat="1" ht="12" customHeight="1">
      <c r="A8" s="3" t="s">
        <v>197</v>
      </c>
      <c r="B8" s="9">
        <v>148366</v>
      </c>
      <c r="C8" s="9">
        <v>111954</v>
      </c>
      <c r="D8" s="9">
        <v>6057</v>
      </c>
      <c r="E8" s="9">
        <v>-108080</v>
      </c>
      <c r="F8" s="9">
        <v>-14234</v>
      </c>
      <c r="G8" s="9">
        <v>-28792</v>
      </c>
      <c r="H8" s="9">
        <v>0</v>
      </c>
      <c r="I8" s="9">
        <v>-33095</v>
      </c>
    </row>
    <row r="9" spans="1:9" s="3" customFormat="1" ht="12" customHeight="1">
      <c r="A9" s="3" t="s">
        <v>199</v>
      </c>
      <c r="B9" s="9">
        <v>128257</v>
      </c>
      <c r="C9" s="9">
        <v>106154</v>
      </c>
      <c r="D9" s="9">
        <v>5275</v>
      </c>
      <c r="E9" s="9">
        <v>-95805</v>
      </c>
      <c r="F9" s="9">
        <v>1701</v>
      </c>
      <c r="G9" s="9">
        <v>-25949</v>
      </c>
      <c r="H9" s="9">
        <v>88</v>
      </c>
      <c r="I9" s="9">
        <v>-8536</v>
      </c>
    </row>
    <row r="10" spans="1:9" s="3" customFormat="1" ht="12" customHeight="1">
      <c r="A10" s="3" t="s">
        <v>198</v>
      </c>
      <c r="B10" s="9">
        <v>104374</v>
      </c>
      <c r="C10" s="9">
        <v>99596</v>
      </c>
      <c r="D10" s="9">
        <v>4552</v>
      </c>
      <c r="E10" s="9">
        <v>-113334</v>
      </c>
      <c r="F10" s="9">
        <v>0</v>
      </c>
      <c r="G10" s="9">
        <v>-24399</v>
      </c>
      <c r="H10" s="9">
        <v>0</v>
      </c>
      <c r="I10" s="9">
        <v>-33585</v>
      </c>
    </row>
    <row r="11" spans="1:9" s="3" customFormat="1" ht="12" customHeight="1">
      <c r="A11" s="3" t="s">
        <v>196</v>
      </c>
      <c r="B11" s="9">
        <v>100225</v>
      </c>
      <c r="C11" s="9">
        <v>95745</v>
      </c>
      <c r="D11" s="9">
        <v>7125</v>
      </c>
      <c r="E11" s="9">
        <v>-94184</v>
      </c>
      <c r="F11" s="9">
        <v>0</v>
      </c>
      <c r="G11" s="9">
        <v>-21085</v>
      </c>
      <c r="H11" s="9">
        <v>0</v>
      </c>
      <c r="I11" s="9">
        <v>-12399</v>
      </c>
    </row>
    <row r="12" spans="1:9" s="3" customFormat="1" ht="12" customHeight="1">
      <c r="A12" s="3" t="s">
        <v>209</v>
      </c>
      <c r="B12" s="9">
        <v>90289</v>
      </c>
      <c r="C12" s="9">
        <v>87100</v>
      </c>
      <c r="D12" s="9">
        <v>3606</v>
      </c>
      <c r="E12" s="9">
        <v>-66382</v>
      </c>
      <c r="F12" s="9">
        <v>-6173</v>
      </c>
      <c r="G12" s="9">
        <v>-22657</v>
      </c>
      <c r="H12" s="9">
        <v>0</v>
      </c>
      <c r="I12" s="9">
        <v>-4506</v>
      </c>
    </row>
    <row r="13" spans="1:9" s="3" customFormat="1" ht="12" customHeight="1">
      <c r="A13" s="3" t="s">
        <v>203</v>
      </c>
      <c r="B13" s="9">
        <v>89321</v>
      </c>
      <c r="C13" s="9">
        <v>66685</v>
      </c>
      <c r="D13" s="9">
        <v>3279</v>
      </c>
      <c r="E13" s="9">
        <v>-74134</v>
      </c>
      <c r="F13" s="9">
        <v>-95</v>
      </c>
      <c r="G13" s="9">
        <v>-13176</v>
      </c>
      <c r="H13" s="9">
        <v>0</v>
      </c>
      <c r="I13" s="9">
        <v>-17441</v>
      </c>
    </row>
    <row r="14" spans="1:9" s="3" customFormat="1" ht="12" customHeight="1">
      <c r="A14" s="3" t="s">
        <v>207</v>
      </c>
      <c r="B14" s="9">
        <v>83256</v>
      </c>
      <c r="C14" s="9">
        <v>80573</v>
      </c>
      <c r="D14" s="9">
        <v>3130</v>
      </c>
      <c r="E14" s="9">
        <v>-83352</v>
      </c>
      <c r="F14" s="9">
        <v>0</v>
      </c>
      <c r="G14" s="9">
        <v>-15803</v>
      </c>
      <c r="H14" s="9">
        <v>0</v>
      </c>
      <c r="I14" s="9">
        <v>-15452</v>
      </c>
    </row>
    <row r="15" spans="1:9" s="3" customFormat="1" ht="12" customHeight="1">
      <c r="A15" s="3" t="s">
        <v>202</v>
      </c>
      <c r="B15" s="9">
        <v>82956</v>
      </c>
      <c r="C15" s="9">
        <v>66885</v>
      </c>
      <c r="D15" s="9">
        <v>2333</v>
      </c>
      <c r="E15" s="9">
        <v>-57575</v>
      </c>
      <c r="F15" s="9">
        <v>-8379</v>
      </c>
      <c r="G15" s="9">
        <v>-13278</v>
      </c>
      <c r="H15" s="9">
        <v>0</v>
      </c>
      <c r="I15" s="9">
        <v>-10014</v>
      </c>
    </row>
    <row r="16" spans="1:9" s="3" customFormat="1" ht="12" customHeight="1">
      <c r="A16" s="3" t="s">
        <v>206</v>
      </c>
      <c r="B16" s="9">
        <v>74159</v>
      </c>
      <c r="C16" s="9">
        <v>71839</v>
      </c>
      <c r="D16" s="9">
        <v>3107</v>
      </c>
      <c r="E16" s="9">
        <v>-66638</v>
      </c>
      <c r="F16" s="9">
        <v>0</v>
      </c>
      <c r="G16" s="9">
        <v>-16080</v>
      </c>
      <c r="H16" s="9">
        <v>621</v>
      </c>
      <c r="I16" s="9">
        <v>-7151</v>
      </c>
    </row>
    <row r="17" spans="1:9" s="3" customFormat="1" ht="12" customHeight="1">
      <c r="A17" s="3" t="s">
        <v>212</v>
      </c>
      <c r="B17" s="9">
        <v>68627</v>
      </c>
      <c r="C17" s="9">
        <v>67081</v>
      </c>
      <c r="D17" s="9">
        <v>2962</v>
      </c>
      <c r="E17" s="9">
        <v>-64590</v>
      </c>
      <c r="F17" s="9">
        <v>0</v>
      </c>
      <c r="G17" s="9">
        <v>-13693</v>
      </c>
      <c r="H17" s="9">
        <v>0</v>
      </c>
      <c r="I17" s="9">
        <v>-8240</v>
      </c>
    </row>
    <row r="18" spans="1:9" s="3" customFormat="1" ht="12" customHeight="1">
      <c r="A18" s="3" t="s">
        <v>205</v>
      </c>
      <c r="B18" s="9">
        <v>68272</v>
      </c>
      <c r="C18" s="9">
        <v>50126</v>
      </c>
      <c r="D18" s="9">
        <v>5434</v>
      </c>
      <c r="E18" s="9">
        <v>-54660</v>
      </c>
      <c r="F18" s="9">
        <v>2038</v>
      </c>
      <c r="G18" s="9">
        <v>-12773</v>
      </c>
      <c r="H18" s="9">
        <v>0</v>
      </c>
      <c r="I18" s="9">
        <v>-9835</v>
      </c>
    </row>
    <row r="19" spans="1:9" s="3" customFormat="1" ht="12" customHeight="1">
      <c r="A19" s="3" t="s">
        <v>204</v>
      </c>
      <c r="B19" s="9">
        <v>68131</v>
      </c>
      <c r="C19" s="9">
        <v>51189</v>
      </c>
      <c r="D19" s="9">
        <v>1913</v>
      </c>
      <c r="E19" s="9">
        <v>-48715</v>
      </c>
      <c r="F19" s="9">
        <v>0</v>
      </c>
      <c r="G19" s="9">
        <v>-15604</v>
      </c>
      <c r="H19" s="9">
        <v>0</v>
      </c>
      <c r="I19" s="9">
        <v>-11217</v>
      </c>
    </row>
    <row r="20" spans="1:9" s="3" customFormat="1" ht="12" customHeight="1">
      <c r="A20" s="3" t="s">
        <v>210</v>
      </c>
      <c r="B20" s="9">
        <v>65235</v>
      </c>
      <c r="C20" s="9">
        <v>49270</v>
      </c>
      <c r="D20" s="9">
        <v>2053</v>
      </c>
      <c r="E20" s="9">
        <v>-53279</v>
      </c>
      <c r="F20" s="9">
        <v>0</v>
      </c>
      <c r="G20" s="9">
        <v>-13609</v>
      </c>
      <c r="H20" s="9">
        <v>0</v>
      </c>
      <c r="I20" s="9">
        <v>-15565</v>
      </c>
    </row>
    <row r="21" spans="1:9" s="3" customFormat="1" ht="12" customHeight="1">
      <c r="A21" s="3" t="s">
        <v>211</v>
      </c>
      <c r="B21" s="9">
        <v>48371</v>
      </c>
      <c r="C21" s="9">
        <v>46357</v>
      </c>
      <c r="D21" s="9">
        <v>2184</v>
      </c>
      <c r="E21" s="9">
        <v>-45487</v>
      </c>
      <c r="F21" s="9">
        <v>0</v>
      </c>
      <c r="G21" s="9">
        <v>-13273</v>
      </c>
      <c r="H21" s="9">
        <v>0</v>
      </c>
      <c r="I21" s="9">
        <v>-10219</v>
      </c>
    </row>
    <row r="22" spans="1:9" s="3" customFormat="1" ht="12" customHeight="1">
      <c r="A22" s="3" t="s">
        <v>213</v>
      </c>
      <c r="B22" s="9">
        <v>47511</v>
      </c>
      <c r="C22" s="9">
        <v>26961</v>
      </c>
      <c r="D22" s="9">
        <v>1426</v>
      </c>
      <c r="E22" s="9">
        <v>-23003</v>
      </c>
      <c r="F22" s="9">
        <v>0</v>
      </c>
      <c r="G22" s="9">
        <v>-3408</v>
      </c>
      <c r="H22" s="9">
        <v>0</v>
      </c>
      <c r="I22" s="9">
        <v>1976</v>
      </c>
    </row>
    <row r="23" spans="1:9" s="3" customFormat="1" ht="12" customHeight="1">
      <c r="A23" s="3" t="s">
        <v>208</v>
      </c>
      <c r="B23" s="9">
        <v>47082</v>
      </c>
      <c r="C23" s="9">
        <v>45925</v>
      </c>
      <c r="D23" s="9">
        <v>1823</v>
      </c>
      <c r="E23" s="9">
        <v>-48038</v>
      </c>
      <c r="F23" s="9">
        <v>0</v>
      </c>
      <c r="G23" s="9">
        <v>-10847</v>
      </c>
      <c r="H23" s="9">
        <v>-1779</v>
      </c>
      <c r="I23" s="9">
        <v>-12916</v>
      </c>
    </row>
    <row r="24" spans="1:9" s="3" customFormat="1" ht="12" customHeight="1">
      <c r="A24" s="3" t="s">
        <v>214</v>
      </c>
      <c r="B24" s="9">
        <v>40672</v>
      </c>
      <c r="C24" s="9">
        <v>38607</v>
      </c>
      <c r="D24" s="9">
        <v>1536</v>
      </c>
      <c r="E24" s="9">
        <v>-40096</v>
      </c>
      <c r="F24" s="9">
        <v>0</v>
      </c>
      <c r="G24" s="9">
        <v>-8360</v>
      </c>
      <c r="H24" s="9">
        <v>0</v>
      </c>
      <c r="I24" s="9">
        <v>-8313</v>
      </c>
    </row>
    <row r="25" spans="1:9" s="3" customFormat="1" ht="12" customHeight="1">
      <c r="A25" s="3" t="s">
        <v>217</v>
      </c>
      <c r="B25" s="9">
        <v>32036</v>
      </c>
      <c r="C25" s="9">
        <v>23408</v>
      </c>
      <c r="D25" s="9">
        <v>3371</v>
      </c>
      <c r="E25" s="9">
        <v>-21029</v>
      </c>
      <c r="F25" s="9">
        <v>0</v>
      </c>
      <c r="G25" s="9">
        <v>-3070</v>
      </c>
      <c r="H25" s="9">
        <v>0</v>
      </c>
      <c r="I25" s="9">
        <v>2680</v>
      </c>
    </row>
    <row r="26" spans="1:9" s="3" customFormat="1" ht="12" customHeight="1">
      <c r="A26" s="3" t="s">
        <v>216</v>
      </c>
      <c r="B26" s="9">
        <v>28900</v>
      </c>
      <c r="C26" s="9">
        <v>20380</v>
      </c>
      <c r="D26" s="9">
        <v>3148</v>
      </c>
      <c r="E26" s="9">
        <v>-20927</v>
      </c>
      <c r="F26" s="9">
        <v>421</v>
      </c>
      <c r="G26" s="9">
        <v>-6724</v>
      </c>
      <c r="H26" s="9">
        <v>0</v>
      </c>
      <c r="I26" s="9">
        <v>-3702</v>
      </c>
    </row>
    <row r="27" spans="1:9" s="3" customFormat="1" ht="12" customHeight="1">
      <c r="A27" s="3" t="s">
        <v>215</v>
      </c>
      <c r="B27" s="9">
        <v>17882</v>
      </c>
      <c r="C27" s="9">
        <v>13675</v>
      </c>
      <c r="D27" s="9">
        <v>601</v>
      </c>
      <c r="E27" s="9">
        <v>-16697</v>
      </c>
      <c r="F27" s="9">
        <v>0</v>
      </c>
      <c r="G27" s="9">
        <v>-4180</v>
      </c>
      <c r="H27" s="9">
        <v>1023</v>
      </c>
      <c r="I27" s="9">
        <v>-5578</v>
      </c>
    </row>
    <row r="28" spans="1:9" s="3" customFormat="1" ht="12" customHeight="1">
      <c r="A28" s="3" t="s">
        <v>225</v>
      </c>
      <c r="B28" s="9">
        <v>12896</v>
      </c>
      <c r="C28" s="9">
        <v>11681</v>
      </c>
      <c r="D28" s="9">
        <v>636</v>
      </c>
      <c r="E28" s="9">
        <v>-9659</v>
      </c>
      <c r="F28" s="9">
        <v>-2968</v>
      </c>
      <c r="G28" s="9">
        <v>-3806</v>
      </c>
      <c r="H28" s="9">
        <v>0</v>
      </c>
      <c r="I28" s="9">
        <v>-4116</v>
      </c>
    </row>
    <row r="29" spans="1:9" s="3" customFormat="1" ht="12" customHeight="1">
      <c r="A29" s="3" t="s">
        <v>219</v>
      </c>
      <c r="B29" s="9">
        <v>11109</v>
      </c>
      <c r="C29" s="9">
        <v>9119</v>
      </c>
      <c r="D29" s="9">
        <v>316</v>
      </c>
      <c r="E29" s="9">
        <v>-7133</v>
      </c>
      <c r="F29" s="9">
        <v>-2390</v>
      </c>
      <c r="G29" s="9">
        <v>-2754</v>
      </c>
      <c r="H29" s="9">
        <v>0</v>
      </c>
      <c r="I29" s="9">
        <v>-2842</v>
      </c>
    </row>
    <row r="30" spans="1:9" s="3" customFormat="1" ht="12" customHeight="1">
      <c r="A30" s="3" t="s">
        <v>218</v>
      </c>
      <c r="B30" s="9">
        <v>10406</v>
      </c>
      <c r="C30" s="9">
        <v>9058</v>
      </c>
      <c r="D30" s="9">
        <v>226</v>
      </c>
      <c r="E30" s="9">
        <v>-4545</v>
      </c>
      <c r="F30" s="9">
        <v>0</v>
      </c>
      <c r="G30" s="9">
        <v>-2819</v>
      </c>
      <c r="H30" s="9">
        <v>0</v>
      </c>
      <c r="I30" s="9">
        <v>1920</v>
      </c>
    </row>
    <row r="31" spans="1:9" s="3" customFormat="1" ht="12" customHeight="1">
      <c r="A31" s="3" t="s">
        <v>222</v>
      </c>
      <c r="B31" s="9">
        <v>8492</v>
      </c>
      <c r="C31" s="9">
        <v>7555</v>
      </c>
      <c r="D31" s="9">
        <v>116</v>
      </c>
      <c r="E31" s="9">
        <v>-5423</v>
      </c>
      <c r="F31" s="9">
        <v>0</v>
      </c>
      <c r="G31" s="9">
        <v>-1090</v>
      </c>
      <c r="H31" s="9">
        <v>0</v>
      </c>
      <c r="I31" s="9">
        <v>1158</v>
      </c>
    </row>
    <row r="32" spans="1:9" s="3" customFormat="1" ht="12" customHeight="1">
      <c r="A32" s="3" t="s">
        <v>224</v>
      </c>
      <c r="B32" s="9">
        <v>5849</v>
      </c>
      <c r="C32" s="9">
        <v>5130</v>
      </c>
      <c r="D32" s="9">
        <v>67</v>
      </c>
      <c r="E32" s="9">
        <v>-6944</v>
      </c>
      <c r="F32" s="9">
        <v>0</v>
      </c>
      <c r="G32" s="9">
        <v>-895</v>
      </c>
      <c r="H32" s="9">
        <v>0</v>
      </c>
      <c r="I32" s="9">
        <v>-2642</v>
      </c>
    </row>
    <row r="33" spans="1:9" s="3" customFormat="1" ht="12" customHeight="1">
      <c r="A33" s="3" t="s">
        <v>220</v>
      </c>
      <c r="B33" s="9">
        <v>5502</v>
      </c>
      <c r="C33" s="9">
        <v>4659</v>
      </c>
      <c r="D33" s="9">
        <v>176</v>
      </c>
      <c r="E33" s="9">
        <v>-2900</v>
      </c>
      <c r="F33" s="9">
        <v>0</v>
      </c>
      <c r="G33" s="9">
        <v>-707</v>
      </c>
      <c r="H33" s="9">
        <v>0</v>
      </c>
      <c r="I33" s="9">
        <v>1228</v>
      </c>
    </row>
    <row r="34" spans="1:9" s="3" customFormat="1" ht="12" customHeight="1">
      <c r="A34" s="3" t="s">
        <v>226</v>
      </c>
      <c r="B34" s="9">
        <v>5149</v>
      </c>
      <c r="C34" s="9">
        <v>4814</v>
      </c>
      <c r="D34" s="9">
        <v>121</v>
      </c>
      <c r="E34" s="9">
        <v>-1718</v>
      </c>
      <c r="F34" s="9">
        <v>-1160</v>
      </c>
      <c r="G34" s="9">
        <v>-1380</v>
      </c>
      <c r="H34" s="9">
        <v>0</v>
      </c>
      <c r="I34" s="9">
        <v>677</v>
      </c>
    </row>
    <row r="35" spans="1:9" s="3" customFormat="1" ht="12" customHeight="1">
      <c r="A35" s="3" t="s">
        <v>221</v>
      </c>
      <c r="B35" s="9">
        <v>4880</v>
      </c>
      <c r="C35" s="9">
        <v>4272</v>
      </c>
      <c r="D35" s="9">
        <v>158</v>
      </c>
      <c r="E35" s="9">
        <v>-3007</v>
      </c>
      <c r="F35" s="9">
        <v>0</v>
      </c>
      <c r="G35" s="9">
        <v>-812</v>
      </c>
      <c r="H35" s="9">
        <v>0</v>
      </c>
      <c r="I35" s="9">
        <v>611</v>
      </c>
    </row>
    <row r="36" spans="1:9" s="3" customFormat="1" ht="12" customHeight="1">
      <c r="A36" s="3" t="s">
        <v>223</v>
      </c>
      <c r="B36" s="9">
        <v>4490</v>
      </c>
      <c r="C36" s="9">
        <v>4023</v>
      </c>
      <c r="D36" s="9">
        <v>101</v>
      </c>
      <c r="E36" s="9">
        <v>-1197</v>
      </c>
      <c r="F36" s="9">
        <v>-2192</v>
      </c>
      <c r="G36" s="9">
        <v>-712</v>
      </c>
      <c r="H36" s="9">
        <v>0</v>
      </c>
      <c r="I36" s="9">
        <v>23</v>
      </c>
    </row>
    <row r="37" spans="1:9" s="3" customFormat="1" ht="12" customHeight="1">
      <c r="A37" s="3" t="s">
        <v>227</v>
      </c>
      <c r="B37" s="9">
        <v>1317</v>
      </c>
      <c r="C37" s="9">
        <v>1317</v>
      </c>
      <c r="D37" s="9">
        <v>38</v>
      </c>
      <c r="E37" s="9">
        <v>-1165</v>
      </c>
      <c r="F37" s="9">
        <v>0</v>
      </c>
      <c r="G37" s="9">
        <v>401</v>
      </c>
      <c r="H37" s="9">
        <v>0</v>
      </c>
      <c r="I37" s="9">
        <v>591</v>
      </c>
    </row>
    <row r="38" spans="1:9" s="3" customFormat="1" ht="12.75">
      <c r="A38" s="2"/>
      <c r="B38" s="9"/>
      <c r="C38" s="9"/>
      <c r="D38" s="9"/>
      <c r="E38" s="9"/>
      <c r="F38" s="9"/>
      <c r="G38" s="9"/>
      <c r="H38" s="9"/>
      <c r="I38" s="9"/>
    </row>
    <row r="39" spans="1:9" ht="12.75">
      <c r="A39" s="3" t="s">
        <v>140</v>
      </c>
      <c r="B39" s="9">
        <f aca="true" t="shared" si="0" ref="B39:I39">SUM(B4:B38)</f>
        <v>2320860</v>
      </c>
      <c r="C39" s="9">
        <f t="shared" si="0"/>
        <v>1980737</v>
      </c>
      <c r="D39" s="9">
        <f t="shared" si="0"/>
        <v>100772</v>
      </c>
      <c r="E39" s="9">
        <f t="shared" si="0"/>
        <v>-1924702</v>
      </c>
      <c r="F39" s="9">
        <f t="shared" si="0"/>
        <v>-56014</v>
      </c>
      <c r="G39" s="9">
        <f t="shared" si="0"/>
        <v>-456165</v>
      </c>
      <c r="H39" s="9">
        <f t="shared" si="0"/>
        <v>-1483</v>
      </c>
      <c r="I39" s="9">
        <f t="shared" si="0"/>
        <v>-356855</v>
      </c>
    </row>
    <row r="40" spans="1:9" ht="12.75">
      <c r="A40" s="1" t="s">
        <v>141</v>
      </c>
      <c r="B40" s="10">
        <v>2154605</v>
      </c>
      <c r="C40" s="10">
        <v>1896027</v>
      </c>
      <c r="D40" s="10">
        <v>163798</v>
      </c>
      <c r="E40" s="10">
        <v>-1778682</v>
      </c>
      <c r="F40" s="10">
        <v>-95825</v>
      </c>
      <c r="G40" s="10">
        <v>-426488</v>
      </c>
      <c r="H40" s="10">
        <v>30848</v>
      </c>
      <c r="I40" s="10">
        <v>-210322</v>
      </c>
    </row>
    <row r="42" spans="1:9" ht="12.75">
      <c r="A42" s="1" t="s">
        <v>137</v>
      </c>
      <c r="B42" s="7">
        <f aca="true" t="shared" si="1" ref="B42:I43">B39/($C39/100)</f>
        <v>117.17153766502065</v>
      </c>
      <c r="C42" s="7">
        <f t="shared" si="1"/>
        <v>100</v>
      </c>
      <c r="D42" s="7">
        <f t="shared" si="1"/>
        <v>5.08760123125887</v>
      </c>
      <c r="E42" s="7">
        <f t="shared" si="1"/>
        <v>-97.17100251068163</v>
      </c>
      <c r="F42" s="7">
        <f t="shared" si="1"/>
        <v>-2.8279372778920173</v>
      </c>
      <c r="G42" s="7">
        <f t="shared" si="1"/>
        <v>-23.03006406201328</v>
      </c>
      <c r="H42" s="7">
        <f t="shared" si="1"/>
        <v>-0.07487112120387512</v>
      </c>
      <c r="I42" s="7">
        <f t="shared" si="1"/>
        <v>-18.016273740531933</v>
      </c>
    </row>
    <row r="43" spans="1:9" ht="12.75">
      <c r="A43" s="1" t="s">
        <v>138</v>
      </c>
      <c r="B43" s="7">
        <f t="shared" si="1"/>
        <v>113.63788595837507</v>
      </c>
      <c r="C43" s="7">
        <f t="shared" si="1"/>
        <v>100</v>
      </c>
      <c r="D43" s="7">
        <f t="shared" si="1"/>
        <v>8.639011997192023</v>
      </c>
      <c r="E43" s="7">
        <f t="shared" si="1"/>
        <v>-93.81100585592927</v>
      </c>
      <c r="F43" s="7">
        <f t="shared" si="1"/>
        <v>-5.053989210069266</v>
      </c>
      <c r="G43" s="7">
        <f t="shared" si="1"/>
        <v>-22.493772504294505</v>
      </c>
      <c r="H43" s="7">
        <f t="shared" si="1"/>
        <v>1.6269810503753375</v>
      </c>
      <c r="I43" s="7">
        <f t="shared" si="1"/>
        <v>-11.092774522725678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3"/>
  <dimension ref="A1:K19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236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36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55</v>
      </c>
      <c r="B3" s="4" t="s">
        <v>89</v>
      </c>
      <c r="C3" s="4" t="s">
        <v>117</v>
      </c>
      <c r="D3" s="4" t="s">
        <v>118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</row>
    <row r="4" spans="1:9" s="3" customFormat="1" ht="12" customHeight="1">
      <c r="A4" s="3" t="s">
        <v>145</v>
      </c>
      <c r="B4" s="9">
        <v>1952085</v>
      </c>
      <c r="C4" s="9">
        <v>1832060</v>
      </c>
      <c r="D4" s="9">
        <v>544387</v>
      </c>
      <c r="E4" s="9">
        <v>-1999770</v>
      </c>
      <c r="F4" s="9">
        <v>0</v>
      </c>
      <c r="G4" s="9">
        <v>-350456</v>
      </c>
      <c r="H4" s="9">
        <v>0</v>
      </c>
      <c r="I4" s="9">
        <v>26221</v>
      </c>
    </row>
    <row r="5" spans="1:9" s="3" customFormat="1" ht="12" customHeight="1">
      <c r="A5" s="3" t="s">
        <v>147</v>
      </c>
      <c r="B5" s="9">
        <v>1728703</v>
      </c>
      <c r="C5" s="9">
        <v>1727440</v>
      </c>
      <c r="D5" s="9">
        <v>321019</v>
      </c>
      <c r="E5" s="9">
        <v>-2258695</v>
      </c>
      <c r="F5" s="9">
        <v>0</v>
      </c>
      <c r="G5" s="9">
        <v>-291503</v>
      </c>
      <c r="H5" s="9">
        <v>0</v>
      </c>
      <c r="I5" s="9">
        <v>-501739</v>
      </c>
    </row>
    <row r="6" spans="1:9" s="3" customFormat="1" ht="12" customHeight="1">
      <c r="A6" s="3" t="s">
        <v>149</v>
      </c>
      <c r="B6" s="9">
        <v>1182153</v>
      </c>
      <c r="C6" s="9">
        <v>1170120</v>
      </c>
      <c r="D6" s="9">
        <v>310547</v>
      </c>
      <c r="E6" s="9">
        <v>-1497061</v>
      </c>
      <c r="F6" s="9">
        <v>0</v>
      </c>
      <c r="G6" s="9">
        <v>-313593</v>
      </c>
      <c r="H6" s="9">
        <v>57793</v>
      </c>
      <c r="I6" s="9">
        <v>-272194</v>
      </c>
    </row>
    <row r="7" spans="1:9" s="3" customFormat="1" ht="12" customHeight="1">
      <c r="A7" s="3" t="s">
        <v>148</v>
      </c>
      <c r="B7" s="9">
        <v>1098327</v>
      </c>
      <c r="C7" s="9">
        <v>1089142</v>
      </c>
      <c r="D7" s="9">
        <v>324518</v>
      </c>
      <c r="E7" s="9">
        <v>-1440038</v>
      </c>
      <c r="F7" s="9">
        <v>-4036</v>
      </c>
      <c r="G7" s="9">
        <v>-201046</v>
      </c>
      <c r="H7" s="9">
        <v>7155</v>
      </c>
      <c r="I7" s="9">
        <v>-224305</v>
      </c>
    </row>
    <row r="8" spans="1:9" s="3" customFormat="1" ht="12" customHeight="1">
      <c r="A8" s="3" t="s">
        <v>234</v>
      </c>
      <c r="B8" s="9">
        <v>124683</v>
      </c>
      <c r="C8" s="9">
        <v>114301</v>
      </c>
      <c r="D8" s="9">
        <v>10290</v>
      </c>
      <c r="E8" s="9">
        <v>-129490</v>
      </c>
      <c r="F8" s="9">
        <v>0</v>
      </c>
      <c r="G8" s="9">
        <v>-12030</v>
      </c>
      <c r="H8" s="9">
        <v>982</v>
      </c>
      <c r="I8" s="9">
        <v>-15947</v>
      </c>
    </row>
    <row r="9" spans="1:9" s="3" customFormat="1" ht="12" customHeight="1">
      <c r="A9" s="3" t="s">
        <v>153</v>
      </c>
      <c r="B9" s="9">
        <v>114857</v>
      </c>
      <c r="C9" s="9">
        <v>113252</v>
      </c>
      <c r="D9" s="9">
        <v>9712</v>
      </c>
      <c r="E9" s="9">
        <v>-132470</v>
      </c>
      <c r="F9" s="9">
        <v>0</v>
      </c>
      <c r="G9" s="9">
        <v>-30743</v>
      </c>
      <c r="H9" s="9">
        <v>0</v>
      </c>
      <c r="I9" s="9">
        <v>-40249</v>
      </c>
    </row>
    <row r="10" spans="1:9" s="3" customFormat="1" ht="12" customHeight="1">
      <c r="A10" s="3" t="s">
        <v>169</v>
      </c>
      <c r="B10" s="9">
        <v>80998</v>
      </c>
      <c r="C10" s="9">
        <v>12315</v>
      </c>
      <c r="D10" s="9">
        <v>4539</v>
      </c>
      <c r="E10" s="9">
        <v>-49026</v>
      </c>
      <c r="F10" s="9">
        <v>0</v>
      </c>
      <c r="G10" s="9">
        <v>617</v>
      </c>
      <c r="H10" s="9">
        <v>168</v>
      </c>
      <c r="I10" s="9">
        <v>-31387</v>
      </c>
    </row>
    <row r="11" spans="1:9" s="3" customFormat="1" ht="12" customHeight="1">
      <c r="A11" s="3" t="s">
        <v>190</v>
      </c>
      <c r="B11" s="9">
        <v>44743</v>
      </c>
      <c r="C11" s="9">
        <v>41144</v>
      </c>
      <c r="D11" s="9">
        <v>22806</v>
      </c>
      <c r="E11" s="9">
        <v>-93697</v>
      </c>
      <c r="F11" s="9">
        <v>0</v>
      </c>
      <c r="G11" s="9">
        <v>-18848</v>
      </c>
      <c r="H11" s="9">
        <v>7566</v>
      </c>
      <c r="I11" s="9">
        <v>-41029</v>
      </c>
    </row>
    <row r="12" spans="1:9" s="3" customFormat="1" ht="12" customHeight="1">
      <c r="A12" s="3" t="s">
        <v>168</v>
      </c>
      <c r="B12" s="9">
        <v>32385</v>
      </c>
      <c r="C12" s="9">
        <v>12954</v>
      </c>
      <c r="D12" s="9">
        <v>370</v>
      </c>
      <c r="E12" s="9">
        <v>-7788</v>
      </c>
      <c r="F12" s="9">
        <v>0</v>
      </c>
      <c r="G12" s="9">
        <v>-374</v>
      </c>
      <c r="H12" s="9">
        <v>0</v>
      </c>
      <c r="I12" s="9">
        <v>5162</v>
      </c>
    </row>
    <row r="13" spans="1:9" s="3" customFormat="1" ht="12" customHeight="1">
      <c r="A13" s="3" t="s">
        <v>191</v>
      </c>
      <c r="B13" s="9">
        <v>0</v>
      </c>
      <c r="C13" s="9">
        <v>-1339</v>
      </c>
      <c r="D13" s="9">
        <v>13998</v>
      </c>
      <c r="E13" s="9">
        <v>-63802</v>
      </c>
      <c r="F13" s="9">
        <v>0</v>
      </c>
      <c r="G13" s="9">
        <v>-2118</v>
      </c>
      <c r="H13" s="9">
        <v>-5719</v>
      </c>
      <c r="I13" s="9">
        <v>-58980</v>
      </c>
    </row>
    <row r="14" spans="1:9" s="3" customFormat="1" ht="12.75">
      <c r="A14" s="2"/>
      <c r="B14" s="9"/>
      <c r="C14" s="9"/>
      <c r="D14" s="9"/>
      <c r="E14" s="9"/>
      <c r="F14" s="9"/>
      <c r="G14" s="9"/>
      <c r="H14" s="9"/>
      <c r="I14" s="9"/>
    </row>
    <row r="15" spans="1:9" ht="12.75">
      <c r="A15" s="3" t="s">
        <v>140</v>
      </c>
      <c r="B15" s="9">
        <f aca="true" t="shared" si="0" ref="B15:I15">SUM(B4:B14)</f>
        <v>6358934</v>
      </c>
      <c r="C15" s="9">
        <f t="shared" si="0"/>
        <v>6111389</v>
      </c>
      <c r="D15" s="9">
        <f t="shared" si="0"/>
        <v>1562186</v>
      </c>
      <c r="E15" s="9">
        <f t="shared" si="0"/>
        <v>-7671837</v>
      </c>
      <c r="F15" s="9">
        <f t="shared" si="0"/>
        <v>-4036</v>
      </c>
      <c r="G15" s="9">
        <f t="shared" si="0"/>
        <v>-1220094</v>
      </c>
      <c r="H15" s="9">
        <f t="shared" si="0"/>
        <v>67945</v>
      </c>
      <c r="I15" s="9">
        <f t="shared" si="0"/>
        <v>-1154447</v>
      </c>
    </row>
    <row r="16" spans="1:9" ht="12.75">
      <c r="A16" s="1" t="s">
        <v>141</v>
      </c>
      <c r="B16" s="10">
        <v>5557575</v>
      </c>
      <c r="C16" s="10">
        <v>4776969</v>
      </c>
      <c r="D16" s="10">
        <v>1501466</v>
      </c>
      <c r="E16" s="10">
        <v>-5115998</v>
      </c>
      <c r="F16" s="10">
        <v>0</v>
      </c>
      <c r="G16" s="10">
        <v>-1169012</v>
      </c>
      <c r="H16" s="10">
        <v>111399</v>
      </c>
      <c r="I16" s="10">
        <v>104824</v>
      </c>
    </row>
    <row r="18" spans="1:9" ht="12.75">
      <c r="A18" s="1" t="s">
        <v>137</v>
      </c>
      <c r="B18" s="7">
        <f aca="true" t="shared" si="1" ref="B18:I19">B15/($C15/100)</f>
        <v>104.05055217398206</v>
      </c>
      <c r="C18" s="7">
        <f t="shared" si="1"/>
        <v>100</v>
      </c>
      <c r="D18" s="7">
        <f t="shared" si="1"/>
        <v>25.561881267908163</v>
      </c>
      <c r="E18" s="7">
        <f t="shared" si="1"/>
        <v>-125.53344256109372</v>
      </c>
      <c r="F18" s="7">
        <f t="shared" si="1"/>
        <v>-0.06604063331592867</v>
      </c>
      <c r="G18" s="7">
        <f t="shared" si="1"/>
        <v>-19.964266715798978</v>
      </c>
      <c r="H18" s="7">
        <f t="shared" si="1"/>
        <v>1.111776717207823</v>
      </c>
      <c r="I18" s="7">
        <f t="shared" si="1"/>
        <v>-18.890091925092644</v>
      </c>
    </row>
    <row r="19" spans="1:9" ht="12.75">
      <c r="A19" s="1" t="s">
        <v>138</v>
      </c>
      <c r="B19" s="7">
        <f t="shared" si="1"/>
        <v>116.34103131085841</v>
      </c>
      <c r="C19" s="7">
        <f t="shared" si="1"/>
        <v>100</v>
      </c>
      <c r="D19" s="7">
        <f t="shared" si="1"/>
        <v>31.431353228375563</v>
      </c>
      <c r="E19" s="7">
        <f t="shared" si="1"/>
        <v>-107.09715721412468</v>
      </c>
      <c r="F19" s="7">
        <f t="shared" si="1"/>
        <v>0</v>
      </c>
      <c r="G19" s="7">
        <f t="shared" si="1"/>
        <v>-24.47183559282047</v>
      </c>
      <c r="H19" s="7">
        <f t="shared" si="1"/>
        <v>2.3320017358287233</v>
      </c>
      <c r="I19" s="7">
        <f t="shared" si="1"/>
        <v>2.1943621572591323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4"/>
  <dimension ref="A1:K45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237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37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55</v>
      </c>
      <c r="B3" s="4" t="s">
        <v>89</v>
      </c>
      <c r="C3" s="4" t="s">
        <v>117</v>
      </c>
      <c r="D3" s="4" t="s">
        <v>118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</row>
    <row r="4" spans="1:9" s="3" customFormat="1" ht="12" customHeight="1">
      <c r="A4" s="3" t="s">
        <v>147</v>
      </c>
      <c r="B4" s="9">
        <v>2559529</v>
      </c>
      <c r="C4" s="9">
        <v>2448227</v>
      </c>
      <c r="D4" s="9">
        <v>112931</v>
      </c>
      <c r="E4" s="9">
        <v>-2031689</v>
      </c>
      <c r="F4" s="9">
        <v>0</v>
      </c>
      <c r="G4" s="9">
        <v>-353251</v>
      </c>
      <c r="H4" s="9">
        <v>0</v>
      </c>
      <c r="I4" s="9">
        <v>176218</v>
      </c>
    </row>
    <row r="5" spans="1:9" s="3" customFormat="1" ht="12" customHeight="1">
      <c r="A5" s="3" t="s">
        <v>148</v>
      </c>
      <c r="B5" s="9">
        <v>1623237</v>
      </c>
      <c r="C5" s="9">
        <v>1620051</v>
      </c>
      <c r="D5" s="9">
        <v>54370</v>
      </c>
      <c r="E5" s="9">
        <v>-1114056</v>
      </c>
      <c r="F5" s="9">
        <v>-9035</v>
      </c>
      <c r="G5" s="9">
        <v>-254793</v>
      </c>
      <c r="H5" s="9">
        <v>3466</v>
      </c>
      <c r="I5" s="9">
        <v>300003</v>
      </c>
    </row>
    <row r="6" spans="1:9" s="3" customFormat="1" ht="12" customHeight="1">
      <c r="A6" s="3" t="s">
        <v>149</v>
      </c>
      <c r="B6" s="9">
        <v>1327148</v>
      </c>
      <c r="C6" s="9">
        <v>1165756</v>
      </c>
      <c r="D6" s="9">
        <v>19728</v>
      </c>
      <c r="E6" s="9">
        <v>-985080</v>
      </c>
      <c r="F6" s="9">
        <v>0</v>
      </c>
      <c r="G6" s="9">
        <v>-285226</v>
      </c>
      <c r="H6" s="9">
        <v>56264</v>
      </c>
      <c r="I6" s="9">
        <v>-28558</v>
      </c>
    </row>
    <row r="7" spans="1:9" s="3" customFormat="1" ht="12" customHeight="1">
      <c r="A7" s="3" t="s">
        <v>194</v>
      </c>
      <c r="B7" s="9">
        <v>245798</v>
      </c>
      <c r="C7" s="9">
        <v>239517</v>
      </c>
      <c r="D7" s="9">
        <v>6257</v>
      </c>
      <c r="E7" s="9">
        <v>-215355</v>
      </c>
      <c r="F7" s="9">
        <v>0</v>
      </c>
      <c r="G7" s="9">
        <v>-60983</v>
      </c>
      <c r="H7" s="9">
        <v>0</v>
      </c>
      <c r="I7" s="9">
        <v>-30564</v>
      </c>
    </row>
    <row r="8" spans="1:9" s="3" customFormat="1" ht="12" customHeight="1">
      <c r="A8" s="3" t="s">
        <v>195</v>
      </c>
      <c r="B8" s="9">
        <v>175566</v>
      </c>
      <c r="C8" s="9">
        <v>169759</v>
      </c>
      <c r="D8" s="9">
        <v>4273</v>
      </c>
      <c r="E8" s="9">
        <v>-131609</v>
      </c>
      <c r="F8" s="9">
        <v>0</v>
      </c>
      <c r="G8" s="9">
        <v>-33517</v>
      </c>
      <c r="H8" s="9">
        <v>0</v>
      </c>
      <c r="I8" s="9">
        <v>8906</v>
      </c>
    </row>
    <row r="9" spans="1:9" s="3" customFormat="1" ht="12" customHeight="1">
      <c r="A9" s="3" t="s">
        <v>234</v>
      </c>
      <c r="B9" s="9">
        <v>169551</v>
      </c>
      <c r="C9" s="9">
        <v>169551</v>
      </c>
      <c r="D9" s="9">
        <v>3922</v>
      </c>
      <c r="E9" s="9">
        <v>-132278</v>
      </c>
      <c r="F9" s="9">
        <v>0</v>
      </c>
      <c r="G9" s="9">
        <v>-18403</v>
      </c>
      <c r="H9" s="9">
        <v>1407</v>
      </c>
      <c r="I9" s="9">
        <v>24199</v>
      </c>
    </row>
    <row r="10" spans="1:9" s="3" customFormat="1" ht="12" customHeight="1">
      <c r="A10" s="3" t="s">
        <v>153</v>
      </c>
      <c r="B10" s="9">
        <v>156121</v>
      </c>
      <c r="C10" s="9">
        <v>154883</v>
      </c>
      <c r="D10" s="9">
        <v>3331</v>
      </c>
      <c r="E10" s="9">
        <v>-110624</v>
      </c>
      <c r="F10" s="9">
        <v>0</v>
      </c>
      <c r="G10" s="9">
        <v>-32411</v>
      </c>
      <c r="H10" s="9">
        <v>0</v>
      </c>
      <c r="I10" s="9">
        <v>15179</v>
      </c>
    </row>
    <row r="11" spans="1:9" s="3" customFormat="1" ht="12" customHeight="1">
      <c r="A11" s="3" t="s">
        <v>201</v>
      </c>
      <c r="B11" s="9">
        <v>144535</v>
      </c>
      <c r="C11" s="9">
        <v>140190</v>
      </c>
      <c r="D11" s="9">
        <v>3401</v>
      </c>
      <c r="E11" s="9">
        <v>-122014</v>
      </c>
      <c r="F11" s="9">
        <v>0</v>
      </c>
      <c r="G11" s="9">
        <v>-49512</v>
      </c>
      <c r="H11" s="9">
        <v>0</v>
      </c>
      <c r="I11" s="9">
        <v>-27935</v>
      </c>
    </row>
    <row r="12" spans="1:9" s="3" customFormat="1" ht="12" customHeight="1">
      <c r="A12" s="3" t="s">
        <v>197</v>
      </c>
      <c r="B12" s="9">
        <v>138234</v>
      </c>
      <c r="C12" s="9">
        <v>136010</v>
      </c>
      <c r="D12" s="9">
        <v>3072</v>
      </c>
      <c r="E12" s="9">
        <v>-104671</v>
      </c>
      <c r="F12" s="9">
        <v>-13596</v>
      </c>
      <c r="G12" s="9">
        <v>-30510</v>
      </c>
      <c r="H12" s="9">
        <v>0</v>
      </c>
      <c r="I12" s="9">
        <v>-9695</v>
      </c>
    </row>
    <row r="13" spans="1:9" s="3" customFormat="1" ht="12" customHeight="1">
      <c r="A13" s="3" t="s">
        <v>145</v>
      </c>
      <c r="B13" s="9">
        <v>130051</v>
      </c>
      <c r="C13" s="9">
        <v>138959</v>
      </c>
      <c r="D13" s="9">
        <v>4542</v>
      </c>
      <c r="E13" s="9">
        <v>-143342</v>
      </c>
      <c r="F13" s="9">
        <v>0</v>
      </c>
      <c r="G13" s="9">
        <v>-10405</v>
      </c>
      <c r="H13" s="9">
        <v>0</v>
      </c>
      <c r="I13" s="9">
        <v>-10246</v>
      </c>
    </row>
    <row r="14" spans="1:9" s="3" customFormat="1" ht="12" customHeight="1">
      <c r="A14" s="3" t="s">
        <v>200</v>
      </c>
      <c r="B14" s="9">
        <v>117997</v>
      </c>
      <c r="C14" s="9">
        <v>115456</v>
      </c>
      <c r="D14" s="9">
        <v>5250</v>
      </c>
      <c r="E14" s="9">
        <v>-92995</v>
      </c>
      <c r="F14" s="9">
        <v>-18396</v>
      </c>
      <c r="G14" s="9">
        <v>-25913</v>
      </c>
      <c r="H14" s="9">
        <v>0</v>
      </c>
      <c r="I14" s="9">
        <v>-16598</v>
      </c>
    </row>
    <row r="15" spans="1:9" s="3" customFormat="1" ht="12" customHeight="1">
      <c r="A15" s="3" t="s">
        <v>199</v>
      </c>
      <c r="B15" s="9">
        <v>116420</v>
      </c>
      <c r="C15" s="9">
        <v>114396</v>
      </c>
      <c r="D15" s="9">
        <v>2796</v>
      </c>
      <c r="E15" s="9">
        <v>-101740</v>
      </c>
      <c r="F15" s="9">
        <v>0</v>
      </c>
      <c r="G15" s="9">
        <v>-18181</v>
      </c>
      <c r="H15" s="9">
        <v>-432</v>
      </c>
      <c r="I15" s="9">
        <v>-3161</v>
      </c>
    </row>
    <row r="16" spans="1:9" s="3" customFormat="1" ht="12" customHeight="1">
      <c r="A16" s="3" t="s">
        <v>196</v>
      </c>
      <c r="B16" s="9">
        <v>102232</v>
      </c>
      <c r="C16" s="9">
        <v>100779</v>
      </c>
      <c r="D16" s="9">
        <v>7264</v>
      </c>
      <c r="E16" s="9">
        <v>-87950</v>
      </c>
      <c r="F16" s="9">
        <v>0</v>
      </c>
      <c r="G16" s="9">
        <v>-18716</v>
      </c>
      <c r="H16" s="9">
        <v>0</v>
      </c>
      <c r="I16" s="9">
        <v>1377</v>
      </c>
    </row>
    <row r="17" spans="1:9" s="3" customFormat="1" ht="12" customHeight="1">
      <c r="A17" s="3" t="s">
        <v>198</v>
      </c>
      <c r="B17" s="9">
        <v>99255</v>
      </c>
      <c r="C17" s="9">
        <v>95832</v>
      </c>
      <c r="D17" s="9">
        <v>2156</v>
      </c>
      <c r="E17" s="9">
        <v>-86221</v>
      </c>
      <c r="F17" s="9">
        <v>0</v>
      </c>
      <c r="G17" s="9">
        <v>-20379</v>
      </c>
      <c r="H17" s="9">
        <v>0</v>
      </c>
      <c r="I17" s="9">
        <v>-8612</v>
      </c>
    </row>
    <row r="18" spans="1:9" s="3" customFormat="1" ht="12" customHeight="1">
      <c r="A18" s="3" t="s">
        <v>169</v>
      </c>
      <c r="B18" s="9">
        <v>94060</v>
      </c>
      <c r="C18" s="9">
        <v>19822</v>
      </c>
      <c r="D18" s="9">
        <v>1631</v>
      </c>
      <c r="E18" s="9">
        <v>-27342</v>
      </c>
      <c r="F18" s="9">
        <v>0</v>
      </c>
      <c r="G18" s="9">
        <v>716</v>
      </c>
      <c r="H18" s="9">
        <v>248</v>
      </c>
      <c r="I18" s="9">
        <v>-4925</v>
      </c>
    </row>
    <row r="19" spans="1:9" s="3" customFormat="1" ht="12" customHeight="1">
      <c r="A19" s="3" t="s">
        <v>203</v>
      </c>
      <c r="B19" s="9">
        <v>79569</v>
      </c>
      <c r="C19" s="9">
        <v>77620</v>
      </c>
      <c r="D19" s="9">
        <v>1736</v>
      </c>
      <c r="E19" s="9">
        <v>-75179</v>
      </c>
      <c r="F19" s="9">
        <v>-1410</v>
      </c>
      <c r="G19" s="9">
        <v>-15770</v>
      </c>
      <c r="H19" s="9">
        <v>0</v>
      </c>
      <c r="I19" s="9">
        <v>-13003</v>
      </c>
    </row>
    <row r="20" spans="1:9" s="3" customFormat="1" ht="12" customHeight="1">
      <c r="A20" s="3" t="s">
        <v>204</v>
      </c>
      <c r="B20" s="9">
        <v>69302</v>
      </c>
      <c r="C20" s="9">
        <v>69000</v>
      </c>
      <c r="D20" s="9">
        <v>1784</v>
      </c>
      <c r="E20" s="9">
        <v>-64231</v>
      </c>
      <c r="F20" s="9">
        <v>0</v>
      </c>
      <c r="G20" s="9">
        <v>-21502</v>
      </c>
      <c r="H20" s="9">
        <v>0</v>
      </c>
      <c r="I20" s="9">
        <v>-14949</v>
      </c>
    </row>
    <row r="21" spans="1:9" s="3" customFormat="1" ht="12" customHeight="1">
      <c r="A21" s="3" t="s">
        <v>151</v>
      </c>
      <c r="B21" s="9">
        <v>63417</v>
      </c>
      <c r="C21" s="9">
        <v>43419</v>
      </c>
      <c r="D21" s="9">
        <v>3413</v>
      </c>
      <c r="E21" s="9">
        <v>-33301</v>
      </c>
      <c r="F21" s="9">
        <v>0</v>
      </c>
      <c r="G21" s="9">
        <v>-13597</v>
      </c>
      <c r="H21" s="9">
        <v>0</v>
      </c>
      <c r="I21" s="9">
        <v>-66</v>
      </c>
    </row>
    <row r="22" spans="1:9" s="3" customFormat="1" ht="12" customHeight="1">
      <c r="A22" s="3" t="s">
        <v>207</v>
      </c>
      <c r="B22" s="9">
        <v>63283</v>
      </c>
      <c r="C22" s="9">
        <v>60810</v>
      </c>
      <c r="D22" s="9">
        <v>1398</v>
      </c>
      <c r="E22" s="9">
        <v>-48819</v>
      </c>
      <c r="F22" s="9">
        <v>0</v>
      </c>
      <c r="G22" s="9">
        <v>-15293</v>
      </c>
      <c r="H22" s="9">
        <v>0</v>
      </c>
      <c r="I22" s="9">
        <v>-1904</v>
      </c>
    </row>
    <row r="23" spans="1:9" s="3" customFormat="1" ht="12" customHeight="1">
      <c r="A23" s="3" t="s">
        <v>209</v>
      </c>
      <c r="B23" s="9">
        <v>62044</v>
      </c>
      <c r="C23" s="9">
        <v>60407</v>
      </c>
      <c r="D23" s="9">
        <v>1431</v>
      </c>
      <c r="E23" s="9">
        <v>-41299</v>
      </c>
      <c r="F23" s="9">
        <v>-3379</v>
      </c>
      <c r="G23" s="9">
        <v>-14925</v>
      </c>
      <c r="H23" s="9">
        <v>0</v>
      </c>
      <c r="I23" s="9">
        <v>2235</v>
      </c>
    </row>
    <row r="24" spans="1:9" s="3" customFormat="1" ht="12" customHeight="1">
      <c r="A24" s="3" t="s">
        <v>202</v>
      </c>
      <c r="B24" s="9">
        <v>61364</v>
      </c>
      <c r="C24" s="9">
        <v>59404</v>
      </c>
      <c r="D24" s="9">
        <v>1478</v>
      </c>
      <c r="E24" s="9">
        <v>-53385</v>
      </c>
      <c r="F24" s="9">
        <v>0</v>
      </c>
      <c r="G24" s="9">
        <v>-7804</v>
      </c>
      <c r="H24" s="9">
        <v>0</v>
      </c>
      <c r="I24" s="9">
        <v>-307</v>
      </c>
    </row>
    <row r="25" spans="1:9" s="3" customFormat="1" ht="12" customHeight="1">
      <c r="A25" s="3" t="s">
        <v>205</v>
      </c>
      <c r="B25" s="9">
        <v>60395</v>
      </c>
      <c r="C25" s="9">
        <v>58934</v>
      </c>
      <c r="D25" s="9">
        <v>3531</v>
      </c>
      <c r="E25" s="9">
        <v>-48519</v>
      </c>
      <c r="F25" s="9">
        <v>0</v>
      </c>
      <c r="G25" s="9">
        <v>-10655</v>
      </c>
      <c r="H25" s="9">
        <v>0</v>
      </c>
      <c r="I25" s="9">
        <v>3291</v>
      </c>
    </row>
    <row r="26" spans="1:9" s="3" customFormat="1" ht="12" customHeight="1">
      <c r="A26" s="3" t="s">
        <v>206</v>
      </c>
      <c r="B26" s="9">
        <v>57409</v>
      </c>
      <c r="C26" s="9">
        <v>57049</v>
      </c>
      <c r="D26" s="9">
        <v>1468</v>
      </c>
      <c r="E26" s="9">
        <v>-51554</v>
      </c>
      <c r="F26" s="9">
        <v>0</v>
      </c>
      <c r="G26" s="9">
        <v>-9382</v>
      </c>
      <c r="H26" s="9">
        <v>363</v>
      </c>
      <c r="I26" s="9">
        <v>-2056</v>
      </c>
    </row>
    <row r="27" spans="1:9" s="3" customFormat="1" ht="12" customHeight="1">
      <c r="A27" s="3" t="s">
        <v>212</v>
      </c>
      <c r="B27" s="9">
        <v>57345</v>
      </c>
      <c r="C27" s="9">
        <v>56958</v>
      </c>
      <c r="D27" s="9">
        <v>1422</v>
      </c>
      <c r="E27" s="9">
        <v>-46580</v>
      </c>
      <c r="F27" s="9">
        <v>0</v>
      </c>
      <c r="G27" s="9">
        <v>-14289</v>
      </c>
      <c r="H27" s="9">
        <v>0</v>
      </c>
      <c r="I27" s="9">
        <v>-2489</v>
      </c>
    </row>
    <row r="28" spans="1:9" s="3" customFormat="1" ht="12" customHeight="1">
      <c r="A28" s="3" t="s">
        <v>190</v>
      </c>
      <c r="B28" s="9">
        <v>51786</v>
      </c>
      <c r="C28" s="9">
        <v>51262</v>
      </c>
      <c r="D28" s="9">
        <v>1514</v>
      </c>
      <c r="E28" s="9">
        <v>-50103</v>
      </c>
      <c r="F28" s="9">
        <v>0</v>
      </c>
      <c r="G28" s="9">
        <v>-23087</v>
      </c>
      <c r="H28" s="9">
        <v>9530</v>
      </c>
      <c r="I28" s="9">
        <v>-10884</v>
      </c>
    </row>
    <row r="29" spans="1:9" s="3" customFormat="1" ht="12" customHeight="1">
      <c r="A29" s="3" t="s">
        <v>210</v>
      </c>
      <c r="B29" s="9">
        <v>51285</v>
      </c>
      <c r="C29" s="9">
        <v>50962</v>
      </c>
      <c r="D29" s="9">
        <v>1582</v>
      </c>
      <c r="E29" s="9">
        <v>-40260</v>
      </c>
      <c r="F29" s="9">
        <v>0</v>
      </c>
      <c r="G29" s="9">
        <v>-14075</v>
      </c>
      <c r="H29" s="9">
        <v>0</v>
      </c>
      <c r="I29" s="9">
        <v>-1791</v>
      </c>
    </row>
    <row r="30" spans="1:9" s="3" customFormat="1" ht="12" customHeight="1">
      <c r="A30" s="3" t="s">
        <v>211</v>
      </c>
      <c r="B30" s="9">
        <v>44364</v>
      </c>
      <c r="C30" s="9">
        <v>42601</v>
      </c>
      <c r="D30" s="9">
        <v>888</v>
      </c>
      <c r="E30" s="9">
        <v>-38052</v>
      </c>
      <c r="F30" s="9">
        <v>0</v>
      </c>
      <c r="G30" s="9">
        <v>-12371</v>
      </c>
      <c r="H30" s="9">
        <v>0</v>
      </c>
      <c r="I30" s="9">
        <v>-6934</v>
      </c>
    </row>
    <row r="31" spans="1:9" s="3" customFormat="1" ht="12" customHeight="1">
      <c r="A31" s="3" t="s">
        <v>208</v>
      </c>
      <c r="B31" s="9">
        <v>44035</v>
      </c>
      <c r="C31" s="9">
        <v>41372</v>
      </c>
      <c r="D31" s="9">
        <v>997</v>
      </c>
      <c r="E31" s="9">
        <v>-36010</v>
      </c>
      <c r="F31" s="9">
        <v>0</v>
      </c>
      <c r="G31" s="9">
        <v>-7533</v>
      </c>
      <c r="H31" s="9">
        <v>-1602</v>
      </c>
      <c r="I31" s="9">
        <v>-2776</v>
      </c>
    </row>
    <row r="32" spans="1:9" s="3" customFormat="1" ht="12" customHeight="1">
      <c r="A32" s="3" t="s">
        <v>213</v>
      </c>
      <c r="B32" s="9">
        <v>37685</v>
      </c>
      <c r="C32" s="9">
        <v>23051</v>
      </c>
      <c r="D32" s="9">
        <v>439</v>
      </c>
      <c r="E32" s="9">
        <v>-17404</v>
      </c>
      <c r="F32" s="9">
        <v>0</v>
      </c>
      <c r="G32" s="9">
        <v>-2900</v>
      </c>
      <c r="H32" s="9">
        <v>0</v>
      </c>
      <c r="I32" s="9">
        <v>3186</v>
      </c>
    </row>
    <row r="33" spans="1:9" s="3" customFormat="1" ht="12" customHeight="1">
      <c r="A33" s="3" t="s">
        <v>214</v>
      </c>
      <c r="B33" s="9">
        <v>26447</v>
      </c>
      <c r="C33" s="9">
        <v>26284</v>
      </c>
      <c r="D33" s="9">
        <v>665</v>
      </c>
      <c r="E33" s="9">
        <v>-23742</v>
      </c>
      <c r="F33" s="9">
        <v>0</v>
      </c>
      <c r="G33" s="9">
        <v>-5104</v>
      </c>
      <c r="H33" s="9">
        <v>0</v>
      </c>
      <c r="I33" s="9">
        <v>-1897</v>
      </c>
    </row>
    <row r="34" spans="1:9" s="3" customFormat="1" ht="12" customHeight="1">
      <c r="A34" s="3" t="s">
        <v>216</v>
      </c>
      <c r="B34" s="9">
        <v>25966</v>
      </c>
      <c r="C34" s="9">
        <v>25826</v>
      </c>
      <c r="D34" s="9">
        <v>1697</v>
      </c>
      <c r="E34" s="9">
        <v>-18278</v>
      </c>
      <c r="F34" s="9">
        <v>0</v>
      </c>
      <c r="G34" s="9">
        <v>-6282</v>
      </c>
      <c r="H34" s="9">
        <v>0</v>
      </c>
      <c r="I34" s="9">
        <v>2963</v>
      </c>
    </row>
    <row r="35" spans="1:9" s="3" customFormat="1" ht="12" customHeight="1">
      <c r="A35" s="3" t="s">
        <v>217</v>
      </c>
      <c r="B35" s="9">
        <v>24359</v>
      </c>
      <c r="C35" s="9">
        <v>23760</v>
      </c>
      <c r="D35" s="9">
        <v>1409</v>
      </c>
      <c r="E35" s="9">
        <v>-20558</v>
      </c>
      <c r="F35" s="9">
        <v>0</v>
      </c>
      <c r="G35" s="9">
        <v>-2695</v>
      </c>
      <c r="H35" s="9">
        <v>0</v>
      </c>
      <c r="I35" s="9">
        <v>1916</v>
      </c>
    </row>
    <row r="36" spans="1:9" s="3" customFormat="1" ht="12" customHeight="1">
      <c r="A36" s="3" t="s">
        <v>215</v>
      </c>
      <c r="B36" s="9">
        <v>14656</v>
      </c>
      <c r="C36" s="9">
        <v>14653</v>
      </c>
      <c r="D36" s="9">
        <v>373</v>
      </c>
      <c r="E36" s="9">
        <v>-10968</v>
      </c>
      <c r="F36" s="9">
        <v>0</v>
      </c>
      <c r="G36" s="9">
        <v>-3099</v>
      </c>
      <c r="H36" s="9">
        <v>510</v>
      </c>
      <c r="I36" s="9">
        <v>1469</v>
      </c>
    </row>
    <row r="37" spans="1:9" s="3" customFormat="1" ht="12" customHeight="1">
      <c r="A37" s="3" t="s">
        <v>158</v>
      </c>
      <c r="B37" s="9">
        <v>7004</v>
      </c>
      <c r="C37" s="9">
        <v>4579</v>
      </c>
      <c r="D37" s="9">
        <v>337</v>
      </c>
      <c r="E37" s="9">
        <v>-6305</v>
      </c>
      <c r="F37" s="9">
        <v>0</v>
      </c>
      <c r="G37" s="9">
        <v>-1283</v>
      </c>
      <c r="H37" s="9">
        <v>0</v>
      </c>
      <c r="I37" s="9">
        <v>-2672</v>
      </c>
    </row>
    <row r="38" spans="1:9" s="3" customFormat="1" ht="12" customHeight="1">
      <c r="A38" s="3" t="s">
        <v>238</v>
      </c>
      <c r="B38" s="9">
        <v>6128</v>
      </c>
      <c r="C38" s="9">
        <v>6128</v>
      </c>
      <c r="D38" s="9">
        <v>144</v>
      </c>
      <c r="E38" s="9">
        <v>-3118</v>
      </c>
      <c r="F38" s="9">
        <v>0</v>
      </c>
      <c r="G38" s="9">
        <v>-2429</v>
      </c>
      <c r="H38" s="9">
        <v>0</v>
      </c>
      <c r="I38" s="9">
        <v>725</v>
      </c>
    </row>
    <row r="39" spans="1:9" s="3" customFormat="1" ht="12" customHeight="1">
      <c r="A39" s="3" t="s">
        <v>191</v>
      </c>
      <c r="B39" s="9">
        <v>0</v>
      </c>
      <c r="C39" s="9">
        <v>0</v>
      </c>
      <c r="D39" s="9">
        <v>143</v>
      </c>
      <c r="E39" s="9">
        <v>-159</v>
      </c>
      <c r="F39" s="9">
        <v>0</v>
      </c>
      <c r="G39" s="9">
        <v>-2844</v>
      </c>
      <c r="H39" s="9">
        <v>-7679</v>
      </c>
      <c r="I39" s="9">
        <v>-10539</v>
      </c>
    </row>
    <row r="40" spans="1:9" s="3" customFormat="1" ht="12.75">
      <c r="A40" s="2"/>
      <c r="B40" s="9"/>
      <c r="C40" s="9"/>
      <c r="D40" s="9"/>
      <c r="E40" s="9"/>
      <c r="F40" s="9"/>
      <c r="G40" s="9"/>
      <c r="H40" s="9"/>
      <c r="I40" s="9"/>
    </row>
    <row r="41" spans="1:9" ht="12.75">
      <c r="A41" s="3" t="s">
        <v>140</v>
      </c>
      <c r="B41" s="9">
        <f aca="true" t="shared" si="0" ref="B41:I41">SUM(B4:B40)</f>
        <v>8107577</v>
      </c>
      <c r="C41" s="9">
        <f t="shared" si="0"/>
        <v>7683267</v>
      </c>
      <c r="D41" s="9">
        <f t="shared" si="0"/>
        <v>262773</v>
      </c>
      <c r="E41" s="9">
        <f t="shared" si="0"/>
        <v>-6214790</v>
      </c>
      <c r="F41" s="9">
        <f t="shared" si="0"/>
        <v>-45816</v>
      </c>
      <c r="G41" s="9">
        <f t="shared" si="0"/>
        <v>-1418403</v>
      </c>
      <c r="H41" s="9">
        <f t="shared" si="0"/>
        <v>62075</v>
      </c>
      <c r="I41" s="9">
        <f t="shared" si="0"/>
        <v>329106</v>
      </c>
    </row>
    <row r="42" spans="1:9" ht="12.75">
      <c r="A42" s="1" t="s">
        <v>141</v>
      </c>
      <c r="B42" s="10">
        <v>7460510</v>
      </c>
      <c r="C42" s="10">
        <v>7037121</v>
      </c>
      <c r="D42" s="10">
        <v>255000</v>
      </c>
      <c r="E42" s="10">
        <v>-6077892</v>
      </c>
      <c r="F42" s="10">
        <v>-51891</v>
      </c>
      <c r="G42" s="10">
        <v>-1230611</v>
      </c>
      <c r="H42" s="10">
        <v>392961</v>
      </c>
      <c r="I42" s="10">
        <v>324688</v>
      </c>
    </row>
    <row r="44" spans="1:9" ht="12.75">
      <c r="A44" s="1" t="s">
        <v>137</v>
      </c>
      <c r="B44" s="7">
        <f aca="true" t="shared" si="1" ref="B44:I45">B41/($C41/100)</f>
        <v>105.52252056319271</v>
      </c>
      <c r="C44" s="7">
        <f t="shared" si="1"/>
        <v>100</v>
      </c>
      <c r="D44" s="7">
        <f t="shared" si="1"/>
        <v>3.4200685723924473</v>
      </c>
      <c r="E44" s="7">
        <f t="shared" si="1"/>
        <v>-80.8873360772182</v>
      </c>
      <c r="F44" s="7">
        <f t="shared" si="1"/>
        <v>-0.5963088358116411</v>
      </c>
      <c r="G44" s="7">
        <f t="shared" si="1"/>
        <v>-18.46093595341669</v>
      </c>
      <c r="H44" s="7">
        <f t="shared" si="1"/>
        <v>0.8079245456392443</v>
      </c>
      <c r="I44" s="7">
        <f t="shared" si="1"/>
        <v>4.283412251585165</v>
      </c>
    </row>
    <row r="45" spans="1:9" ht="12.75">
      <c r="A45" s="1" t="s">
        <v>138</v>
      </c>
      <c r="B45" s="7">
        <f t="shared" si="1"/>
        <v>106.01650873986677</v>
      </c>
      <c r="C45" s="7">
        <f t="shared" si="1"/>
        <v>99.99999999999999</v>
      </c>
      <c r="D45" s="7">
        <f t="shared" si="1"/>
        <v>3.623640974767948</v>
      </c>
      <c r="E45" s="7">
        <f t="shared" si="1"/>
        <v>-86.36901369182084</v>
      </c>
      <c r="F45" s="7">
        <f t="shared" si="1"/>
        <v>-0.7373896228301318</v>
      </c>
      <c r="G45" s="7">
        <f t="shared" si="1"/>
        <v>-17.487421347451605</v>
      </c>
      <c r="H45" s="7">
        <f t="shared" si="1"/>
        <v>5.584116004257991</v>
      </c>
      <c r="I45" s="7">
        <f t="shared" si="1"/>
        <v>4.613932316923355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5"/>
  <dimension ref="A1:K17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239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40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55</v>
      </c>
      <c r="B3" s="4" t="s">
        <v>89</v>
      </c>
      <c r="C3" s="4" t="s">
        <v>117</v>
      </c>
      <c r="D3" s="4" t="s">
        <v>118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</row>
    <row r="4" spans="1:9" s="3" customFormat="1" ht="12" customHeight="1">
      <c r="A4" s="3" t="s">
        <v>240</v>
      </c>
      <c r="B4" s="9">
        <v>640083</v>
      </c>
      <c r="C4" s="9">
        <v>404433</v>
      </c>
      <c r="D4" s="9">
        <v>75832</v>
      </c>
      <c r="E4" s="9">
        <v>-555795</v>
      </c>
      <c r="F4" s="9">
        <v>0</v>
      </c>
      <c r="G4" s="9">
        <v>-82408</v>
      </c>
      <c r="H4" s="9">
        <v>4141</v>
      </c>
      <c r="I4" s="9">
        <v>-153797</v>
      </c>
    </row>
    <row r="5" spans="1:9" s="3" customFormat="1" ht="12" customHeight="1">
      <c r="A5" s="3" t="s">
        <v>147</v>
      </c>
      <c r="B5" s="9">
        <v>66768</v>
      </c>
      <c r="C5" s="9">
        <v>56325</v>
      </c>
      <c r="D5" s="9">
        <v>1382</v>
      </c>
      <c r="E5" s="9">
        <v>-52598</v>
      </c>
      <c r="F5" s="9">
        <v>0</v>
      </c>
      <c r="G5" s="9">
        <v>-17765</v>
      </c>
      <c r="H5" s="9">
        <v>0</v>
      </c>
      <c r="I5" s="9">
        <v>-12656</v>
      </c>
    </row>
    <row r="6" spans="1:9" s="3" customFormat="1" ht="12" customHeight="1">
      <c r="A6" s="3" t="s">
        <v>145</v>
      </c>
      <c r="B6" s="9">
        <v>23123</v>
      </c>
      <c r="C6" s="9">
        <v>17326</v>
      </c>
      <c r="D6" s="9">
        <v>1227</v>
      </c>
      <c r="E6" s="9">
        <v>-62018</v>
      </c>
      <c r="F6" s="9">
        <v>0</v>
      </c>
      <c r="G6" s="9">
        <v>-595</v>
      </c>
      <c r="H6" s="9">
        <v>0</v>
      </c>
      <c r="I6" s="9">
        <v>-44060</v>
      </c>
    </row>
    <row r="7" spans="1:9" s="3" customFormat="1" ht="12" customHeight="1">
      <c r="A7" s="3" t="s">
        <v>159</v>
      </c>
      <c r="B7" s="9">
        <v>19376</v>
      </c>
      <c r="C7" s="9">
        <v>4266</v>
      </c>
      <c r="D7" s="9">
        <v>210</v>
      </c>
      <c r="E7" s="9">
        <v>-525</v>
      </c>
      <c r="F7" s="9">
        <v>0</v>
      </c>
      <c r="G7" s="9">
        <v>338</v>
      </c>
      <c r="H7" s="9">
        <v>0</v>
      </c>
      <c r="I7" s="9">
        <v>4289</v>
      </c>
    </row>
    <row r="8" spans="1:9" s="3" customFormat="1" ht="12" customHeight="1">
      <c r="A8" s="3" t="s">
        <v>148</v>
      </c>
      <c r="B8" s="9">
        <v>12274</v>
      </c>
      <c r="C8" s="9">
        <v>1682</v>
      </c>
      <c r="D8" s="9">
        <v>31</v>
      </c>
      <c r="E8" s="9">
        <v>-1025</v>
      </c>
      <c r="F8" s="9">
        <v>0</v>
      </c>
      <c r="G8" s="9">
        <v>-6334</v>
      </c>
      <c r="H8" s="9">
        <v>0</v>
      </c>
      <c r="I8" s="9">
        <v>-5646</v>
      </c>
    </row>
    <row r="9" spans="1:9" s="3" customFormat="1" ht="12" customHeight="1">
      <c r="A9" s="3" t="s">
        <v>149</v>
      </c>
      <c r="B9" s="9">
        <v>2954</v>
      </c>
      <c r="C9" s="9">
        <v>2234</v>
      </c>
      <c r="D9" s="9">
        <v>131</v>
      </c>
      <c r="E9" s="9">
        <v>-1569</v>
      </c>
      <c r="F9" s="9">
        <v>0</v>
      </c>
      <c r="G9" s="9">
        <v>-228</v>
      </c>
      <c r="H9" s="9">
        <v>0</v>
      </c>
      <c r="I9" s="9">
        <v>568</v>
      </c>
    </row>
    <row r="10" spans="1:9" s="3" customFormat="1" ht="12" customHeight="1">
      <c r="A10" s="3" t="s">
        <v>191</v>
      </c>
      <c r="B10" s="9">
        <v>0</v>
      </c>
      <c r="C10" s="9">
        <v>0</v>
      </c>
      <c r="D10" s="9">
        <v>0</v>
      </c>
      <c r="E10" s="9">
        <v>-6799</v>
      </c>
      <c r="F10" s="9">
        <v>0</v>
      </c>
      <c r="G10" s="9">
        <v>0</v>
      </c>
      <c r="H10" s="9">
        <v>0</v>
      </c>
      <c r="I10" s="9">
        <v>-6799</v>
      </c>
    </row>
    <row r="11" spans="1:9" s="3" customFormat="1" ht="12" customHeight="1">
      <c r="A11" s="3" t="s">
        <v>151</v>
      </c>
      <c r="B11" s="9">
        <v>-48</v>
      </c>
      <c r="C11" s="9">
        <v>11</v>
      </c>
      <c r="D11" s="9">
        <v>685</v>
      </c>
      <c r="E11" s="9">
        <v>-121</v>
      </c>
      <c r="F11" s="9">
        <v>0</v>
      </c>
      <c r="G11" s="9">
        <v>-384</v>
      </c>
      <c r="H11" s="9">
        <v>0</v>
      </c>
      <c r="I11" s="9">
        <v>191</v>
      </c>
    </row>
    <row r="12" spans="1:9" s="3" customFormat="1" ht="12.75">
      <c r="A12" s="2"/>
      <c r="B12" s="9"/>
      <c r="C12" s="9"/>
      <c r="D12" s="9"/>
      <c r="E12" s="9"/>
      <c r="F12" s="9"/>
      <c r="G12" s="9"/>
      <c r="H12" s="9"/>
      <c r="I12" s="9"/>
    </row>
    <row r="13" spans="1:9" ht="12.75">
      <c r="A13" s="3" t="s">
        <v>140</v>
      </c>
      <c r="B13" s="9">
        <f aca="true" t="shared" si="0" ref="B13:I13">SUM(B4:B12)</f>
        <v>764530</v>
      </c>
      <c r="C13" s="9">
        <f t="shared" si="0"/>
        <v>486277</v>
      </c>
      <c r="D13" s="9">
        <f t="shared" si="0"/>
        <v>79498</v>
      </c>
      <c r="E13" s="9">
        <f t="shared" si="0"/>
        <v>-680450</v>
      </c>
      <c r="F13" s="9">
        <f t="shared" si="0"/>
        <v>0</v>
      </c>
      <c r="G13" s="9">
        <f t="shared" si="0"/>
        <v>-107376</v>
      </c>
      <c r="H13" s="9">
        <f t="shared" si="0"/>
        <v>4141</v>
      </c>
      <c r="I13" s="9">
        <f t="shared" si="0"/>
        <v>-217910</v>
      </c>
    </row>
    <row r="14" spans="1:9" ht="12.75">
      <c r="A14" s="1" t="s">
        <v>141</v>
      </c>
      <c r="B14" s="10">
        <v>619255</v>
      </c>
      <c r="C14" s="10">
        <v>406470</v>
      </c>
      <c r="D14" s="10">
        <v>144000</v>
      </c>
      <c r="E14" s="10">
        <v>-396768</v>
      </c>
      <c r="F14" s="10">
        <v>0</v>
      </c>
      <c r="G14" s="10">
        <v>-88690</v>
      </c>
      <c r="H14" s="10">
        <v>43306</v>
      </c>
      <c r="I14" s="10">
        <v>108318</v>
      </c>
    </row>
    <row r="16" spans="1:9" ht="12.75">
      <c r="A16" s="1" t="s">
        <v>137</v>
      </c>
      <c r="B16" s="7">
        <f aca="true" t="shared" si="1" ref="B16:I17">B13/($C13/100)</f>
        <v>157.22109003715988</v>
      </c>
      <c r="C16" s="7">
        <f t="shared" si="1"/>
        <v>99.99999999999999</v>
      </c>
      <c r="D16" s="7">
        <f t="shared" si="1"/>
        <v>16.348295313165128</v>
      </c>
      <c r="E16" s="7">
        <f t="shared" si="1"/>
        <v>-139.93053342025223</v>
      </c>
      <c r="F16" s="7">
        <f t="shared" si="1"/>
        <v>0</v>
      </c>
      <c r="G16" s="7">
        <f t="shared" si="1"/>
        <v>-22.081241761382913</v>
      </c>
      <c r="H16" s="7">
        <f t="shared" si="1"/>
        <v>0.8515722520291932</v>
      </c>
      <c r="I16" s="7">
        <f t="shared" si="1"/>
        <v>-44.811907616440834</v>
      </c>
    </row>
    <row r="17" spans="1:9" ht="12.75">
      <c r="A17" s="1" t="s">
        <v>138</v>
      </c>
      <c r="B17" s="7">
        <f t="shared" si="1"/>
        <v>152.3494968878392</v>
      </c>
      <c r="C17" s="7">
        <f t="shared" si="1"/>
        <v>100</v>
      </c>
      <c r="D17" s="7">
        <f t="shared" si="1"/>
        <v>35.42696877998377</v>
      </c>
      <c r="E17" s="7">
        <f t="shared" si="1"/>
        <v>-97.6131079784486</v>
      </c>
      <c r="F17" s="7">
        <f t="shared" si="1"/>
        <v>0</v>
      </c>
      <c r="G17" s="7">
        <f t="shared" si="1"/>
        <v>-21.819568479838612</v>
      </c>
      <c r="H17" s="7">
        <f t="shared" si="1"/>
        <v>10.654168819347062</v>
      </c>
      <c r="I17" s="7">
        <f t="shared" si="1"/>
        <v>26.648461141043622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6"/>
  <dimension ref="A1:K1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241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39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55</v>
      </c>
      <c r="B3" s="4" t="s">
        <v>89</v>
      </c>
      <c r="C3" s="4" t="s">
        <v>117</v>
      </c>
      <c r="D3" s="4" t="s">
        <v>118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</row>
    <row r="4" spans="1:9" s="3" customFormat="1" ht="12" customHeight="1">
      <c r="A4" s="3" t="s">
        <v>151</v>
      </c>
      <c r="B4" s="9">
        <v>3141</v>
      </c>
      <c r="C4" s="9">
        <v>452</v>
      </c>
      <c r="D4" s="9">
        <v>2951</v>
      </c>
      <c r="E4" s="9">
        <v>-2567</v>
      </c>
      <c r="F4" s="9">
        <v>0</v>
      </c>
      <c r="G4" s="9">
        <v>-897</v>
      </c>
      <c r="H4" s="9">
        <v>0</v>
      </c>
      <c r="I4" s="9">
        <v>-61</v>
      </c>
    </row>
    <row r="5" spans="1:9" s="3" customFormat="1" ht="12" customHeight="1">
      <c r="A5" s="3" t="s">
        <v>170</v>
      </c>
      <c r="B5" s="9">
        <v>1382</v>
      </c>
      <c r="C5" s="9">
        <v>372</v>
      </c>
      <c r="D5" s="9">
        <v>1347</v>
      </c>
      <c r="E5" s="9">
        <v>-3093</v>
      </c>
      <c r="F5" s="9">
        <v>0</v>
      </c>
      <c r="G5" s="9">
        <v>-347</v>
      </c>
      <c r="H5" s="9">
        <v>3295</v>
      </c>
      <c r="I5" s="9">
        <v>1574</v>
      </c>
    </row>
    <row r="6" spans="1:9" s="3" customFormat="1" ht="12" customHeight="1">
      <c r="A6" s="3" t="s">
        <v>148</v>
      </c>
      <c r="B6" s="9">
        <v>0</v>
      </c>
      <c r="C6" s="9">
        <v>0</v>
      </c>
      <c r="D6" s="9">
        <v>20</v>
      </c>
      <c r="E6" s="9">
        <v>618</v>
      </c>
      <c r="F6" s="9">
        <v>0</v>
      </c>
      <c r="G6" s="9">
        <v>0</v>
      </c>
      <c r="H6" s="9">
        <v>0</v>
      </c>
      <c r="I6" s="9">
        <v>638</v>
      </c>
    </row>
    <row r="7" spans="1:9" s="3" customFormat="1" ht="12" customHeight="1">
      <c r="A7" s="3" t="s">
        <v>191</v>
      </c>
      <c r="B7" s="9">
        <v>0</v>
      </c>
      <c r="C7" s="9">
        <v>0</v>
      </c>
      <c r="D7" s="9">
        <v>0</v>
      </c>
      <c r="E7" s="9">
        <v>2</v>
      </c>
      <c r="F7" s="9">
        <v>0</v>
      </c>
      <c r="G7" s="9">
        <v>0</v>
      </c>
      <c r="H7" s="9">
        <v>0</v>
      </c>
      <c r="I7" s="9">
        <v>2</v>
      </c>
    </row>
    <row r="8" spans="1:9" s="3" customFormat="1" ht="12.75">
      <c r="A8" s="2"/>
      <c r="B8" s="9"/>
      <c r="C8" s="9"/>
      <c r="D8" s="9"/>
      <c r="E8" s="9"/>
      <c r="F8" s="9"/>
      <c r="G8" s="9"/>
      <c r="H8" s="9"/>
      <c r="I8" s="9"/>
    </row>
    <row r="9" spans="1:9" ht="12.75">
      <c r="A9" s="3" t="s">
        <v>140</v>
      </c>
      <c r="B9" s="9">
        <f aca="true" t="shared" si="0" ref="B9:I9">SUM(B4:B8)</f>
        <v>4523</v>
      </c>
      <c r="C9" s="9">
        <f t="shared" si="0"/>
        <v>824</v>
      </c>
      <c r="D9" s="9">
        <f t="shared" si="0"/>
        <v>4318</v>
      </c>
      <c r="E9" s="9">
        <f t="shared" si="0"/>
        <v>-5040</v>
      </c>
      <c r="F9" s="9">
        <f t="shared" si="0"/>
        <v>0</v>
      </c>
      <c r="G9" s="9">
        <f t="shared" si="0"/>
        <v>-1244</v>
      </c>
      <c r="H9" s="9">
        <f t="shared" si="0"/>
        <v>3295</v>
      </c>
      <c r="I9" s="9">
        <f t="shared" si="0"/>
        <v>2153</v>
      </c>
    </row>
    <row r="10" spans="1:9" ht="12.75">
      <c r="A10" s="1" t="s">
        <v>141</v>
      </c>
      <c r="B10" s="10">
        <v>15960</v>
      </c>
      <c r="C10" s="10">
        <v>3013</v>
      </c>
      <c r="D10" s="10">
        <v>1824</v>
      </c>
      <c r="E10" s="10">
        <v>-3610</v>
      </c>
      <c r="F10" s="10">
        <v>0</v>
      </c>
      <c r="G10" s="10">
        <v>-5679</v>
      </c>
      <c r="H10" s="10">
        <v>16189</v>
      </c>
      <c r="I10" s="10">
        <v>11737</v>
      </c>
    </row>
    <row r="12" spans="1:9" ht="12.75">
      <c r="A12" s="1" t="s">
        <v>137</v>
      </c>
      <c r="B12" s="7">
        <f aca="true" t="shared" si="1" ref="B12:I13">B9/($C9/100)</f>
        <v>548.9077669902913</v>
      </c>
      <c r="C12" s="7">
        <f t="shared" si="1"/>
        <v>100</v>
      </c>
      <c r="D12" s="7">
        <f t="shared" si="1"/>
        <v>524.0291262135922</v>
      </c>
      <c r="E12" s="7">
        <f t="shared" si="1"/>
        <v>-611.6504854368932</v>
      </c>
      <c r="F12" s="7">
        <f t="shared" si="1"/>
        <v>0</v>
      </c>
      <c r="G12" s="7">
        <f t="shared" si="1"/>
        <v>-150.97087378640776</v>
      </c>
      <c r="H12" s="7">
        <f t="shared" si="1"/>
        <v>399.878640776699</v>
      </c>
      <c r="I12" s="7">
        <f t="shared" si="1"/>
        <v>261.2864077669903</v>
      </c>
    </row>
    <row r="13" spans="1:9" ht="12.75">
      <c r="A13" s="1" t="s">
        <v>138</v>
      </c>
      <c r="B13" s="7">
        <f t="shared" si="1"/>
        <v>529.7046133421838</v>
      </c>
      <c r="C13" s="7">
        <f t="shared" si="1"/>
        <v>100</v>
      </c>
      <c r="D13" s="7">
        <f t="shared" si="1"/>
        <v>60.537670096249585</v>
      </c>
      <c r="E13" s="7">
        <f t="shared" si="1"/>
        <v>-119.81413873216064</v>
      </c>
      <c r="F13" s="7">
        <f t="shared" si="1"/>
        <v>0</v>
      </c>
      <c r="G13" s="7">
        <f t="shared" si="1"/>
        <v>-188.48323929638235</v>
      </c>
      <c r="H13" s="7">
        <f t="shared" si="1"/>
        <v>537.3050116163292</v>
      </c>
      <c r="I13" s="7">
        <f t="shared" si="1"/>
        <v>389.54530368403584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7"/>
  <dimension ref="A1:K21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242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38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55</v>
      </c>
      <c r="B3" s="4" t="s">
        <v>89</v>
      </c>
      <c r="C3" s="4" t="s">
        <v>117</v>
      </c>
      <c r="D3" s="4" t="s">
        <v>118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</row>
    <row r="4" spans="1:9" s="3" customFormat="1" ht="12" customHeight="1">
      <c r="A4" s="3" t="s">
        <v>147</v>
      </c>
      <c r="B4" s="9">
        <v>537896</v>
      </c>
      <c r="C4" s="9">
        <v>241673</v>
      </c>
      <c r="D4" s="9">
        <v>10033</v>
      </c>
      <c r="E4" s="9">
        <v>-164493</v>
      </c>
      <c r="F4" s="9">
        <v>0</v>
      </c>
      <c r="G4" s="9">
        <v>-70466</v>
      </c>
      <c r="H4" s="9">
        <v>0</v>
      </c>
      <c r="I4" s="9">
        <v>16747</v>
      </c>
    </row>
    <row r="5" spans="1:9" s="3" customFormat="1" ht="12" customHeight="1">
      <c r="A5" s="3" t="s">
        <v>145</v>
      </c>
      <c r="B5" s="9">
        <v>138905</v>
      </c>
      <c r="C5" s="9">
        <v>66647</v>
      </c>
      <c r="D5" s="9">
        <v>5799</v>
      </c>
      <c r="E5" s="9">
        <v>0</v>
      </c>
      <c r="F5" s="9">
        <v>0</v>
      </c>
      <c r="G5" s="9">
        <v>-23442</v>
      </c>
      <c r="H5" s="9">
        <v>0</v>
      </c>
      <c r="I5" s="9">
        <v>49004</v>
      </c>
    </row>
    <row r="6" spans="1:9" s="3" customFormat="1" ht="12" customHeight="1">
      <c r="A6" s="3" t="s">
        <v>148</v>
      </c>
      <c r="B6" s="9">
        <v>75364</v>
      </c>
      <c r="C6" s="9">
        <v>75364</v>
      </c>
      <c r="D6" s="9">
        <v>3493</v>
      </c>
      <c r="E6" s="9">
        <v>-33171</v>
      </c>
      <c r="F6" s="9">
        <v>0</v>
      </c>
      <c r="G6" s="9">
        <v>-17423</v>
      </c>
      <c r="H6" s="9">
        <v>0</v>
      </c>
      <c r="I6" s="9">
        <v>28263</v>
      </c>
    </row>
    <row r="7" spans="1:9" s="3" customFormat="1" ht="12" customHeight="1">
      <c r="A7" s="3" t="s">
        <v>149</v>
      </c>
      <c r="B7" s="9">
        <v>18759</v>
      </c>
      <c r="C7" s="9">
        <v>18132</v>
      </c>
      <c r="D7" s="9">
        <v>375</v>
      </c>
      <c r="E7" s="9">
        <v>-9880</v>
      </c>
      <c r="F7" s="9">
        <v>0</v>
      </c>
      <c r="G7" s="9">
        <v>-8812</v>
      </c>
      <c r="H7" s="9">
        <v>0</v>
      </c>
      <c r="I7" s="9">
        <v>-185</v>
      </c>
    </row>
    <row r="8" spans="1:9" s="3" customFormat="1" ht="12" customHeight="1">
      <c r="A8" s="3" t="s">
        <v>172</v>
      </c>
      <c r="B8" s="9">
        <v>5861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586</v>
      </c>
      <c r="I8" s="9">
        <v>586</v>
      </c>
    </row>
    <row r="9" spans="1:9" s="3" customFormat="1" ht="12" customHeight="1">
      <c r="A9" s="3" t="s">
        <v>173</v>
      </c>
      <c r="B9" s="9">
        <v>4455</v>
      </c>
      <c r="C9" s="9">
        <v>3995</v>
      </c>
      <c r="D9" s="9">
        <v>126</v>
      </c>
      <c r="E9" s="9">
        <v>-2960</v>
      </c>
      <c r="F9" s="9">
        <v>0</v>
      </c>
      <c r="G9" s="9">
        <v>-84</v>
      </c>
      <c r="H9" s="9">
        <v>0</v>
      </c>
      <c r="I9" s="9">
        <v>1077</v>
      </c>
    </row>
    <row r="10" spans="1:9" s="3" customFormat="1" ht="12" customHeight="1">
      <c r="A10" s="3" t="s">
        <v>170</v>
      </c>
      <c r="B10" s="9">
        <v>3224</v>
      </c>
      <c r="C10" s="9">
        <v>2903</v>
      </c>
      <c r="D10" s="9">
        <v>168</v>
      </c>
      <c r="E10" s="9">
        <v>-592</v>
      </c>
      <c r="F10" s="9">
        <v>0</v>
      </c>
      <c r="G10" s="9">
        <v>-789</v>
      </c>
      <c r="H10" s="9">
        <v>11</v>
      </c>
      <c r="I10" s="9">
        <v>1701</v>
      </c>
    </row>
    <row r="11" spans="1:9" s="3" customFormat="1" ht="12" customHeight="1">
      <c r="A11" s="3" t="s">
        <v>152</v>
      </c>
      <c r="B11" s="9">
        <v>1822</v>
      </c>
      <c r="C11" s="9">
        <v>1</v>
      </c>
      <c r="D11" s="9">
        <v>0</v>
      </c>
      <c r="E11" s="9">
        <v>0</v>
      </c>
      <c r="F11" s="9">
        <v>0</v>
      </c>
      <c r="G11" s="9">
        <v>-89</v>
      </c>
      <c r="H11" s="9">
        <v>185</v>
      </c>
      <c r="I11" s="9">
        <v>97</v>
      </c>
    </row>
    <row r="12" spans="1:9" s="3" customFormat="1" ht="12" customHeight="1">
      <c r="A12" s="3" t="s">
        <v>151</v>
      </c>
      <c r="B12" s="9">
        <v>1571</v>
      </c>
      <c r="C12" s="9">
        <v>109</v>
      </c>
      <c r="D12" s="9">
        <v>-1272</v>
      </c>
      <c r="E12" s="9">
        <v>1392</v>
      </c>
      <c r="F12" s="9">
        <v>0</v>
      </c>
      <c r="G12" s="9">
        <v>-323</v>
      </c>
      <c r="H12" s="9">
        <v>0</v>
      </c>
      <c r="I12" s="9">
        <v>-94</v>
      </c>
    </row>
    <row r="13" spans="1:9" s="3" customFormat="1" ht="12" customHeight="1">
      <c r="A13" s="3" t="s">
        <v>153</v>
      </c>
      <c r="B13" s="9">
        <v>641</v>
      </c>
      <c r="C13" s="9">
        <v>641</v>
      </c>
      <c r="D13" s="9">
        <v>18</v>
      </c>
      <c r="E13" s="9">
        <v>-940</v>
      </c>
      <c r="F13" s="9">
        <v>0</v>
      </c>
      <c r="G13" s="9">
        <v>-136</v>
      </c>
      <c r="H13" s="9">
        <v>0</v>
      </c>
      <c r="I13" s="9">
        <v>-417</v>
      </c>
    </row>
    <row r="14" spans="1:9" s="3" customFormat="1" ht="12" customHeight="1">
      <c r="A14" s="3" t="s">
        <v>167</v>
      </c>
      <c r="B14" s="9">
        <v>211</v>
      </c>
      <c r="C14" s="9">
        <v>211</v>
      </c>
      <c r="D14" s="9">
        <v>0</v>
      </c>
      <c r="E14" s="9">
        <v>-47</v>
      </c>
      <c r="F14" s="9">
        <v>0</v>
      </c>
      <c r="G14" s="9">
        <v>-23</v>
      </c>
      <c r="H14" s="9">
        <v>0</v>
      </c>
      <c r="I14" s="9">
        <v>141</v>
      </c>
    </row>
    <row r="15" spans="1:9" s="3" customFormat="1" ht="12" customHeight="1">
      <c r="A15" s="3" t="s">
        <v>158</v>
      </c>
      <c r="B15" s="9">
        <v>96</v>
      </c>
      <c r="C15" s="9">
        <v>76</v>
      </c>
      <c r="D15" s="9">
        <v>6</v>
      </c>
      <c r="E15" s="9">
        <v>-117</v>
      </c>
      <c r="F15" s="9">
        <v>0</v>
      </c>
      <c r="G15" s="9">
        <v>0</v>
      </c>
      <c r="H15" s="9">
        <v>0</v>
      </c>
      <c r="I15" s="9">
        <v>-35</v>
      </c>
    </row>
    <row r="16" spans="1:9" s="3" customFormat="1" ht="12.75">
      <c r="A16" s="2"/>
      <c r="B16" s="9"/>
      <c r="C16" s="9"/>
      <c r="D16" s="9"/>
      <c r="E16" s="9"/>
      <c r="F16" s="9"/>
      <c r="G16" s="9"/>
      <c r="H16" s="9"/>
      <c r="I16" s="9"/>
    </row>
    <row r="17" spans="1:9" ht="12.75">
      <c r="A17" s="3" t="s">
        <v>140</v>
      </c>
      <c r="B17" s="9">
        <f aca="true" t="shared" si="0" ref="B17:I17">SUM(B4:B16)</f>
        <v>788805</v>
      </c>
      <c r="C17" s="9">
        <f t="shared" si="0"/>
        <v>409752</v>
      </c>
      <c r="D17" s="9">
        <f t="shared" si="0"/>
        <v>18746</v>
      </c>
      <c r="E17" s="9">
        <f t="shared" si="0"/>
        <v>-210808</v>
      </c>
      <c r="F17" s="9">
        <f t="shared" si="0"/>
        <v>0</v>
      </c>
      <c r="G17" s="9">
        <f t="shared" si="0"/>
        <v>-121587</v>
      </c>
      <c r="H17" s="9">
        <f t="shared" si="0"/>
        <v>782</v>
      </c>
      <c r="I17" s="9">
        <f t="shared" si="0"/>
        <v>96885</v>
      </c>
    </row>
    <row r="18" spans="1:9" ht="12.75">
      <c r="A18" s="1" t="s">
        <v>141</v>
      </c>
      <c r="B18" s="10">
        <v>670631</v>
      </c>
      <c r="C18" s="10">
        <v>405637</v>
      </c>
      <c r="D18" s="10">
        <v>6679</v>
      </c>
      <c r="E18" s="10">
        <v>-268217</v>
      </c>
      <c r="F18" s="10">
        <v>0</v>
      </c>
      <c r="G18" s="10">
        <v>-120227</v>
      </c>
      <c r="H18" s="10">
        <v>134164</v>
      </c>
      <c r="I18" s="10">
        <v>158036</v>
      </c>
    </row>
    <row r="20" spans="1:9" ht="12.75">
      <c r="A20" s="1" t="s">
        <v>137</v>
      </c>
      <c r="B20" s="7">
        <f aca="true" t="shared" si="1" ref="B20:I21">B17/($C17/100)</f>
        <v>192.50790722192934</v>
      </c>
      <c r="C20" s="7">
        <f t="shared" si="1"/>
        <v>99.99999999999999</v>
      </c>
      <c r="D20" s="7">
        <f t="shared" si="1"/>
        <v>4.574962416290829</v>
      </c>
      <c r="E20" s="7">
        <f t="shared" si="1"/>
        <v>-51.447704953240006</v>
      </c>
      <c r="F20" s="7">
        <f t="shared" si="1"/>
        <v>0</v>
      </c>
      <c r="G20" s="7">
        <f t="shared" si="1"/>
        <v>-29.673314590288758</v>
      </c>
      <c r="H20" s="7">
        <f t="shared" si="1"/>
        <v>0.19084714656670373</v>
      </c>
      <c r="I20" s="7">
        <f t="shared" si="1"/>
        <v>23.644790019328763</v>
      </c>
    </row>
    <row r="21" spans="1:9" ht="12.75">
      <c r="A21" s="1" t="s">
        <v>138</v>
      </c>
      <c r="B21" s="7">
        <f t="shared" si="1"/>
        <v>165.3278670338258</v>
      </c>
      <c r="C21" s="7">
        <f t="shared" si="1"/>
        <v>100</v>
      </c>
      <c r="D21" s="7">
        <f t="shared" si="1"/>
        <v>1.6465460497932882</v>
      </c>
      <c r="E21" s="7">
        <f t="shared" si="1"/>
        <v>-66.12241979898283</v>
      </c>
      <c r="F21" s="7">
        <f t="shared" si="1"/>
        <v>0</v>
      </c>
      <c r="G21" s="7">
        <f t="shared" si="1"/>
        <v>-29.63906152545256</v>
      </c>
      <c r="H21" s="7">
        <f t="shared" si="1"/>
        <v>33.07489208331587</v>
      </c>
      <c r="I21" s="7">
        <f t="shared" si="1"/>
        <v>38.959956808673766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8"/>
  <dimension ref="A1:K31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243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41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55</v>
      </c>
      <c r="B3" s="4" t="s">
        <v>89</v>
      </c>
      <c r="C3" s="4" t="s">
        <v>117</v>
      </c>
      <c r="D3" s="4" t="s">
        <v>118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</row>
    <row r="4" spans="1:9" s="3" customFormat="1" ht="12" customHeight="1">
      <c r="A4" s="3" t="s">
        <v>244</v>
      </c>
      <c r="B4" s="9">
        <v>165330</v>
      </c>
      <c r="C4" s="9">
        <v>147625</v>
      </c>
      <c r="D4" s="9">
        <v>-12200</v>
      </c>
      <c r="E4" s="9">
        <v>393</v>
      </c>
      <c r="F4" s="9">
        <v>0</v>
      </c>
      <c r="G4" s="9">
        <v>-27850</v>
      </c>
      <c r="H4" s="9">
        <v>0</v>
      </c>
      <c r="I4" s="9">
        <v>107968</v>
      </c>
    </row>
    <row r="5" spans="1:9" s="3" customFormat="1" ht="12" customHeight="1">
      <c r="A5" s="3" t="s">
        <v>159</v>
      </c>
      <c r="B5" s="9">
        <v>125760</v>
      </c>
      <c r="C5" s="9">
        <v>43978</v>
      </c>
      <c r="D5" s="9">
        <v>19530</v>
      </c>
      <c r="E5" s="9">
        <v>43855</v>
      </c>
      <c r="F5" s="9">
        <v>0</v>
      </c>
      <c r="G5" s="9">
        <v>-3172</v>
      </c>
      <c r="H5" s="9">
        <v>0</v>
      </c>
      <c r="I5" s="9">
        <v>104191</v>
      </c>
    </row>
    <row r="6" spans="1:9" s="3" customFormat="1" ht="12" customHeight="1">
      <c r="A6" s="3" t="s">
        <v>162</v>
      </c>
      <c r="B6" s="9">
        <v>114652</v>
      </c>
      <c r="C6" s="9">
        <v>111677</v>
      </c>
      <c r="D6" s="9">
        <v>21512</v>
      </c>
      <c r="E6" s="9">
        <v>-98870</v>
      </c>
      <c r="F6" s="9">
        <v>0</v>
      </c>
      <c r="G6" s="9">
        <v>-1184</v>
      </c>
      <c r="H6" s="9">
        <v>-103275</v>
      </c>
      <c r="I6" s="9">
        <v>-70140</v>
      </c>
    </row>
    <row r="7" spans="1:9" s="3" customFormat="1" ht="12" customHeight="1">
      <c r="A7" s="3" t="s">
        <v>144</v>
      </c>
      <c r="B7" s="9">
        <v>106949</v>
      </c>
      <c r="C7" s="9">
        <v>452</v>
      </c>
      <c r="D7" s="9">
        <v>14</v>
      </c>
      <c r="E7" s="9">
        <v>-1731</v>
      </c>
      <c r="F7" s="9">
        <v>0</v>
      </c>
      <c r="G7" s="9">
        <v>-344</v>
      </c>
      <c r="H7" s="9">
        <v>1352</v>
      </c>
      <c r="I7" s="9">
        <v>-257</v>
      </c>
    </row>
    <row r="8" spans="1:9" s="3" customFormat="1" ht="12" customHeight="1">
      <c r="A8" s="3" t="s">
        <v>177</v>
      </c>
      <c r="B8" s="9">
        <v>40834</v>
      </c>
      <c r="C8" s="9">
        <v>40834</v>
      </c>
      <c r="D8" s="9">
        <v>12237</v>
      </c>
      <c r="E8" s="9">
        <v>-75184</v>
      </c>
      <c r="F8" s="9">
        <v>0</v>
      </c>
      <c r="G8" s="9">
        <v>-255</v>
      </c>
      <c r="H8" s="9">
        <v>0</v>
      </c>
      <c r="I8" s="9">
        <v>-22368</v>
      </c>
    </row>
    <row r="9" spans="1:9" s="3" customFormat="1" ht="12" customHeight="1">
      <c r="A9" s="3" t="s">
        <v>155</v>
      </c>
      <c r="B9" s="9">
        <v>30000</v>
      </c>
      <c r="C9" s="9">
        <v>30000</v>
      </c>
      <c r="D9" s="9">
        <v>951</v>
      </c>
      <c r="E9" s="9">
        <v>-25469</v>
      </c>
      <c r="F9" s="9">
        <v>0</v>
      </c>
      <c r="G9" s="9">
        <v>-5447</v>
      </c>
      <c r="H9" s="9">
        <v>0</v>
      </c>
      <c r="I9" s="9">
        <v>35</v>
      </c>
    </row>
    <row r="10" spans="1:9" s="3" customFormat="1" ht="12" customHeight="1">
      <c r="A10" s="3" t="s">
        <v>170</v>
      </c>
      <c r="B10" s="9">
        <v>27272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</row>
    <row r="11" spans="1:9" s="3" customFormat="1" ht="12" customHeight="1">
      <c r="A11" s="3" t="s">
        <v>229</v>
      </c>
      <c r="B11" s="9">
        <v>17611</v>
      </c>
      <c r="C11" s="9">
        <v>7944</v>
      </c>
      <c r="D11" s="9">
        <v>161</v>
      </c>
      <c r="E11" s="9">
        <v>-908</v>
      </c>
      <c r="F11" s="9">
        <v>0</v>
      </c>
      <c r="G11" s="9">
        <v>-3780</v>
      </c>
      <c r="H11" s="9">
        <v>0</v>
      </c>
      <c r="I11" s="9">
        <v>3417</v>
      </c>
    </row>
    <row r="12" spans="1:9" s="3" customFormat="1" ht="12" customHeight="1">
      <c r="A12" s="3" t="s">
        <v>154</v>
      </c>
      <c r="B12" s="9">
        <v>17576</v>
      </c>
      <c r="C12" s="9">
        <v>-3740</v>
      </c>
      <c r="D12" s="9">
        <v>460</v>
      </c>
      <c r="E12" s="9">
        <v>9102</v>
      </c>
      <c r="F12" s="9">
        <v>0</v>
      </c>
      <c r="G12" s="9">
        <v>-2795</v>
      </c>
      <c r="H12" s="9">
        <v>0</v>
      </c>
      <c r="I12" s="9">
        <v>3027</v>
      </c>
    </row>
    <row r="13" spans="1:9" s="3" customFormat="1" ht="12" customHeight="1">
      <c r="A13" s="3" t="s">
        <v>245</v>
      </c>
      <c r="B13" s="9">
        <v>10153</v>
      </c>
      <c r="C13" s="9">
        <v>10153</v>
      </c>
      <c r="D13" s="9">
        <v>-700</v>
      </c>
      <c r="E13" s="9">
        <v>-1491</v>
      </c>
      <c r="F13" s="9">
        <v>-9553</v>
      </c>
      <c r="G13" s="9">
        <v>-3364</v>
      </c>
      <c r="H13" s="9">
        <v>0</v>
      </c>
      <c r="I13" s="9">
        <v>-4955</v>
      </c>
    </row>
    <row r="14" spans="1:9" s="3" customFormat="1" ht="12" customHeight="1">
      <c r="A14" s="3" t="s">
        <v>186</v>
      </c>
      <c r="B14" s="9">
        <v>8693</v>
      </c>
      <c r="C14" s="9">
        <v>4373</v>
      </c>
      <c r="D14" s="9">
        <v>114</v>
      </c>
      <c r="E14" s="9">
        <v>-3043</v>
      </c>
      <c r="F14" s="9">
        <v>0</v>
      </c>
      <c r="G14" s="9">
        <v>-1293</v>
      </c>
      <c r="H14" s="9">
        <v>0</v>
      </c>
      <c r="I14" s="9">
        <v>151</v>
      </c>
    </row>
    <row r="15" spans="1:9" s="3" customFormat="1" ht="12" customHeight="1">
      <c r="A15" s="3" t="s">
        <v>185</v>
      </c>
      <c r="B15" s="9">
        <v>6058</v>
      </c>
      <c r="C15" s="9">
        <v>6058</v>
      </c>
      <c r="D15" s="9">
        <v>0</v>
      </c>
      <c r="E15" s="9">
        <v>-614</v>
      </c>
      <c r="F15" s="9">
        <v>0</v>
      </c>
      <c r="G15" s="9">
        <v>0</v>
      </c>
      <c r="H15" s="9">
        <v>0</v>
      </c>
      <c r="I15" s="9">
        <v>5444</v>
      </c>
    </row>
    <row r="16" spans="1:9" s="3" customFormat="1" ht="12" customHeight="1">
      <c r="A16" s="3" t="s">
        <v>160</v>
      </c>
      <c r="B16" s="9">
        <v>6002</v>
      </c>
      <c r="C16" s="9">
        <v>840</v>
      </c>
      <c r="D16" s="9">
        <v>46</v>
      </c>
      <c r="E16" s="9">
        <v>-1167</v>
      </c>
      <c r="F16" s="9">
        <v>667</v>
      </c>
      <c r="G16" s="9">
        <v>180</v>
      </c>
      <c r="H16" s="9">
        <v>0</v>
      </c>
      <c r="I16" s="9">
        <v>566</v>
      </c>
    </row>
    <row r="17" spans="1:9" s="3" customFormat="1" ht="12" customHeight="1">
      <c r="A17" s="3" t="s">
        <v>166</v>
      </c>
      <c r="B17" s="9">
        <v>6000</v>
      </c>
      <c r="C17" s="9">
        <v>6000</v>
      </c>
      <c r="D17" s="9">
        <v>249</v>
      </c>
      <c r="E17" s="9">
        <v>-7777</v>
      </c>
      <c r="F17" s="9">
        <v>0</v>
      </c>
      <c r="G17" s="9">
        <v>-216</v>
      </c>
      <c r="H17" s="9">
        <v>0</v>
      </c>
      <c r="I17" s="9">
        <v>-1744</v>
      </c>
    </row>
    <row r="18" spans="1:9" s="3" customFormat="1" ht="12" customHeight="1">
      <c r="A18" s="3" t="s">
        <v>180</v>
      </c>
      <c r="B18" s="9">
        <v>3989</v>
      </c>
      <c r="C18" s="9">
        <v>3989</v>
      </c>
      <c r="D18" s="9">
        <v>227</v>
      </c>
      <c r="E18" s="9">
        <v>126</v>
      </c>
      <c r="F18" s="9">
        <v>0</v>
      </c>
      <c r="G18" s="9">
        <v>-330</v>
      </c>
      <c r="H18" s="9">
        <v>0</v>
      </c>
      <c r="I18" s="9">
        <v>4012</v>
      </c>
    </row>
    <row r="19" spans="1:9" s="3" customFormat="1" ht="12" customHeight="1">
      <c r="A19" s="3" t="s">
        <v>173</v>
      </c>
      <c r="B19" s="9">
        <v>3115</v>
      </c>
      <c r="C19" s="9">
        <v>2625</v>
      </c>
      <c r="D19" s="9">
        <v>83</v>
      </c>
      <c r="E19" s="9">
        <v>0</v>
      </c>
      <c r="F19" s="9">
        <v>0</v>
      </c>
      <c r="G19" s="9">
        <v>-312</v>
      </c>
      <c r="H19" s="9">
        <v>0</v>
      </c>
      <c r="I19" s="9">
        <v>2396</v>
      </c>
    </row>
    <row r="20" spans="1:9" s="3" customFormat="1" ht="12" customHeight="1">
      <c r="A20" s="3" t="s">
        <v>163</v>
      </c>
      <c r="B20" s="9">
        <v>749</v>
      </c>
      <c r="C20" s="9">
        <v>73</v>
      </c>
      <c r="D20" s="9">
        <v>25</v>
      </c>
      <c r="E20" s="9">
        <v>0</v>
      </c>
      <c r="F20" s="9">
        <v>0</v>
      </c>
      <c r="G20" s="9">
        <v>-12</v>
      </c>
      <c r="H20" s="9">
        <v>0</v>
      </c>
      <c r="I20" s="9">
        <v>86</v>
      </c>
    </row>
    <row r="21" spans="1:9" s="3" customFormat="1" ht="12" customHeight="1">
      <c r="A21" s="3" t="s">
        <v>149</v>
      </c>
      <c r="B21" s="9">
        <v>675</v>
      </c>
      <c r="C21" s="9">
        <v>675</v>
      </c>
      <c r="D21" s="9">
        <v>0</v>
      </c>
      <c r="E21" s="9">
        <v>-107779</v>
      </c>
      <c r="F21" s="9">
        <v>0</v>
      </c>
      <c r="G21" s="9">
        <v>470</v>
      </c>
      <c r="H21" s="9">
        <v>0</v>
      </c>
      <c r="I21" s="9">
        <v>-106634</v>
      </c>
    </row>
    <row r="22" spans="1:9" s="3" customFormat="1" ht="12" customHeight="1">
      <c r="A22" s="3" t="s">
        <v>246</v>
      </c>
      <c r="B22" s="9">
        <v>668</v>
      </c>
      <c r="C22" s="9">
        <v>668</v>
      </c>
      <c r="D22" s="9">
        <v>913</v>
      </c>
      <c r="E22" s="9">
        <v>15883</v>
      </c>
      <c r="F22" s="9">
        <v>0</v>
      </c>
      <c r="G22" s="9">
        <v>-53</v>
      </c>
      <c r="H22" s="9">
        <v>2</v>
      </c>
      <c r="I22" s="9">
        <v>17413</v>
      </c>
    </row>
    <row r="23" spans="1:9" s="3" customFormat="1" ht="12" customHeight="1">
      <c r="A23" s="3" t="s">
        <v>187</v>
      </c>
      <c r="B23" s="9">
        <v>537</v>
      </c>
      <c r="C23" s="9">
        <v>338</v>
      </c>
      <c r="D23" s="9">
        <v>75</v>
      </c>
      <c r="E23" s="9">
        <v>0</v>
      </c>
      <c r="F23" s="9">
        <v>0</v>
      </c>
      <c r="G23" s="9">
        <v>-933</v>
      </c>
      <c r="H23" s="9">
        <v>0</v>
      </c>
      <c r="I23" s="9">
        <v>-520</v>
      </c>
    </row>
    <row r="24" spans="1:9" s="3" customFormat="1" ht="12" customHeight="1">
      <c r="A24" s="3" t="s">
        <v>181</v>
      </c>
      <c r="B24" s="9">
        <v>248</v>
      </c>
      <c r="C24" s="9">
        <v>248</v>
      </c>
      <c r="D24" s="9">
        <v>4</v>
      </c>
      <c r="E24" s="9">
        <v>959</v>
      </c>
      <c r="F24" s="9">
        <v>0</v>
      </c>
      <c r="G24" s="9">
        <v>-30</v>
      </c>
      <c r="H24" s="9">
        <v>0</v>
      </c>
      <c r="I24" s="9">
        <v>1181</v>
      </c>
    </row>
    <row r="25" spans="1:9" s="3" customFormat="1" ht="12" customHeight="1">
      <c r="A25" s="3" t="s">
        <v>145</v>
      </c>
      <c r="B25" s="9">
        <v>0</v>
      </c>
      <c r="C25" s="9">
        <v>0</v>
      </c>
      <c r="D25" s="9">
        <v>3</v>
      </c>
      <c r="E25" s="9">
        <v>120</v>
      </c>
      <c r="F25" s="9">
        <v>0</v>
      </c>
      <c r="G25" s="9">
        <v>-1</v>
      </c>
      <c r="H25" s="9">
        <v>0</v>
      </c>
      <c r="I25" s="9">
        <v>122</v>
      </c>
    </row>
    <row r="26" spans="1:9" s="3" customFormat="1" ht="12.75">
      <c r="A26" s="2"/>
      <c r="B26" s="9"/>
      <c r="C26" s="9"/>
      <c r="D26" s="9"/>
      <c r="E26" s="9"/>
      <c r="F26" s="9"/>
      <c r="G26" s="9"/>
      <c r="H26" s="9"/>
      <c r="I26" s="9"/>
    </row>
    <row r="27" spans="1:9" ht="12.75">
      <c r="A27" s="3" t="s">
        <v>140</v>
      </c>
      <c r="B27" s="9">
        <f aca="true" t="shared" si="0" ref="B27:I27">SUM(B4:B26)</f>
        <v>692871</v>
      </c>
      <c r="C27" s="9">
        <f t="shared" si="0"/>
        <v>414810</v>
      </c>
      <c r="D27" s="9">
        <f t="shared" si="0"/>
        <v>43704</v>
      </c>
      <c r="E27" s="9">
        <f t="shared" si="0"/>
        <v>-253595</v>
      </c>
      <c r="F27" s="9">
        <f t="shared" si="0"/>
        <v>-8886</v>
      </c>
      <c r="G27" s="9">
        <f t="shared" si="0"/>
        <v>-50721</v>
      </c>
      <c r="H27" s="9">
        <f t="shared" si="0"/>
        <v>-101921</v>
      </c>
      <c r="I27" s="9">
        <f t="shared" si="0"/>
        <v>43391</v>
      </c>
    </row>
    <row r="28" spans="1:9" ht="12.75">
      <c r="A28" s="1" t="s">
        <v>141</v>
      </c>
      <c r="B28" s="10">
        <v>570987</v>
      </c>
      <c r="C28" s="10">
        <v>543937</v>
      </c>
      <c r="D28" s="10">
        <v>122015</v>
      </c>
      <c r="E28" s="10">
        <v>-449257</v>
      </c>
      <c r="F28" s="10">
        <v>-1093710</v>
      </c>
      <c r="G28" s="10">
        <v>-237711</v>
      </c>
      <c r="H28" s="10">
        <v>-70707</v>
      </c>
      <c r="I28" s="10">
        <v>-1185433</v>
      </c>
    </row>
    <row r="30" spans="1:9" ht="12.75">
      <c r="A30" s="1" t="s">
        <v>137</v>
      </c>
      <c r="B30" s="7">
        <f aca="true" t="shared" si="1" ref="B30:I31">B27/($C27/100)</f>
        <v>167.0333405655601</v>
      </c>
      <c r="C30" s="7">
        <f t="shared" si="1"/>
        <v>99.99999999999999</v>
      </c>
      <c r="D30" s="7">
        <f t="shared" si="1"/>
        <v>10.53590800607507</v>
      </c>
      <c r="E30" s="7">
        <f t="shared" si="1"/>
        <v>-61.13521853378655</v>
      </c>
      <c r="F30" s="7">
        <f t="shared" si="1"/>
        <v>-2.1421855789397553</v>
      </c>
      <c r="G30" s="7">
        <f t="shared" si="1"/>
        <v>-12.227525855210818</v>
      </c>
      <c r="H30" s="7">
        <f t="shared" si="1"/>
        <v>-24.570526265037003</v>
      </c>
      <c r="I30" s="7">
        <f t="shared" si="1"/>
        <v>10.460451773100937</v>
      </c>
    </row>
    <row r="31" spans="1:9" ht="12.75">
      <c r="A31" s="1" t="s">
        <v>138</v>
      </c>
      <c r="B31" s="7">
        <f t="shared" si="1"/>
        <v>104.97300238814422</v>
      </c>
      <c r="C31" s="7">
        <f t="shared" si="1"/>
        <v>100</v>
      </c>
      <c r="D31" s="7">
        <f t="shared" si="1"/>
        <v>22.43182574452556</v>
      </c>
      <c r="E31" s="7">
        <f t="shared" si="1"/>
        <v>-82.59357241739393</v>
      </c>
      <c r="F31" s="7">
        <f t="shared" si="1"/>
        <v>-201.07291837106135</v>
      </c>
      <c r="G31" s="7">
        <f t="shared" si="1"/>
        <v>-43.7019360698022</v>
      </c>
      <c r="H31" s="7">
        <f t="shared" si="1"/>
        <v>-12.99911570641453</v>
      </c>
      <c r="I31" s="7">
        <f t="shared" si="1"/>
        <v>-217.93571682014647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9"/>
  <dimension ref="A1:K1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247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42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55</v>
      </c>
      <c r="B3" s="4" t="s">
        <v>89</v>
      </c>
      <c r="C3" s="4" t="s">
        <v>117</v>
      </c>
      <c r="D3" s="4" t="s">
        <v>118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</row>
    <row r="4" spans="1:9" s="3" customFormat="1" ht="12" customHeight="1">
      <c r="A4" s="3" t="s">
        <v>248</v>
      </c>
      <c r="B4" s="9">
        <v>578732</v>
      </c>
      <c r="C4" s="9">
        <v>572113</v>
      </c>
      <c r="D4" s="9">
        <v>12536</v>
      </c>
      <c r="E4" s="9">
        <v>-418220</v>
      </c>
      <c r="F4" s="9">
        <v>0</v>
      </c>
      <c r="G4" s="9">
        <v>-173613</v>
      </c>
      <c r="H4" s="9">
        <v>158</v>
      </c>
      <c r="I4" s="9">
        <v>-7026</v>
      </c>
    </row>
    <row r="5" spans="1:9" s="3" customFormat="1" ht="12" customHeight="1">
      <c r="A5" s="3" t="s">
        <v>149</v>
      </c>
      <c r="B5" s="9">
        <v>119035</v>
      </c>
      <c r="C5" s="9">
        <v>117323</v>
      </c>
      <c r="D5" s="9">
        <v>3271</v>
      </c>
      <c r="E5" s="9">
        <v>-104137</v>
      </c>
      <c r="F5" s="9">
        <v>0</v>
      </c>
      <c r="G5" s="9">
        <v>-31104</v>
      </c>
      <c r="H5" s="9">
        <v>937</v>
      </c>
      <c r="I5" s="9">
        <v>-13710</v>
      </c>
    </row>
    <row r="6" spans="1:9" s="3" customFormat="1" ht="12" customHeight="1">
      <c r="A6" s="3" t="s">
        <v>147</v>
      </c>
      <c r="B6" s="9">
        <v>102625</v>
      </c>
      <c r="C6" s="9">
        <v>114285</v>
      </c>
      <c r="D6" s="9">
        <v>203</v>
      </c>
      <c r="E6" s="9">
        <v>-186860</v>
      </c>
      <c r="F6" s="9">
        <v>0</v>
      </c>
      <c r="G6" s="9">
        <v>-29648</v>
      </c>
      <c r="H6" s="9">
        <v>0</v>
      </c>
      <c r="I6" s="9">
        <v>-102020</v>
      </c>
    </row>
    <row r="7" spans="1:9" s="3" customFormat="1" ht="12" customHeight="1">
      <c r="A7" s="3" t="s">
        <v>175</v>
      </c>
      <c r="B7" s="9">
        <v>82768</v>
      </c>
      <c r="C7" s="9">
        <v>82337</v>
      </c>
      <c r="D7" s="9">
        <v>2007</v>
      </c>
      <c r="E7" s="9">
        <v>-71569</v>
      </c>
      <c r="F7" s="9">
        <v>0</v>
      </c>
      <c r="G7" s="9">
        <v>-15472</v>
      </c>
      <c r="H7" s="9">
        <v>0</v>
      </c>
      <c r="I7" s="9">
        <v>-2697</v>
      </c>
    </row>
    <row r="8" spans="1:9" s="3" customFormat="1" ht="12.75">
      <c r="A8" s="2"/>
      <c r="B8" s="9"/>
      <c r="C8" s="9"/>
      <c r="D8" s="9"/>
      <c r="E8" s="9"/>
      <c r="F8" s="9"/>
      <c r="G8" s="9"/>
      <c r="H8" s="9"/>
      <c r="I8" s="9"/>
    </row>
    <row r="9" spans="1:9" ht="12.75">
      <c r="A9" s="3" t="s">
        <v>140</v>
      </c>
      <c r="B9" s="9">
        <f aca="true" t="shared" si="0" ref="B9:I9">SUM(B4:B8)</f>
        <v>883160</v>
      </c>
      <c r="C9" s="9">
        <f t="shared" si="0"/>
        <v>886058</v>
      </c>
      <c r="D9" s="9">
        <f t="shared" si="0"/>
        <v>18017</v>
      </c>
      <c r="E9" s="9">
        <f t="shared" si="0"/>
        <v>-780786</v>
      </c>
      <c r="F9" s="9">
        <f t="shared" si="0"/>
        <v>0</v>
      </c>
      <c r="G9" s="9">
        <f t="shared" si="0"/>
        <v>-249837</v>
      </c>
      <c r="H9" s="9">
        <f t="shared" si="0"/>
        <v>1095</v>
      </c>
      <c r="I9" s="9">
        <f t="shared" si="0"/>
        <v>-125453</v>
      </c>
    </row>
    <row r="10" spans="1:9" ht="12.75">
      <c r="A10" s="1" t="s">
        <v>141</v>
      </c>
      <c r="B10" s="10">
        <v>829875</v>
      </c>
      <c r="C10" s="10">
        <v>821133</v>
      </c>
      <c r="D10" s="10">
        <v>20066</v>
      </c>
      <c r="E10" s="10">
        <v>-652313</v>
      </c>
      <c r="F10" s="10">
        <v>0</v>
      </c>
      <c r="G10" s="10">
        <v>-223680</v>
      </c>
      <c r="H10" s="10">
        <v>606</v>
      </c>
      <c r="I10" s="10">
        <v>-34188</v>
      </c>
    </row>
    <row r="12" spans="1:9" ht="12.75">
      <c r="A12" s="1" t="s">
        <v>137</v>
      </c>
      <c r="B12" s="7">
        <f aca="true" t="shared" si="1" ref="B12:I13">B9/($C9/100)</f>
        <v>99.67293337456465</v>
      </c>
      <c r="C12" s="7">
        <f t="shared" si="1"/>
        <v>100</v>
      </c>
      <c r="D12" s="7">
        <f t="shared" si="1"/>
        <v>2.0333883334950986</v>
      </c>
      <c r="E12" s="7">
        <f t="shared" si="1"/>
        <v>-88.11906218328822</v>
      </c>
      <c r="F12" s="7">
        <f t="shared" si="1"/>
        <v>0</v>
      </c>
      <c r="G12" s="7">
        <f t="shared" si="1"/>
        <v>-28.196461179742183</v>
      </c>
      <c r="H12" s="7">
        <f t="shared" si="1"/>
        <v>0.12358107482805866</v>
      </c>
      <c r="I12" s="7">
        <f t="shared" si="1"/>
        <v>-14.158553954707253</v>
      </c>
    </row>
    <row r="13" spans="1:9" ht="12.75">
      <c r="A13" s="1" t="s">
        <v>138</v>
      </c>
      <c r="B13" s="7">
        <f t="shared" si="1"/>
        <v>101.06462655866954</v>
      </c>
      <c r="C13" s="7">
        <f t="shared" si="1"/>
        <v>100</v>
      </c>
      <c r="D13" s="7">
        <f t="shared" si="1"/>
        <v>2.4436966971245826</v>
      </c>
      <c r="E13" s="7">
        <f t="shared" si="1"/>
        <v>-79.44060219233668</v>
      </c>
      <c r="F13" s="7">
        <f t="shared" si="1"/>
        <v>0</v>
      </c>
      <c r="G13" s="7">
        <f t="shared" si="1"/>
        <v>-27.240410505971628</v>
      </c>
      <c r="H13" s="7">
        <f t="shared" si="1"/>
        <v>0.07380046837723</v>
      </c>
      <c r="I13" s="7">
        <f t="shared" si="1"/>
        <v>-4.1635155328065006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10"/>
  <dimension ref="A1:K68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249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43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55</v>
      </c>
      <c r="B3" s="4" t="s">
        <v>89</v>
      </c>
      <c r="C3" s="4" t="s">
        <v>117</v>
      </c>
      <c r="D3" s="4" t="s">
        <v>118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</row>
    <row r="4" spans="1:9" s="3" customFormat="1" ht="12" customHeight="1">
      <c r="A4" s="3" t="s">
        <v>250</v>
      </c>
      <c r="B4" s="9">
        <v>4315646</v>
      </c>
      <c r="C4" s="9">
        <v>4315646</v>
      </c>
      <c r="D4" s="9">
        <v>0</v>
      </c>
      <c r="E4" s="9">
        <v>-2838299</v>
      </c>
      <c r="F4" s="9">
        <v>0</v>
      </c>
      <c r="G4" s="9">
        <v>-25034</v>
      </c>
      <c r="H4" s="9">
        <v>0</v>
      </c>
      <c r="I4" s="9">
        <v>1452313</v>
      </c>
    </row>
    <row r="5" spans="1:9" s="3" customFormat="1" ht="12" customHeight="1">
      <c r="A5" s="3" t="s">
        <v>159</v>
      </c>
      <c r="B5" s="9">
        <v>4258944</v>
      </c>
      <c r="C5" s="9">
        <v>3346427</v>
      </c>
      <c r="D5" s="9">
        <v>244471</v>
      </c>
      <c r="E5" s="9">
        <v>-2718869</v>
      </c>
      <c r="F5" s="9">
        <v>0</v>
      </c>
      <c r="G5" s="9">
        <v>-1260969</v>
      </c>
      <c r="H5" s="9">
        <v>0</v>
      </c>
      <c r="I5" s="9">
        <v>-388940</v>
      </c>
    </row>
    <row r="6" spans="1:9" s="3" customFormat="1" ht="12" customHeight="1">
      <c r="A6" s="3" t="s">
        <v>251</v>
      </c>
      <c r="B6" s="9">
        <v>1259133</v>
      </c>
      <c r="C6" s="9">
        <v>1244354</v>
      </c>
      <c r="D6" s="9">
        <v>20837</v>
      </c>
      <c r="E6" s="9">
        <v>-931336</v>
      </c>
      <c r="F6" s="9">
        <v>0</v>
      </c>
      <c r="G6" s="9">
        <v>-241216</v>
      </c>
      <c r="H6" s="9">
        <v>0</v>
      </c>
      <c r="I6" s="9">
        <v>92639</v>
      </c>
    </row>
    <row r="7" spans="1:9" s="3" customFormat="1" ht="12" customHeight="1">
      <c r="A7" s="3" t="s">
        <v>147</v>
      </c>
      <c r="B7" s="9">
        <v>874225</v>
      </c>
      <c r="C7" s="9">
        <v>751343</v>
      </c>
      <c r="D7" s="9">
        <v>54000</v>
      </c>
      <c r="E7" s="9">
        <v>-1058453</v>
      </c>
      <c r="F7" s="9">
        <v>0</v>
      </c>
      <c r="G7" s="9">
        <v>-46745</v>
      </c>
      <c r="H7" s="9">
        <v>0</v>
      </c>
      <c r="I7" s="9">
        <v>-299855</v>
      </c>
    </row>
    <row r="8" spans="1:9" s="3" customFormat="1" ht="12" customHeight="1">
      <c r="A8" s="3" t="s">
        <v>174</v>
      </c>
      <c r="B8" s="9">
        <v>349134</v>
      </c>
      <c r="C8" s="9">
        <v>349134</v>
      </c>
      <c r="D8" s="9">
        <v>0</v>
      </c>
      <c r="E8" s="9">
        <v>-76726</v>
      </c>
      <c r="F8" s="9">
        <v>0</v>
      </c>
      <c r="G8" s="9">
        <v>-195945</v>
      </c>
      <c r="H8" s="9">
        <v>0</v>
      </c>
      <c r="I8" s="9">
        <v>76463</v>
      </c>
    </row>
    <row r="9" spans="1:9" s="3" customFormat="1" ht="12" customHeight="1">
      <c r="A9" s="3" t="s">
        <v>252</v>
      </c>
      <c r="B9" s="9">
        <v>199150</v>
      </c>
      <c r="C9" s="9">
        <v>199150</v>
      </c>
      <c r="D9" s="9">
        <v>19206</v>
      </c>
      <c r="E9" s="9">
        <v>-118822</v>
      </c>
      <c r="F9" s="9">
        <v>0</v>
      </c>
      <c r="G9" s="9">
        <v>-74547</v>
      </c>
      <c r="H9" s="9">
        <v>0</v>
      </c>
      <c r="I9" s="9">
        <v>24987</v>
      </c>
    </row>
    <row r="10" spans="1:9" s="3" customFormat="1" ht="12" customHeight="1">
      <c r="A10" s="3" t="s">
        <v>145</v>
      </c>
      <c r="B10" s="9">
        <v>1511948</v>
      </c>
      <c r="C10" s="9">
        <v>173210</v>
      </c>
      <c r="D10" s="9">
        <v>35918</v>
      </c>
      <c r="E10" s="9">
        <v>-147674</v>
      </c>
      <c r="F10" s="9">
        <v>0</v>
      </c>
      <c r="G10" s="9">
        <v>-40075</v>
      </c>
      <c r="H10" s="9">
        <v>0</v>
      </c>
      <c r="I10" s="9">
        <v>21379</v>
      </c>
    </row>
    <row r="11" spans="1:9" s="3" customFormat="1" ht="12" customHeight="1">
      <c r="A11" s="3" t="s">
        <v>253</v>
      </c>
      <c r="B11" s="9">
        <v>145541</v>
      </c>
      <c r="C11" s="9">
        <v>118265</v>
      </c>
      <c r="D11" s="9">
        <v>2611</v>
      </c>
      <c r="E11" s="9">
        <v>-39225</v>
      </c>
      <c r="F11" s="9">
        <v>0</v>
      </c>
      <c r="G11" s="9">
        <v>-20225</v>
      </c>
      <c r="H11" s="9">
        <v>0</v>
      </c>
      <c r="I11" s="9">
        <v>61426</v>
      </c>
    </row>
    <row r="12" spans="1:9" s="3" customFormat="1" ht="12" customHeight="1">
      <c r="A12" s="3" t="s">
        <v>254</v>
      </c>
      <c r="B12" s="9">
        <v>64393</v>
      </c>
      <c r="C12" s="9">
        <v>66743</v>
      </c>
      <c r="D12" s="9">
        <v>97478</v>
      </c>
      <c r="E12" s="9">
        <v>-46640</v>
      </c>
      <c r="F12" s="9">
        <v>0</v>
      </c>
      <c r="G12" s="9">
        <v>-13984</v>
      </c>
      <c r="H12" s="9">
        <v>112</v>
      </c>
      <c r="I12" s="9">
        <v>103709</v>
      </c>
    </row>
    <row r="13" spans="1:9" s="3" customFormat="1" ht="12" customHeight="1">
      <c r="A13" s="3" t="s">
        <v>181</v>
      </c>
      <c r="B13" s="9">
        <v>57134</v>
      </c>
      <c r="C13" s="9">
        <v>53809</v>
      </c>
      <c r="D13" s="9">
        <v>1076</v>
      </c>
      <c r="E13" s="9">
        <v>-64407</v>
      </c>
      <c r="F13" s="9">
        <v>0</v>
      </c>
      <c r="G13" s="9">
        <v>-8622</v>
      </c>
      <c r="H13" s="9">
        <v>0</v>
      </c>
      <c r="I13" s="9">
        <v>-18144</v>
      </c>
    </row>
    <row r="14" spans="1:9" s="3" customFormat="1" ht="12" customHeight="1">
      <c r="A14" s="3" t="s">
        <v>185</v>
      </c>
      <c r="B14" s="9">
        <v>58043</v>
      </c>
      <c r="C14" s="9">
        <v>48419</v>
      </c>
      <c r="D14" s="9">
        <v>14619</v>
      </c>
      <c r="E14" s="9">
        <v>-19969</v>
      </c>
      <c r="F14" s="9">
        <v>0</v>
      </c>
      <c r="G14" s="9">
        <v>-6043</v>
      </c>
      <c r="H14" s="9">
        <v>1166</v>
      </c>
      <c r="I14" s="9">
        <v>38192</v>
      </c>
    </row>
    <row r="15" spans="1:9" s="3" customFormat="1" ht="12" customHeight="1">
      <c r="A15" s="3" t="s">
        <v>162</v>
      </c>
      <c r="B15" s="9">
        <v>48402</v>
      </c>
      <c r="C15" s="9">
        <v>48402</v>
      </c>
      <c r="D15" s="9">
        <v>2547</v>
      </c>
      <c r="E15" s="9">
        <v>-4833</v>
      </c>
      <c r="F15" s="9">
        <v>0</v>
      </c>
      <c r="G15" s="9">
        <v>-663</v>
      </c>
      <c r="H15" s="9">
        <v>0</v>
      </c>
      <c r="I15" s="9">
        <v>45453</v>
      </c>
    </row>
    <row r="16" spans="1:9" s="3" customFormat="1" ht="12" customHeight="1">
      <c r="A16" s="3" t="s">
        <v>169</v>
      </c>
      <c r="B16" s="9">
        <v>57668</v>
      </c>
      <c r="C16" s="9">
        <v>39307</v>
      </c>
      <c r="D16" s="9">
        <v>1214</v>
      </c>
      <c r="E16" s="9">
        <v>-24586</v>
      </c>
      <c r="F16" s="9">
        <v>0</v>
      </c>
      <c r="G16" s="9">
        <v>1126</v>
      </c>
      <c r="H16" s="9">
        <v>0</v>
      </c>
      <c r="I16" s="9">
        <v>17061</v>
      </c>
    </row>
    <row r="17" spans="1:9" s="3" customFormat="1" ht="12" customHeight="1">
      <c r="A17" s="3" t="s">
        <v>255</v>
      </c>
      <c r="B17" s="9">
        <v>128192</v>
      </c>
      <c r="C17" s="9">
        <v>37631</v>
      </c>
      <c r="D17" s="9">
        <v>5046</v>
      </c>
      <c r="E17" s="9">
        <v>6594</v>
      </c>
      <c r="F17" s="9">
        <v>0</v>
      </c>
      <c r="G17" s="9">
        <v>-5336</v>
      </c>
      <c r="H17" s="9">
        <v>0</v>
      </c>
      <c r="I17" s="9">
        <v>43935</v>
      </c>
    </row>
    <row r="18" spans="1:9" s="3" customFormat="1" ht="12" customHeight="1">
      <c r="A18" s="3" t="s">
        <v>256</v>
      </c>
      <c r="B18" s="9">
        <v>34490</v>
      </c>
      <c r="C18" s="9">
        <v>33068</v>
      </c>
      <c r="D18" s="9">
        <v>2612</v>
      </c>
      <c r="E18" s="9">
        <v>-14762</v>
      </c>
      <c r="F18" s="9">
        <v>0</v>
      </c>
      <c r="G18" s="9">
        <v>-23615</v>
      </c>
      <c r="H18" s="9">
        <v>0</v>
      </c>
      <c r="I18" s="9">
        <v>-2697</v>
      </c>
    </row>
    <row r="19" spans="1:9" s="3" customFormat="1" ht="12" customHeight="1">
      <c r="A19" s="3" t="s">
        <v>189</v>
      </c>
      <c r="B19" s="9">
        <v>32808</v>
      </c>
      <c r="C19" s="9">
        <v>32808</v>
      </c>
      <c r="D19" s="9">
        <v>728</v>
      </c>
      <c r="E19" s="9">
        <v>-20035</v>
      </c>
      <c r="F19" s="9">
        <v>0</v>
      </c>
      <c r="G19" s="9">
        <v>-13373</v>
      </c>
      <c r="H19" s="9">
        <v>0</v>
      </c>
      <c r="I19" s="9">
        <v>128</v>
      </c>
    </row>
    <row r="20" spans="1:9" s="3" customFormat="1" ht="12" customHeight="1">
      <c r="A20" s="3" t="s">
        <v>148</v>
      </c>
      <c r="B20" s="9">
        <v>88041</v>
      </c>
      <c r="C20" s="9">
        <v>29246</v>
      </c>
      <c r="D20" s="9">
        <v>-802</v>
      </c>
      <c r="E20" s="9">
        <v>-24407</v>
      </c>
      <c r="F20" s="9">
        <v>0</v>
      </c>
      <c r="G20" s="9">
        <v>2500</v>
      </c>
      <c r="H20" s="9">
        <v>-630</v>
      </c>
      <c r="I20" s="9">
        <v>5907</v>
      </c>
    </row>
    <row r="21" spans="1:9" s="3" customFormat="1" ht="12" customHeight="1">
      <c r="A21" s="3" t="s">
        <v>231</v>
      </c>
      <c r="B21" s="9">
        <v>28359</v>
      </c>
      <c r="C21" s="9">
        <v>27744</v>
      </c>
      <c r="D21" s="9">
        <v>124</v>
      </c>
      <c r="E21" s="9">
        <v>-23487</v>
      </c>
      <c r="F21" s="9">
        <v>0</v>
      </c>
      <c r="G21" s="9">
        <v>-2145</v>
      </c>
      <c r="H21" s="9">
        <v>0</v>
      </c>
      <c r="I21" s="9">
        <v>2236</v>
      </c>
    </row>
    <row r="22" spans="1:9" s="3" customFormat="1" ht="12" customHeight="1">
      <c r="A22" s="3" t="s">
        <v>157</v>
      </c>
      <c r="B22" s="9">
        <v>34533</v>
      </c>
      <c r="C22" s="9">
        <v>22387</v>
      </c>
      <c r="D22" s="9">
        <v>468</v>
      </c>
      <c r="E22" s="9">
        <v>-7623</v>
      </c>
      <c r="F22" s="9">
        <v>0</v>
      </c>
      <c r="G22" s="9">
        <v>-2311</v>
      </c>
      <c r="H22" s="9">
        <v>0</v>
      </c>
      <c r="I22" s="9">
        <v>12921</v>
      </c>
    </row>
    <row r="23" spans="1:9" s="3" customFormat="1" ht="12" customHeight="1">
      <c r="A23" s="3" t="s">
        <v>176</v>
      </c>
      <c r="B23" s="9">
        <v>21092</v>
      </c>
      <c r="C23" s="9">
        <v>17942</v>
      </c>
      <c r="D23" s="9">
        <v>703</v>
      </c>
      <c r="E23" s="9">
        <v>-16703</v>
      </c>
      <c r="F23" s="9">
        <v>0</v>
      </c>
      <c r="G23" s="9">
        <v>0</v>
      </c>
      <c r="H23" s="9">
        <v>-7847</v>
      </c>
      <c r="I23" s="9">
        <v>-5905</v>
      </c>
    </row>
    <row r="24" spans="1:9" s="3" customFormat="1" ht="12" customHeight="1">
      <c r="A24" s="3" t="s">
        <v>180</v>
      </c>
      <c r="B24" s="9">
        <v>17156</v>
      </c>
      <c r="C24" s="9">
        <v>16163</v>
      </c>
      <c r="D24" s="9">
        <v>924</v>
      </c>
      <c r="E24" s="9">
        <v>-13828</v>
      </c>
      <c r="F24" s="9">
        <v>0</v>
      </c>
      <c r="G24" s="9">
        <v>-486</v>
      </c>
      <c r="H24" s="9">
        <v>0</v>
      </c>
      <c r="I24" s="9">
        <v>2773</v>
      </c>
    </row>
    <row r="25" spans="1:9" s="3" customFormat="1" ht="12" customHeight="1">
      <c r="A25" s="3" t="s">
        <v>149</v>
      </c>
      <c r="B25" s="9">
        <v>14834</v>
      </c>
      <c r="C25" s="9">
        <v>14772</v>
      </c>
      <c r="D25" s="9">
        <v>834</v>
      </c>
      <c r="E25" s="9">
        <v>8153</v>
      </c>
      <c r="F25" s="9">
        <v>0</v>
      </c>
      <c r="G25" s="9">
        <v>-1035</v>
      </c>
      <c r="H25" s="9">
        <v>0</v>
      </c>
      <c r="I25" s="9">
        <v>22724</v>
      </c>
    </row>
    <row r="26" spans="1:9" s="3" customFormat="1" ht="12" customHeight="1">
      <c r="A26" s="3" t="s">
        <v>152</v>
      </c>
      <c r="B26" s="9">
        <v>14010</v>
      </c>
      <c r="C26" s="9">
        <v>10717</v>
      </c>
      <c r="D26" s="9">
        <v>1819</v>
      </c>
      <c r="E26" s="9">
        <v>-20297</v>
      </c>
      <c r="F26" s="9">
        <v>0</v>
      </c>
      <c r="G26" s="9">
        <v>-4583</v>
      </c>
      <c r="H26" s="9">
        <v>0</v>
      </c>
      <c r="I26" s="9">
        <v>-12344</v>
      </c>
    </row>
    <row r="27" spans="1:9" s="3" customFormat="1" ht="12" customHeight="1">
      <c r="A27" s="3" t="s">
        <v>167</v>
      </c>
      <c r="B27" s="9">
        <v>13698</v>
      </c>
      <c r="C27" s="9">
        <v>10486</v>
      </c>
      <c r="D27" s="9">
        <v>415</v>
      </c>
      <c r="E27" s="9">
        <v>-5387</v>
      </c>
      <c r="F27" s="9">
        <v>0</v>
      </c>
      <c r="G27" s="9">
        <v>-2304</v>
      </c>
      <c r="H27" s="9">
        <v>-400</v>
      </c>
      <c r="I27" s="9">
        <v>2810</v>
      </c>
    </row>
    <row r="28" spans="1:9" s="3" customFormat="1" ht="12" customHeight="1">
      <c r="A28" s="3" t="s">
        <v>163</v>
      </c>
      <c r="B28" s="9">
        <v>7966</v>
      </c>
      <c r="C28" s="9">
        <v>9363</v>
      </c>
      <c r="D28" s="9">
        <v>532</v>
      </c>
      <c r="E28" s="9">
        <v>-10352</v>
      </c>
      <c r="F28" s="9">
        <v>0</v>
      </c>
      <c r="G28" s="9">
        <v>-479</v>
      </c>
      <c r="H28" s="9">
        <v>0</v>
      </c>
      <c r="I28" s="9">
        <v>-936</v>
      </c>
    </row>
    <row r="29" spans="1:9" s="3" customFormat="1" ht="12" customHeight="1">
      <c r="A29" s="3" t="s">
        <v>175</v>
      </c>
      <c r="B29" s="9">
        <v>8353</v>
      </c>
      <c r="C29" s="9">
        <v>8353</v>
      </c>
      <c r="D29" s="9">
        <v>0</v>
      </c>
      <c r="E29" s="9">
        <v>-6833</v>
      </c>
      <c r="F29" s="9">
        <v>0</v>
      </c>
      <c r="G29" s="9">
        <v>-1973</v>
      </c>
      <c r="H29" s="9">
        <v>0</v>
      </c>
      <c r="I29" s="9">
        <v>-453</v>
      </c>
    </row>
    <row r="30" spans="1:9" s="3" customFormat="1" ht="12" customHeight="1">
      <c r="A30" s="3" t="s">
        <v>172</v>
      </c>
      <c r="B30" s="9">
        <v>10189</v>
      </c>
      <c r="C30" s="9">
        <v>7453</v>
      </c>
      <c r="D30" s="9">
        <v>442</v>
      </c>
      <c r="E30" s="9">
        <v>-3349</v>
      </c>
      <c r="F30" s="9">
        <v>0</v>
      </c>
      <c r="G30" s="9">
        <v>-1072</v>
      </c>
      <c r="H30" s="9">
        <v>190</v>
      </c>
      <c r="I30" s="9">
        <v>3664</v>
      </c>
    </row>
    <row r="31" spans="1:9" s="3" customFormat="1" ht="12" customHeight="1">
      <c r="A31" s="3" t="s">
        <v>244</v>
      </c>
      <c r="B31" s="9">
        <v>6509</v>
      </c>
      <c r="C31" s="9">
        <v>6509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6509</v>
      </c>
    </row>
    <row r="32" spans="1:9" s="3" customFormat="1" ht="12" customHeight="1">
      <c r="A32" s="3" t="s">
        <v>179</v>
      </c>
      <c r="B32" s="9">
        <v>6500</v>
      </c>
      <c r="C32" s="9">
        <v>6500</v>
      </c>
      <c r="D32" s="9">
        <v>343</v>
      </c>
      <c r="E32" s="9">
        <v>-10000</v>
      </c>
      <c r="F32" s="9">
        <v>0</v>
      </c>
      <c r="G32" s="9">
        <v>-843</v>
      </c>
      <c r="H32" s="9">
        <v>0</v>
      </c>
      <c r="I32" s="9">
        <v>-4000</v>
      </c>
    </row>
    <row r="33" spans="1:9" s="3" customFormat="1" ht="12" customHeight="1">
      <c r="A33" s="3" t="s">
        <v>182</v>
      </c>
      <c r="B33" s="9">
        <v>8434</v>
      </c>
      <c r="C33" s="9">
        <v>6422</v>
      </c>
      <c r="D33" s="9">
        <v>1705</v>
      </c>
      <c r="E33" s="9">
        <v>-925</v>
      </c>
      <c r="F33" s="9">
        <v>0</v>
      </c>
      <c r="G33" s="9">
        <v>-3468</v>
      </c>
      <c r="H33" s="9">
        <v>347</v>
      </c>
      <c r="I33" s="9">
        <v>4081</v>
      </c>
    </row>
    <row r="34" spans="1:9" s="3" customFormat="1" ht="12" customHeight="1">
      <c r="A34" s="3" t="s">
        <v>158</v>
      </c>
      <c r="B34" s="9">
        <v>6244</v>
      </c>
      <c r="C34" s="9">
        <v>4413</v>
      </c>
      <c r="D34" s="9">
        <v>325</v>
      </c>
      <c r="E34" s="9">
        <v>1556</v>
      </c>
      <c r="F34" s="9">
        <v>0</v>
      </c>
      <c r="G34" s="9">
        <v>-1818</v>
      </c>
      <c r="H34" s="9">
        <v>0</v>
      </c>
      <c r="I34" s="9">
        <v>4476</v>
      </c>
    </row>
    <row r="35" spans="1:9" s="3" customFormat="1" ht="12" customHeight="1">
      <c r="A35" s="3" t="s">
        <v>173</v>
      </c>
      <c r="B35" s="9">
        <v>5177</v>
      </c>
      <c r="C35" s="9">
        <v>3177</v>
      </c>
      <c r="D35" s="9">
        <v>830</v>
      </c>
      <c r="E35" s="9">
        <v>1312</v>
      </c>
      <c r="F35" s="9">
        <v>0</v>
      </c>
      <c r="G35" s="9">
        <v>-627</v>
      </c>
      <c r="H35" s="9">
        <v>0</v>
      </c>
      <c r="I35" s="9">
        <v>4692</v>
      </c>
    </row>
    <row r="36" spans="1:9" s="3" customFormat="1" ht="12" customHeight="1">
      <c r="A36" s="3" t="s">
        <v>191</v>
      </c>
      <c r="B36" s="9">
        <v>4481</v>
      </c>
      <c r="C36" s="9">
        <v>2981</v>
      </c>
      <c r="D36" s="9">
        <v>2300</v>
      </c>
      <c r="E36" s="9">
        <v>-6003</v>
      </c>
      <c r="F36" s="9">
        <v>0</v>
      </c>
      <c r="G36" s="9">
        <v>-706</v>
      </c>
      <c r="H36" s="9">
        <v>0</v>
      </c>
      <c r="I36" s="9">
        <v>-1428</v>
      </c>
    </row>
    <row r="37" spans="1:9" s="3" customFormat="1" ht="12" customHeight="1">
      <c r="A37" s="3" t="s">
        <v>155</v>
      </c>
      <c r="B37" s="9">
        <v>2682</v>
      </c>
      <c r="C37" s="9">
        <v>2682</v>
      </c>
      <c r="D37" s="9">
        <v>85</v>
      </c>
      <c r="E37" s="9">
        <v>0</v>
      </c>
      <c r="F37" s="9">
        <v>0</v>
      </c>
      <c r="G37" s="9">
        <v>-93</v>
      </c>
      <c r="H37" s="9">
        <v>0</v>
      </c>
      <c r="I37" s="9">
        <v>2674</v>
      </c>
    </row>
    <row r="38" spans="1:9" s="3" customFormat="1" ht="12" customHeight="1">
      <c r="A38" s="3" t="s">
        <v>257</v>
      </c>
      <c r="B38" s="9">
        <v>2316</v>
      </c>
      <c r="C38" s="9">
        <v>2316</v>
      </c>
      <c r="D38" s="9">
        <v>292</v>
      </c>
      <c r="E38" s="9">
        <v>1290</v>
      </c>
      <c r="F38" s="9">
        <v>0</v>
      </c>
      <c r="G38" s="9">
        <v>-12</v>
      </c>
      <c r="H38" s="9">
        <v>0</v>
      </c>
      <c r="I38" s="9">
        <v>3886</v>
      </c>
    </row>
    <row r="39" spans="1:9" s="3" customFormat="1" ht="12" customHeight="1">
      <c r="A39" s="3" t="s">
        <v>165</v>
      </c>
      <c r="B39" s="9">
        <v>197</v>
      </c>
      <c r="C39" s="9">
        <v>1007</v>
      </c>
      <c r="D39" s="9">
        <v>1</v>
      </c>
      <c r="E39" s="9">
        <v>0</v>
      </c>
      <c r="F39" s="9">
        <v>0</v>
      </c>
      <c r="G39" s="9">
        <v>-79</v>
      </c>
      <c r="H39" s="9">
        <v>0</v>
      </c>
      <c r="I39" s="9">
        <v>929</v>
      </c>
    </row>
    <row r="40" spans="1:9" s="3" customFormat="1" ht="12" customHeight="1">
      <c r="A40" s="3" t="s">
        <v>190</v>
      </c>
      <c r="B40" s="9">
        <v>819</v>
      </c>
      <c r="C40" s="9">
        <v>819</v>
      </c>
      <c r="D40" s="9">
        <v>44</v>
      </c>
      <c r="E40" s="9">
        <v>-872</v>
      </c>
      <c r="F40" s="9">
        <v>0</v>
      </c>
      <c r="G40" s="9">
        <v>0</v>
      </c>
      <c r="H40" s="9">
        <v>0</v>
      </c>
      <c r="I40" s="9">
        <v>-9</v>
      </c>
    </row>
    <row r="41" spans="1:9" s="3" customFormat="1" ht="12" customHeight="1">
      <c r="A41" s="3" t="s">
        <v>258</v>
      </c>
      <c r="B41" s="9">
        <v>10166</v>
      </c>
      <c r="C41" s="9">
        <v>609</v>
      </c>
      <c r="D41" s="9">
        <v>362</v>
      </c>
      <c r="E41" s="9">
        <v>-421</v>
      </c>
      <c r="F41" s="9">
        <v>0</v>
      </c>
      <c r="G41" s="9">
        <v>-1429</v>
      </c>
      <c r="H41" s="9">
        <v>0</v>
      </c>
      <c r="I41" s="9">
        <v>-879</v>
      </c>
    </row>
    <row r="42" spans="1:9" s="3" customFormat="1" ht="12" customHeight="1">
      <c r="A42" s="3" t="s">
        <v>248</v>
      </c>
      <c r="B42" s="9">
        <v>541</v>
      </c>
      <c r="C42" s="9">
        <v>585</v>
      </c>
      <c r="D42" s="9">
        <v>6</v>
      </c>
      <c r="E42" s="9">
        <v>-118</v>
      </c>
      <c r="F42" s="9">
        <v>0</v>
      </c>
      <c r="G42" s="9">
        <v>-61</v>
      </c>
      <c r="H42" s="9">
        <v>0</v>
      </c>
      <c r="I42" s="9">
        <v>412</v>
      </c>
    </row>
    <row r="43" spans="1:9" s="3" customFormat="1" ht="12" customHeight="1">
      <c r="A43" s="3" t="s">
        <v>259</v>
      </c>
      <c r="B43" s="9">
        <v>500</v>
      </c>
      <c r="C43" s="9">
        <v>500</v>
      </c>
      <c r="D43" s="9">
        <v>10</v>
      </c>
      <c r="E43" s="9">
        <v>-1000</v>
      </c>
      <c r="F43" s="9">
        <v>0</v>
      </c>
      <c r="G43" s="9">
        <v>-25</v>
      </c>
      <c r="H43" s="9">
        <v>0</v>
      </c>
      <c r="I43" s="9">
        <v>-515</v>
      </c>
    </row>
    <row r="44" spans="1:9" s="3" customFormat="1" ht="12" customHeight="1">
      <c r="A44" s="3" t="s">
        <v>188</v>
      </c>
      <c r="B44" s="9">
        <v>464</v>
      </c>
      <c r="C44" s="9">
        <v>464</v>
      </c>
      <c r="D44" s="9">
        <v>368</v>
      </c>
      <c r="E44" s="9">
        <v>-444</v>
      </c>
      <c r="F44" s="9">
        <v>0</v>
      </c>
      <c r="G44" s="9">
        <v>0</v>
      </c>
      <c r="H44" s="9">
        <v>0</v>
      </c>
      <c r="I44" s="9">
        <v>388</v>
      </c>
    </row>
    <row r="45" spans="1:9" s="3" customFormat="1" ht="12" customHeight="1">
      <c r="A45" s="3" t="s">
        <v>151</v>
      </c>
      <c r="B45" s="9">
        <v>347</v>
      </c>
      <c r="C45" s="9">
        <v>312</v>
      </c>
      <c r="D45" s="9">
        <v>1489</v>
      </c>
      <c r="E45" s="9">
        <v>7958</v>
      </c>
      <c r="F45" s="9">
        <v>0</v>
      </c>
      <c r="G45" s="9">
        <v>-5293</v>
      </c>
      <c r="H45" s="9">
        <v>0</v>
      </c>
      <c r="I45" s="9">
        <v>4466</v>
      </c>
    </row>
    <row r="46" spans="1:9" s="3" customFormat="1" ht="12" customHeight="1">
      <c r="A46" s="3" t="s">
        <v>160</v>
      </c>
      <c r="B46" s="9">
        <v>632</v>
      </c>
      <c r="C46" s="9">
        <v>229</v>
      </c>
      <c r="D46" s="9">
        <v>12</v>
      </c>
      <c r="E46" s="9">
        <v>0</v>
      </c>
      <c r="F46" s="9">
        <v>0</v>
      </c>
      <c r="G46" s="9">
        <v>-27</v>
      </c>
      <c r="H46" s="9">
        <v>0</v>
      </c>
      <c r="I46" s="9">
        <v>214</v>
      </c>
    </row>
    <row r="47" spans="1:9" s="3" customFormat="1" ht="12" customHeight="1">
      <c r="A47" s="3" t="s">
        <v>154</v>
      </c>
      <c r="B47" s="9">
        <v>891</v>
      </c>
      <c r="C47" s="9">
        <v>174</v>
      </c>
      <c r="D47" s="9">
        <v>26</v>
      </c>
      <c r="E47" s="9">
        <v>-3</v>
      </c>
      <c r="F47" s="9">
        <v>0</v>
      </c>
      <c r="G47" s="9">
        <v>-78</v>
      </c>
      <c r="H47" s="9">
        <v>0</v>
      </c>
      <c r="I47" s="9">
        <v>119</v>
      </c>
    </row>
    <row r="48" spans="1:9" s="3" customFormat="1" ht="12" customHeight="1">
      <c r="A48" s="3" t="s">
        <v>260</v>
      </c>
      <c r="B48" s="9">
        <v>38</v>
      </c>
      <c r="C48" s="9">
        <v>166</v>
      </c>
      <c r="D48" s="9">
        <v>9869</v>
      </c>
      <c r="E48" s="9">
        <v>27833</v>
      </c>
      <c r="F48" s="9">
        <v>0</v>
      </c>
      <c r="G48" s="9">
        <v>0</v>
      </c>
      <c r="H48" s="9">
        <v>-1337</v>
      </c>
      <c r="I48" s="9">
        <v>36531</v>
      </c>
    </row>
    <row r="49" spans="1:9" s="3" customFormat="1" ht="12" customHeight="1">
      <c r="A49" s="3" t="s">
        <v>245</v>
      </c>
      <c r="B49" s="9">
        <v>102</v>
      </c>
      <c r="C49" s="9">
        <v>102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102</v>
      </c>
    </row>
    <row r="50" spans="1:9" s="3" customFormat="1" ht="12" customHeight="1">
      <c r="A50" s="3" t="s">
        <v>232</v>
      </c>
      <c r="B50" s="9">
        <v>1784</v>
      </c>
      <c r="C50" s="9">
        <v>85</v>
      </c>
      <c r="D50" s="9">
        <v>15</v>
      </c>
      <c r="E50" s="9">
        <v>-749</v>
      </c>
      <c r="F50" s="9">
        <v>0</v>
      </c>
      <c r="G50" s="9">
        <v>-65</v>
      </c>
      <c r="H50" s="9">
        <v>0</v>
      </c>
      <c r="I50" s="9">
        <v>-714</v>
      </c>
    </row>
    <row r="51" spans="1:9" s="3" customFormat="1" ht="12" customHeight="1">
      <c r="A51" s="3" t="s">
        <v>240</v>
      </c>
      <c r="B51" s="9">
        <v>32</v>
      </c>
      <c r="C51" s="9">
        <v>32</v>
      </c>
      <c r="D51" s="9">
        <v>0</v>
      </c>
      <c r="E51" s="9">
        <v>296</v>
      </c>
      <c r="F51" s="9">
        <v>0</v>
      </c>
      <c r="G51" s="9">
        <v>0</v>
      </c>
      <c r="H51" s="9">
        <v>0</v>
      </c>
      <c r="I51" s="9">
        <v>328</v>
      </c>
    </row>
    <row r="52" spans="1:9" s="3" customFormat="1" ht="12" customHeight="1">
      <c r="A52" s="3" t="s">
        <v>187</v>
      </c>
      <c r="B52" s="9">
        <v>-4623</v>
      </c>
      <c r="C52" s="9">
        <v>12</v>
      </c>
      <c r="D52" s="9">
        <v>28</v>
      </c>
      <c r="E52" s="9">
        <v>0</v>
      </c>
      <c r="F52" s="9">
        <v>0</v>
      </c>
      <c r="G52" s="9">
        <v>-66</v>
      </c>
      <c r="H52" s="9">
        <v>0</v>
      </c>
      <c r="I52" s="9">
        <v>-26</v>
      </c>
    </row>
    <row r="53" spans="1:9" s="3" customFormat="1" ht="12" customHeight="1">
      <c r="A53" s="3" t="s">
        <v>192</v>
      </c>
      <c r="B53" s="9">
        <v>-2</v>
      </c>
      <c r="C53" s="9">
        <v>-2</v>
      </c>
      <c r="D53" s="9">
        <v>5</v>
      </c>
      <c r="E53" s="9">
        <v>-13</v>
      </c>
      <c r="F53" s="9">
        <v>0</v>
      </c>
      <c r="G53" s="9">
        <v>-10</v>
      </c>
      <c r="H53" s="9">
        <v>0</v>
      </c>
      <c r="I53" s="9">
        <v>-20</v>
      </c>
    </row>
    <row r="54" spans="1:9" s="3" customFormat="1" ht="12" customHeight="1">
      <c r="A54" s="3" t="s">
        <v>261</v>
      </c>
      <c r="B54" s="9">
        <v>-1062</v>
      </c>
      <c r="C54" s="9">
        <v>-1062</v>
      </c>
      <c r="D54" s="9">
        <v>366</v>
      </c>
      <c r="E54" s="9">
        <v>-123</v>
      </c>
      <c r="F54" s="9">
        <v>0</v>
      </c>
      <c r="G54" s="9">
        <v>-330</v>
      </c>
      <c r="H54" s="9">
        <v>0</v>
      </c>
      <c r="I54" s="9">
        <v>-1149</v>
      </c>
    </row>
    <row r="55" spans="1:9" s="3" customFormat="1" ht="12" customHeight="1">
      <c r="A55" s="3" t="s">
        <v>262</v>
      </c>
      <c r="B55" s="9">
        <v>-1098</v>
      </c>
      <c r="C55" s="9">
        <v>-1135</v>
      </c>
      <c r="D55" s="9">
        <v>10968</v>
      </c>
      <c r="E55" s="9">
        <v>-31243</v>
      </c>
      <c r="F55" s="9">
        <v>0</v>
      </c>
      <c r="G55" s="9">
        <v>0</v>
      </c>
      <c r="H55" s="9">
        <v>21410</v>
      </c>
      <c r="I55" s="9">
        <v>0</v>
      </c>
    </row>
    <row r="56" spans="1:9" s="3" customFormat="1" ht="12" customHeight="1">
      <c r="A56" s="3" t="s">
        <v>171</v>
      </c>
      <c r="B56" s="9">
        <v>-45849</v>
      </c>
      <c r="C56" s="9">
        <v>-48218</v>
      </c>
      <c r="D56" s="9">
        <v>0</v>
      </c>
      <c r="E56" s="9">
        <v>51767</v>
      </c>
      <c r="F56" s="9">
        <v>0</v>
      </c>
      <c r="G56" s="9">
        <v>-1423</v>
      </c>
      <c r="H56" s="9">
        <v>0</v>
      </c>
      <c r="I56" s="9">
        <v>2126</v>
      </c>
    </row>
    <row r="57" spans="1:9" s="3" customFormat="1" ht="12" customHeight="1">
      <c r="A57" s="3" t="s">
        <v>263</v>
      </c>
      <c r="B57" s="9">
        <v>0</v>
      </c>
      <c r="C57" s="9">
        <v>0</v>
      </c>
      <c r="D57" s="9">
        <v>135</v>
      </c>
      <c r="E57" s="9">
        <v>526</v>
      </c>
      <c r="F57" s="9">
        <v>0</v>
      </c>
      <c r="G57" s="9">
        <v>-28</v>
      </c>
      <c r="H57" s="9">
        <v>0</v>
      </c>
      <c r="I57" s="9">
        <v>633</v>
      </c>
    </row>
    <row r="58" spans="1:9" s="3" customFormat="1" ht="12" customHeight="1">
      <c r="A58" s="3" t="s">
        <v>264</v>
      </c>
      <c r="B58" s="9">
        <v>-1692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</row>
    <row r="59" spans="1:9" s="3" customFormat="1" ht="12" customHeight="1">
      <c r="A59" s="3" t="s">
        <v>265</v>
      </c>
      <c r="B59" s="9">
        <v>0</v>
      </c>
      <c r="C59" s="9">
        <v>0</v>
      </c>
      <c r="D59" s="9">
        <v>0</v>
      </c>
      <c r="E59" s="9">
        <v>-433</v>
      </c>
      <c r="F59" s="9">
        <v>0</v>
      </c>
      <c r="G59" s="9">
        <v>0</v>
      </c>
      <c r="H59" s="9">
        <v>0</v>
      </c>
      <c r="I59" s="9">
        <v>-433</v>
      </c>
    </row>
    <row r="60" spans="1:9" s="3" customFormat="1" ht="12" customHeight="1">
      <c r="A60" s="3" t="s">
        <v>266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-78</v>
      </c>
      <c r="H60" s="9">
        <v>0</v>
      </c>
      <c r="I60" s="9">
        <v>-78</v>
      </c>
    </row>
    <row r="61" spans="1:9" s="3" customFormat="1" ht="12" customHeight="1">
      <c r="A61" s="3" t="s">
        <v>170</v>
      </c>
      <c r="B61" s="9">
        <v>0</v>
      </c>
      <c r="C61" s="9">
        <v>0</v>
      </c>
      <c r="D61" s="9">
        <v>0</v>
      </c>
      <c r="E61" s="9">
        <v>5052</v>
      </c>
      <c r="F61" s="9">
        <v>0</v>
      </c>
      <c r="G61" s="9">
        <v>0</v>
      </c>
      <c r="H61" s="9">
        <v>0</v>
      </c>
      <c r="I61" s="9">
        <v>5052</v>
      </c>
    </row>
    <row r="62" spans="1:9" s="3" customFormat="1" ht="12" customHeight="1">
      <c r="A62" s="3" t="s">
        <v>267</v>
      </c>
      <c r="B62" s="9">
        <v>0</v>
      </c>
      <c r="C62" s="9">
        <v>0</v>
      </c>
      <c r="D62" s="9">
        <v>2822</v>
      </c>
      <c r="E62" s="9">
        <v>0</v>
      </c>
      <c r="F62" s="9">
        <v>0</v>
      </c>
      <c r="G62" s="9">
        <v>-294</v>
      </c>
      <c r="H62" s="9">
        <v>0</v>
      </c>
      <c r="I62" s="9">
        <v>2528</v>
      </c>
    </row>
    <row r="63" spans="1:9" s="3" customFormat="1" ht="12.75">
      <c r="A63" s="2"/>
      <c r="B63" s="9"/>
      <c r="C63" s="9"/>
      <c r="D63" s="9"/>
      <c r="E63" s="9"/>
      <c r="F63" s="9"/>
      <c r="G63" s="9"/>
      <c r="H63" s="9"/>
      <c r="I63" s="9"/>
    </row>
    <row r="64" spans="1:9" ht="12.75">
      <c r="A64" s="3" t="s">
        <v>140</v>
      </c>
      <c r="B64" s="9">
        <f aca="true" t="shared" si="0" ref="B64:I64">SUM(B4:B63)</f>
        <v>13657612</v>
      </c>
      <c r="C64" s="9">
        <f t="shared" si="0"/>
        <v>11022021</v>
      </c>
      <c r="D64" s="9">
        <f t="shared" si="0"/>
        <v>540228</v>
      </c>
      <c r="E64" s="9">
        <f t="shared" si="0"/>
        <v>-8196912</v>
      </c>
      <c r="F64" s="9">
        <f t="shared" si="0"/>
        <v>0</v>
      </c>
      <c r="G64" s="9">
        <f t="shared" si="0"/>
        <v>-2006007</v>
      </c>
      <c r="H64" s="9">
        <f t="shared" si="0"/>
        <v>13011</v>
      </c>
      <c r="I64" s="9">
        <f t="shared" si="0"/>
        <v>1372341</v>
      </c>
    </row>
    <row r="65" spans="1:9" ht="12.75">
      <c r="A65" s="1" t="s">
        <v>141</v>
      </c>
      <c r="B65" s="10">
        <v>9690745</v>
      </c>
      <c r="C65" s="10">
        <v>7260568</v>
      </c>
      <c r="D65" s="10">
        <v>624332</v>
      </c>
      <c r="E65" s="10">
        <v>-5282823</v>
      </c>
      <c r="F65" s="10">
        <v>-2752</v>
      </c>
      <c r="G65" s="10">
        <v>-1828509</v>
      </c>
      <c r="H65" s="10">
        <v>-90811</v>
      </c>
      <c r="I65" s="10">
        <v>680006</v>
      </c>
    </row>
    <row r="67" spans="1:9" ht="12.75">
      <c r="A67" s="1" t="s">
        <v>137</v>
      </c>
      <c r="B67" s="7">
        <f aca="true" t="shared" si="1" ref="B67:I68">B64/($C64/100)</f>
        <v>123.91204843467455</v>
      </c>
      <c r="C67" s="7">
        <f t="shared" si="1"/>
        <v>100</v>
      </c>
      <c r="D67" s="7">
        <f t="shared" si="1"/>
        <v>4.9013515760857285</v>
      </c>
      <c r="E67" s="7">
        <f t="shared" si="1"/>
        <v>-74.36850283627658</v>
      </c>
      <c r="F67" s="7">
        <f t="shared" si="1"/>
        <v>0</v>
      </c>
      <c r="G67" s="7">
        <f t="shared" si="1"/>
        <v>-18.19999254220256</v>
      </c>
      <c r="H67" s="7">
        <f t="shared" si="1"/>
        <v>0.11804550181858663</v>
      </c>
      <c r="I67" s="7">
        <f t="shared" si="1"/>
        <v>12.450901699425177</v>
      </c>
    </row>
    <row r="68" spans="1:9" ht="12.75">
      <c r="A68" s="1" t="s">
        <v>138</v>
      </c>
      <c r="B68" s="7">
        <f t="shared" si="1"/>
        <v>133.4708937372393</v>
      </c>
      <c r="C68" s="7">
        <f t="shared" si="1"/>
        <v>100.00000000000001</v>
      </c>
      <c r="D68" s="7">
        <f t="shared" si="1"/>
        <v>8.598941570411572</v>
      </c>
      <c r="E68" s="7">
        <f t="shared" si="1"/>
        <v>-72.76046447054831</v>
      </c>
      <c r="F68" s="7">
        <f t="shared" si="1"/>
        <v>-0.03790337064538202</v>
      </c>
      <c r="G68" s="7">
        <f t="shared" si="1"/>
        <v>-25.18410405356716</v>
      </c>
      <c r="H68" s="7">
        <f t="shared" si="1"/>
        <v>-1.2507423661619863</v>
      </c>
      <c r="I68" s="7">
        <f t="shared" si="1"/>
        <v>9.365741082515859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11"/>
  <dimension ref="A1:K39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268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44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55</v>
      </c>
      <c r="B3" s="4" t="s">
        <v>89</v>
      </c>
      <c r="C3" s="4" t="s">
        <v>117</v>
      </c>
      <c r="D3" s="4" t="s">
        <v>118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</row>
    <row r="4" spans="1:9" s="3" customFormat="1" ht="12" customHeight="1">
      <c r="A4" s="3" t="s">
        <v>199</v>
      </c>
      <c r="B4" s="9">
        <v>161847</v>
      </c>
      <c r="C4" s="9">
        <v>161847</v>
      </c>
      <c r="D4" s="9">
        <v>293</v>
      </c>
      <c r="E4" s="9">
        <v>-127104</v>
      </c>
      <c r="F4" s="9">
        <v>0</v>
      </c>
      <c r="G4" s="9">
        <v>-37923</v>
      </c>
      <c r="H4" s="9">
        <v>0</v>
      </c>
      <c r="I4" s="9">
        <v>-2887</v>
      </c>
    </row>
    <row r="5" spans="1:9" s="3" customFormat="1" ht="12" customHeight="1">
      <c r="A5" s="3" t="s">
        <v>197</v>
      </c>
      <c r="B5" s="9">
        <v>120115</v>
      </c>
      <c r="C5" s="9">
        <v>120115</v>
      </c>
      <c r="D5" s="9">
        <v>564</v>
      </c>
      <c r="E5" s="9">
        <v>-87953</v>
      </c>
      <c r="F5" s="9">
        <v>0</v>
      </c>
      <c r="G5" s="9">
        <v>-25663</v>
      </c>
      <c r="H5" s="9">
        <v>0</v>
      </c>
      <c r="I5" s="9">
        <v>7063</v>
      </c>
    </row>
    <row r="6" spans="1:9" s="3" customFormat="1" ht="12" customHeight="1">
      <c r="A6" s="3" t="s">
        <v>201</v>
      </c>
      <c r="B6" s="9">
        <v>111175</v>
      </c>
      <c r="C6" s="9">
        <v>111175</v>
      </c>
      <c r="D6" s="9">
        <v>811</v>
      </c>
      <c r="E6" s="9">
        <v>-86123</v>
      </c>
      <c r="F6" s="9">
        <v>0</v>
      </c>
      <c r="G6" s="9">
        <v>-23251</v>
      </c>
      <c r="H6" s="9">
        <v>0</v>
      </c>
      <c r="I6" s="9">
        <v>2612</v>
      </c>
    </row>
    <row r="7" spans="1:9" s="3" customFormat="1" ht="12" customHeight="1">
      <c r="A7" s="3" t="s">
        <v>194</v>
      </c>
      <c r="B7" s="9">
        <v>81227</v>
      </c>
      <c r="C7" s="9">
        <v>81127</v>
      </c>
      <c r="D7" s="9">
        <v>963</v>
      </c>
      <c r="E7" s="9">
        <v>-51747</v>
      </c>
      <c r="F7" s="9">
        <v>0</v>
      </c>
      <c r="G7" s="9">
        <v>-25016</v>
      </c>
      <c r="H7" s="9">
        <v>0</v>
      </c>
      <c r="I7" s="9">
        <v>5327</v>
      </c>
    </row>
    <row r="8" spans="1:9" s="3" customFormat="1" ht="12" customHeight="1">
      <c r="A8" s="3" t="s">
        <v>200</v>
      </c>
      <c r="B8" s="9">
        <v>90804</v>
      </c>
      <c r="C8" s="9">
        <v>80618</v>
      </c>
      <c r="D8" s="9">
        <v>0</v>
      </c>
      <c r="E8" s="9">
        <v>-63534</v>
      </c>
      <c r="F8" s="9">
        <v>0</v>
      </c>
      <c r="G8" s="9">
        <v>-15795</v>
      </c>
      <c r="H8" s="9">
        <v>0</v>
      </c>
      <c r="I8" s="9">
        <v>1289</v>
      </c>
    </row>
    <row r="9" spans="1:9" s="3" customFormat="1" ht="12" customHeight="1">
      <c r="A9" s="3" t="s">
        <v>203</v>
      </c>
      <c r="B9" s="9">
        <v>78647</v>
      </c>
      <c r="C9" s="9">
        <v>78647</v>
      </c>
      <c r="D9" s="9">
        <v>1445</v>
      </c>
      <c r="E9" s="9">
        <v>-58683</v>
      </c>
      <c r="F9" s="9">
        <v>0</v>
      </c>
      <c r="G9" s="9">
        <v>-16346</v>
      </c>
      <c r="H9" s="9">
        <v>0</v>
      </c>
      <c r="I9" s="9">
        <v>5063</v>
      </c>
    </row>
    <row r="10" spans="1:9" s="3" customFormat="1" ht="12" customHeight="1">
      <c r="A10" s="3" t="s">
        <v>195</v>
      </c>
      <c r="B10" s="9">
        <v>72912</v>
      </c>
      <c r="C10" s="9">
        <v>72912</v>
      </c>
      <c r="D10" s="9">
        <v>524</v>
      </c>
      <c r="E10" s="9">
        <v>-52896</v>
      </c>
      <c r="F10" s="9">
        <v>0</v>
      </c>
      <c r="G10" s="9">
        <v>0</v>
      </c>
      <c r="H10" s="9">
        <v>0</v>
      </c>
      <c r="I10" s="9">
        <v>20540</v>
      </c>
    </row>
    <row r="11" spans="1:9" s="3" customFormat="1" ht="12" customHeight="1">
      <c r="A11" s="3" t="s">
        <v>209</v>
      </c>
      <c r="B11" s="9">
        <v>70571</v>
      </c>
      <c r="C11" s="9">
        <v>70571</v>
      </c>
      <c r="D11" s="9">
        <v>1697</v>
      </c>
      <c r="E11" s="9">
        <v>-51469</v>
      </c>
      <c r="F11" s="9">
        <v>0</v>
      </c>
      <c r="G11" s="9">
        <v>-15298</v>
      </c>
      <c r="H11" s="9">
        <v>0</v>
      </c>
      <c r="I11" s="9">
        <v>5501</v>
      </c>
    </row>
    <row r="12" spans="1:9" s="3" customFormat="1" ht="12" customHeight="1">
      <c r="A12" s="3" t="s">
        <v>205</v>
      </c>
      <c r="B12" s="9">
        <v>69515</v>
      </c>
      <c r="C12" s="9">
        <v>69515</v>
      </c>
      <c r="D12" s="9">
        <v>2287</v>
      </c>
      <c r="E12" s="9">
        <v>-53304</v>
      </c>
      <c r="F12" s="9">
        <v>0</v>
      </c>
      <c r="G12" s="9">
        <v>-14069</v>
      </c>
      <c r="H12" s="9">
        <v>0</v>
      </c>
      <c r="I12" s="9">
        <v>4429</v>
      </c>
    </row>
    <row r="13" spans="1:9" s="3" customFormat="1" ht="12" customHeight="1">
      <c r="A13" s="3" t="s">
        <v>202</v>
      </c>
      <c r="B13" s="9">
        <v>65065</v>
      </c>
      <c r="C13" s="9">
        <v>65065</v>
      </c>
      <c r="D13" s="9">
        <v>2059</v>
      </c>
      <c r="E13" s="9">
        <v>-47659</v>
      </c>
      <c r="F13" s="9">
        <v>0</v>
      </c>
      <c r="G13" s="9">
        <v>-12810</v>
      </c>
      <c r="H13" s="9">
        <v>0</v>
      </c>
      <c r="I13" s="9">
        <v>6655</v>
      </c>
    </row>
    <row r="14" spans="1:9" s="3" customFormat="1" ht="12" customHeight="1">
      <c r="A14" s="3" t="s">
        <v>204</v>
      </c>
      <c r="B14" s="9">
        <v>57148</v>
      </c>
      <c r="C14" s="9">
        <v>57148</v>
      </c>
      <c r="D14" s="9">
        <v>0</v>
      </c>
      <c r="E14" s="9">
        <v>-45955</v>
      </c>
      <c r="F14" s="9">
        <v>0</v>
      </c>
      <c r="G14" s="9">
        <v>-9451</v>
      </c>
      <c r="H14" s="9">
        <v>0</v>
      </c>
      <c r="I14" s="9">
        <v>1742</v>
      </c>
    </row>
    <row r="15" spans="1:9" s="3" customFormat="1" ht="12" customHeight="1">
      <c r="A15" s="3" t="s">
        <v>210</v>
      </c>
      <c r="B15" s="9">
        <v>38352</v>
      </c>
      <c r="C15" s="9">
        <v>38352</v>
      </c>
      <c r="D15" s="9">
        <v>750</v>
      </c>
      <c r="E15" s="9">
        <v>-31413</v>
      </c>
      <c r="F15" s="9">
        <v>0</v>
      </c>
      <c r="G15" s="9">
        <v>-7132</v>
      </c>
      <c r="H15" s="9">
        <v>0</v>
      </c>
      <c r="I15" s="9">
        <v>557</v>
      </c>
    </row>
    <row r="16" spans="1:9" s="3" customFormat="1" ht="12" customHeight="1">
      <c r="A16" s="3" t="s">
        <v>217</v>
      </c>
      <c r="B16" s="9">
        <v>21646</v>
      </c>
      <c r="C16" s="9">
        <v>21646</v>
      </c>
      <c r="D16" s="9">
        <v>712</v>
      </c>
      <c r="E16" s="9">
        <v>-15682</v>
      </c>
      <c r="F16" s="9">
        <v>0</v>
      </c>
      <c r="G16" s="9">
        <v>-3952</v>
      </c>
      <c r="H16" s="9">
        <v>0</v>
      </c>
      <c r="I16" s="9">
        <v>2724</v>
      </c>
    </row>
    <row r="17" spans="1:9" s="3" customFormat="1" ht="12" customHeight="1">
      <c r="A17" s="3" t="s">
        <v>207</v>
      </c>
      <c r="B17" s="9">
        <v>20985</v>
      </c>
      <c r="C17" s="9">
        <v>20985</v>
      </c>
      <c r="D17" s="9">
        <v>1915</v>
      </c>
      <c r="E17" s="9">
        <v>-14459</v>
      </c>
      <c r="F17" s="9">
        <v>0</v>
      </c>
      <c r="G17" s="9">
        <v>-3040</v>
      </c>
      <c r="H17" s="9">
        <v>0</v>
      </c>
      <c r="I17" s="9">
        <v>5401</v>
      </c>
    </row>
    <row r="18" spans="1:9" s="3" customFormat="1" ht="12" customHeight="1">
      <c r="A18" s="3" t="s">
        <v>216</v>
      </c>
      <c r="B18" s="9">
        <v>20597</v>
      </c>
      <c r="C18" s="9">
        <v>20597</v>
      </c>
      <c r="D18" s="9">
        <v>25</v>
      </c>
      <c r="E18" s="9">
        <v>-15758</v>
      </c>
      <c r="F18" s="9">
        <v>0</v>
      </c>
      <c r="G18" s="9">
        <v>-3318</v>
      </c>
      <c r="H18" s="9">
        <v>0</v>
      </c>
      <c r="I18" s="9">
        <v>1546</v>
      </c>
    </row>
    <row r="19" spans="1:9" s="3" customFormat="1" ht="12" customHeight="1">
      <c r="A19" s="3" t="s">
        <v>196</v>
      </c>
      <c r="B19" s="9">
        <v>19565</v>
      </c>
      <c r="C19" s="9">
        <v>19565</v>
      </c>
      <c r="D19" s="9">
        <v>0</v>
      </c>
      <c r="E19" s="9">
        <v>-11915</v>
      </c>
      <c r="F19" s="9">
        <v>0</v>
      </c>
      <c r="G19" s="9">
        <v>-2368</v>
      </c>
      <c r="H19" s="9">
        <v>0</v>
      </c>
      <c r="I19" s="9">
        <v>5282</v>
      </c>
    </row>
    <row r="20" spans="1:9" s="3" customFormat="1" ht="12" customHeight="1">
      <c r="A20" s="3" t="s">
        <v>198</v>
      </c>
      <c r="B20" s="9">
        <v>18159</v>
      </c>
      <c r="C20" s="9">
        <v>18159</v>
      </c>
      <c r="D20" s="9">
        <v>899</v>
      </c>
      <c r="E20" s="9">
        <v>-10352</v>
      </c>
      <c r="F20" s="9">
        <v>0</v>
      </c>
      <c r="G20" s="9">
        <v>-1632</v>
      </c>
      <c r="H20" s="9">
        <v>0</v>
      </c>
      <c r="I20" s="9">
        <v>7074</v>
      </c>
    </row>
    <row r="21" spans="1:9" s="3" customFormat="1" ht="12" customHeight="1">
      <c r="A21" s="3" t="s">
        <v>206</v>
      </c>
      <c r="B21" s="9">
        <v>17573</v>
      </c>
      <c r="C21" s="9">
        <v>17573</v>
      </c>
      <c r="D21" s="9">
        <v>1911</v>
      </c>
      <c r="E21" s="9">
        <v>-13333</v>
      </c>
      <c r="F21" s="9">
        <v>0</v>
      </c>
      <c r="G21" s="9">
        <v>-2298</v>
      </c>
      <c r="H21" s="9">
        <v>0</v>
      </c>
      <c r="I21" s="9">
        <v>3853</v>
      </c>
    </row>
    <row r="22" spans="1:9" s="3" customFormat="1" ht="12" customHeight="1">
      <c r="A22" s="3" t="s">
        <v>215</v>
      </c>
      <c r="B22" s="9">
        <v>15410</v>
      </c>
      <c r="C22" s="9">
        <v>15410</v>
      </c>
      <c r="D22" s="9">
        <v>237</v>
      </c>
      <c r="E22" s="9">
        <v>-11084</v>
      </c>
      <c r="F22" s="9">
        <v>0</v>
      </c>
      <c r="G22" s="9">
        <v>-2225</v>
      </c>
      <c r="H22" s="9">
        <v>0</v>
      </c>
      <c r="I22" s="9">
        <v>2338</v>
      </c>
    </row>
    <row r="23" spans="1:9" s="3" customFormat="1" ht="12" customHeight="1">
      <c r="A23" s="3" t="s">
        <v>218</v>
      </c>
      <c r="B23" s="9">
        <v>15186</v>
      </c>
      <c r="C23" s="9">
        <v>15186</v>
      </c>
      <c r="D23" s="9">
        <v>0</v>
      </c>
      <c r="E23" s="9">
        <v>-13795</v>
      </c>
      <c r="F23" s="9">
        <v>0</v>
      </c>
      <c r="G23" s="9">
        <v>-3754</v>
      </c>
      <c r="H23" s="9">
        <v>0</v>
      </c>
      <c r="I23" s="9">
        <v>-2363</v>
      </c>
    </row>
    <row r="24" spans="1:9" s="3" customFormat="1" ht="12" customHeight="1">
      <c r="A24" s="3" t="s">
        <v>219</v>
      </c>
      <c r="B24" s="9">
        <v>13220</v>
      </c>
      <c r="C24" s="9">
        <v>13220</v>
      </c>
      <c r="D24" s="9">
        <v>0</v>
      </c>
      <c r="E24" s="9">
        <v>-10767</v>
      </c>
      <c r="F24" s="9">
        <v>0</v>
      </c>
      <c r="G24" s="9">
        <v>-3305</v>
      </c>
      <c r="H24" s="9">
        <v>0</v>
      </c>
      <c r="I24" s="9">
        <v>-852</v>
      </c>
    </row>
    <row r="25" spans="1:9" s="3" customFormat="1" ht="12" customHeight="1">
      <c r="A25" s="3" t="s">
        <v>211</v>
      </c>
      <c r="B25" s="9">
        <v>13950</v>
      </c>
      <c r="C25" s="9">
        <v>11560</v>
      </c>
      <c r="D25" s="9">
        <v>1502</v>
      </c>
      <c r="E25" s="9">
        <v>-8142</v>
      </c>
      <c r="F25" s="9">
        <v>0</v>
      </c>
      <c r="G25" s="9">
        <v>-1524</v>
      </c>
      <c r="H25" s="9">
        <v>0</v>
      </c>
      <c r="I25" s="9">
        <v>3396</v>
      </c>
    </row>
    <row r="26" spans="1:9" s="3" customFormat="1" ht="12" customHeight="1">
      <c r="A26" s="3" t="s">
        <v>213</v>
      </c>
      <c r="B26" s="9">
        <v>10778</v>
      </c>
      <c r="C26" s="9">
        <v>10778</v>
      </c>
      <c r="D26" s="9">
        <v>1545</v>
      </c>
      <c r="E26" s="9">
        <v>-8166</v>
      </c>
      <c r="F26" s="9">
        <v>0</v>
      </c>
      <c r="G26" s="9">
        <v>-1382</v>
      </c>
      <c r="H26" s="9">
        <v>0</v>
      </c>
      <c r="I26" s="9">
        <v>2775</v>
      </c>
    </row>
    <row r="27" spans="1:9" s="3" customFormat="1" ht="12" customHeight="1">
      <c r="A27" s="3" t="s">
        <v>208</v>
      </c>
      <c r="B27" s="9">
        <v>10769</v>
      </c>
      <c r="C27" s="9">
        <v>10769</v>
      </c>
      <c r="D27" s="9">
        <v>0</v>
      </c>
      <c r="E27" s="9">
        <v>-6552</v>
      </c>
      <c r="F27" s="9">
        <v>0</v>
      </c>
      <c r="G27" s="9">
        <v>-1476</v>
      </c>
      <c r="H27" s="9">
        <v>0</v>
      </c>
      <c r="I27" s="9">
        <v>2741</v>
      </c>
    </row>
    <row r="28" spans="1:9" s="3" customFormat="1" ht="12" customHeight="1">
      <c r="A28" s="3" t="s">
        <v>212</v>
      </c>
      <c r="B28" s="9">
        <v>11924</v>
      </c>
      <c r="C28" s="9">
        <v>9821</v>
      </c>
      <c r="D28" s="9">
        <v>0</v>
      </c>
      <c r="E28" s="9">
        <v>-6584</v>
      </c>
      <c r="F28" s="9">
        <v>0</v>
      </c>
      <c r="G28" s="9">
        <v>-1941</v>
      </c>
      <c r="H28" s="9">
        <v>0</v>
      </c>
      <c r="I28" s="9">
        <v>1296</v>
      </c>
    </row>
    <row r="29" spans="1:9" s="3" customFormat="1" ht="12" customHeight="1">
      <c r="A29" s="3" t="s">
        <v>214</v>
      </c>
      <c r="B29" s="9">
        <v>8890</v>
      </c>
      <c r="C29" s="9">
        <v>8890</v>
      </c>
      <c r="D29" s="9">
        <v>698</v>
      </c>
      <c r="E29" s="9">
        <v>-5065</v>
      </c>
      <c r="F29" s="9">
        <v>0</v>
      </c>
      <c r="G29" s="9">
        <v>-472</v>
      </c>
      <c r="H29" s="9">
        <v>0</v>
      </c>
      <c r="I29" s="9">
        <v>4051</v>
      </c>
    </row>
    <row r="30" spans="1:9" s="3" customFormat="1" ht="12" customHeight="1">
      <c r="A30" s="3" t="s">
        <v>220</v>
      </c>
      <c r="B30" s="9">
        <v>7895</v>
      </c>
      <c r="C30" s="9">
        <v>7895</v>
      </c>
      <c r="D30" s="9">
        <v>0</v>
      </c>
      <c r="E30" s="9">
        <v>-7010</v>
      </c>
      <c r="F30" s="9">
        <v>0</v>
      </c>
      <c r="G30" s="9">
        <v>-1974</v>
      </c>
      <c r="H30" s="9">
        <v>0</v>
      </c>
      <c r="I30" s="9">
        <v>-1089</v>
      </c>
    </row>
    <row r="31" spans="1:9" s="3" customFormat="1" ht="12" customHeight="1">
      <c r="A31" s="3" t="s">
        <v>222</v>
      </c>
      <c r="B31" s="9">
        <v>7059</v>
      </c>
      <c r="C31" s="9">
        <v>7059</v>
      </c>
      <c r="D31" s="9">
        <v>0</v>
      </c>
      <c r="E31" s="9">
        <v>-7071</v>
      </c>
      <c r="F31" s="9">
        <v>0</v>
      </c>
      <c r="G31" s="9">
        <v>-1765</v>
      </c>
      <c r="H31" s="9">
        <v>0</v>
      </c>
      <c r="I31" s="9">
        <v>-1777</v>
      </c>
    </row>
    <row r="32" spans="1:9" s="3" customFormat="1" ht="12" customHeight="1">
      <c r="A32" s="3" t="s">
        <v>224</v>
      </c>
      <c r="B32" s="9">
        <v>4125</v>
      </c>
      <c r="C32" s="9">
        <v>4125</v>
      </c>
      <c r="D32" s="9">
        <v>0</v>
      </c>
      <c r="E32" s="9">
        <v>-4039</v>
      </c>
      <c r="F32" s="9">
        <v>0</v>
      </c>
      <c r="G32" s="9">
        <v>-1031</v>
      </c>
      <c r="H32" s="9">
        <v>0</v>
      </c>
      <c r="I32" s="9">
        <v>-945</v>
      </c>
    </row>
    <row r="33" spans="1:9" s="3" customFormat="1" ht="12" customHeight="1">
      <c r="A33" s="3" t="s">
        <v>221</v>
      </c>
      <c r="B33" s="9">
        <v>4024</v>
      </c>
      <c r="C33" s="9">
        <v>4024</v>
      </c>
      <c r="D33" s="9">
        <v>0</v>
      </c>
      <c r="E33" s="9">
        <v>-3722</v>
      </c>
      <c r="F33" s="9">
        <v>0</v>
      </c>
      <c r="G33" s="9">
        <v>-1005</v>
      </c>
      <c r="H33" s="9">
        <v>0</v>
      </c>
      <c r="I33" s="9">
        <v>-703</v>
      </c>
    </row>
    <row r="34" spans="1:9" s="3" customFormat="1" ht="12.75">
      <c r="A34" s="2"/>
      <c r="B34" s="9"/>
      <c r="C34" s="9"/>
      <c r="D34" s="9"/>
      <c r="E34" s="9"/>
      <c r="F34" s="9"/>
      <c r="G34" s="9"/>
      <c r="H34" s="9"/>
      <c r="I34" s="9"/>
    </row>
    <row r="35" spans="1:9" ht="12.75">
      <c r="A35" s="3" t="s">
        <v>140</v>
      </c>
      <c r="B35" s="9">
        <f aca="true" t="shared" si="0" ref="B35:I35">SUM(B4:B34)</f>
        <v>1259133</v>
      </c>
      <c r="C35" s="9">
        <f t="shared" si="0"/>
        <v>1244354</v>
      </c>
      <c r="D35" s="9">
        <f t="shared" si="0"/>
        <v>20837</v>
      </c>
      <c r="E35" s="9">
        <f t="shared" si="0"/>
        <v>-931336</v>
      </c>
      <c r="F35" s="9">
        <f t="shared" si="0"/>
        <v>0</v>
      </c>
      <c r="G35" s="9">
        <f t="shared" si="0"/>
        <v>-241216</v>
      </c>
      <c r="H35" s="9">
        <f t="shared" si="0"/>
        <v>0</v>
      </c>
      <c r="I35" s="9">
        <f t="shared" si="0"/>
        <v>92639</v>
      </c>
    </row>
    <row r="36" spans="1:9" ht="12.75">
      <c r="A36" s="1" t="s">
        <v>141</v>
      </c>
      <c r="B36" s="10">
        <v>962157</v>
      </c>
      <c r="C36" s="10">
        <v>959096</v>
      </c>
      <c r="D36" s="10">
        <v>30317</v>
      </c>
      <c r="E36" s="10">
        <v>-730489</v>
      </c>
      <c r="F36" s="10">
        <v>0</v>
      </c>
      <c r="G36" s="10">
        <v>-214294</v>
      </c>
      <c r="H36" s="10">
        <v>23</v>
      </c>
      <c r="I36" s="10">
        <v>44653</v>
      </c>
    </row>
    <row r="38" spans="1:9" ht="12.75">
      <c r="A38" s="1" t="s">
        <v>137</v>
      </c>
      <c r="B38" s="7">
        <f aca="true" t="shared" si="1" ref="B38:I39">B35/($C35/100)</f>
        <v>101.18768453350091</v>
      </c>
      <c r="C38" s="7">
        <f t="shared" si="1"/>
        <v>100</v>
      </c>
      <c r="D38" s="7">
        <f t="shared" si="1"/>
        <v>1.6745234876891943</v>
      </c>
      <c r="E38" s="7">
        <f t="shared" si="1"/>
        <v>-74.84493962329047</v>
      </c>
      <c r="F38" s="7">
        <f t="shared" si="1"/>
        <v>0</v>
      </c>
      <c r="G38" s="7">
        <f t="shared" si="1"/>
        <v>-19.384837433720627</v>
      </c>
      <c r="H38" s="7">
        <f t="shared" si="1"/>
        <v>0</v>
      </c>
      <c r="I38" s="7">
        <f t="shared" si="1"/>
        <v>7.444746430678086</v>
      </c>
    </row>
    <row r="39" spans="1:9" ht="12.75">
      <c r="A39" s="1" t="s">
        <v>138</v>
      </c>
      <c r="B39" s="7">
        <f t="shared" si="1"/>
        <v>100.31915470401296</v>
      </c>
      <c r="C39" s="7">
        <f t="shared" si="1"/>
        <v>100.00000000000001</v>
      </c>
      <c r="D39" s="7">
        <f t="shared" si="1"/>
        <v>3.160997439255299</v>
      </c>
      <c r="E39" s="7">
        <f t="shared" si="1"/>
        <v>-76.16432557324815</v>
      </c>
      <c r="F39" s="7">
        <f t="shared" si="1"/>
        <v>0</v>
      </c>
      <c r="G39" s="7">
        <f t="shared" si="1"/>
        <v>-22.343331637291787</v>
      </c>
      <c r="H39" s="7">
        <f t="shared" si="1"/>
        <v>0.002398091536196585</v>
      </c>
      <c r="I39" s="7">
        <f t="shared" si="1"/>
        <v>4.6557383202515705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2"/>
  <dimension ref="A1:M18"/>
  <sheetViews>
    <sheetView workbookViewId="0" topLeftCell="A1">
      <selection activeCell="A1" sqref="A1:G1"/>
    </sheetView>
  </sheetViews>
  <sheetFormatPr defaultColWidth="9.140625" defaultRowHeight="12.75"/>
  <cols>
    <col min="1" max="1" width="15.28125" style="1" customWidth="1"/>
    <col min="2" max="12" width="13.7109375" style="1" customWidth="1"/>
    <col min="13" max="16384" width="9.140625" style="1" customWidth="1"/>
  </cols>
  <sheetData>
    <row r="1" spans="1:13" ht="27" customHeight="1">
      <c r="A1" s="32" t="s">
        <v>314</v>
      </c>
      <c r="B1" s="23"/>
      <c r="C1" s="23"/>
      <c r="D1" s="23"/>
      <c r="E1" s="23"/>
      <c r="F1" s="23"/>
      <c r="G1" s="23"/>
      <c r="H1" s="6"/>
      <c r="I1" s="8"/>
      <c r="J1" s="8"/>
      <c r="K1" s="8"/>
      <c r="L1" s="8"/>
      <c r="M1" s="8"/>
    </row>
    <row r="2" spans="1:12" s="19" customFormat="1" ht="17.25" customHeight="1" thickBot="1">
      <c r="A2" s="24" t="s">
        <v>127</v>
      </c>
      <c r="B2" s="25"/>
      <c r="C2" s="25"/>
      <c r="D2" s="25"/>
      <c r="E2" s="25"/>
      <c r="F2" s="25"/>
      <c r="G2" s="26"/>
      <c r="H2" s="26"/>
      <c r="I2" s="26"/>
      <c r="J2" s="26"/>
      <c r="K2" s="18"/>
      <c r="L2" s="18"/>
    </row>
    <row r="3" spans="1:12" ht="83.25" customHeight="1" thickTop="1">
      <c r="A3" s="5" t="s">
        <v>55</v>
      </c>
      <c r="B3" s="4" t="s">
        <v>53</v>
      </c>
      <c r="C3" s="4" t="s">
        <v>124</v>
      </c>
      <c r="D3" s="4" t="s">
        <v>52</v>
      </c>
      <c r="E3" s="4" t="s">
        <v>54</v>
      </c>
      <c r="F3" s="4" t="s">
        <v>56</v>
      </c>
      <c r="G3" s="4" t="s">
        <v>57</v>
      </c>
      <c r="H3" s="4" t="s">
        <v>58</v>
      </c>
      <c r="I3" s="4" t="s">
        <v>59</v>
      </c>
      <c r="J3" s="4" t="s">
        <v>125</v>
      </c>
      <c r="K3" s="4" t="s">
        <v>60</v>
      </c>
      <c r="L3" s="4" t="s">
        <v>126</v>
      </c>
    </row>
    <row r="4" spans="1:12" s="3" customFormat="1" ht="12" customHeight="1">
      <c r="A4" s="2" t="s">
        <v>0</v>
      </c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</row>
    <row r="5" spans="1:12" s="3" customFormat="1" ht="12.75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3" t="s">
        <v>140</v>
      </c>
      <c r="B6" s="9">
        <f aca="true" t="shared" si="0" ref="B6:L6">SUM(B4:B5)</f>
        <v>1</v>
      </c>
      <c r="C6" s="9">
        <f t="shared" si="0"/>
        <v>2</v>
      </c>
      <c r="D6" s="9">
        <f t="shared" si="0"/>
        <v>3</v>
      </c>
      <c r="E6" s="9">
        <f t="shared" si="0"/>
        <v>4</v>
      </c>
      <c r="F6" s="9">
        <f t="shared" si="0"/>
        <v>5</v>
      </c>
      <c r="G6" s="9">
        <f t="shared" si="0"/>
        <v>6</v>
      </c>
      <c r="H6" s="9">
        <f t="shared" si="0"/>
        <v>7</v>
      </c>
      <c r="I6" s="9">
        <f t="shared" si="0"/>
        <v>8</v>
      </c>
      <c r="J6" s="9">
        <f t="shared" si="0"/>
        <v>9</v>
      </c>
      <c r="K6" s="9">
        <f t="shared" si="0"/>
        <v>10</v>
      </c>
      <c r="L6" s="9">
        <f t="shared" si="0"/>
        <v>11</v>
      </c>
    </row>
    <row r="7" spans="1:12" ht="12.75">
      <c r="A7" s="1" t="s">
        <v>141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</row>
    <row r="9" spans="1:12" ht="12.75">
      <c r="A9" s="1" t="s">
        <v>137</v>
      </c>
      <c r="B9" s="7">
        <f aca="true" t="shared" si="1" ref="B9:G10">B6/($G6/100)</f>
        <v>16.666666666666668</v>
      </c>
      <c r="C9" s="7">
        <f t="shared" si="1"/>
        <v>33.333333333333336</v>
      </c>
      <c r="D9" s="7">
        <f t="shared" si="1"/>
        <v>50</v>
      </c>
      <c r="E9" s="7">
        <f t="shared" si="1"/>
        <v>66.66666666666667</v>
      </c>
      <c r="F9" s="7">
        <f t="shared" si="1"/>
        <v>83.33333333333334</v>
      </c>
      <c r="G9" s="7">
        <f t="shared" si="1"/>
        <v>100</v>
      </c>
      <c r="H9" s="7">
        <f aca="true" t="shared" si="2" ref="H9:L10">H6/($L6/100)</f>
        <v>63.63636363636363</v>
      </c>
      <c r="I9" s="7">
        <f t="shared" si="2"/>
        <v>72.72727272727273</v>
      </c>
      <c r="J9" s="7">
        <f t="shared" si="2"/>
        <v>81.81818181818181</v>
      </c>
      <c r="K9" s="7">
        <f t="shared" si="2"/>
        <v>90.9090909090909</v>
      </c>
      <c r="L9" s="7">
        <f t="shared" si="2"/>
        <v>100</v>
      </c>
    </row>
    <row r="10" spans="1:12" ht="12.75">
      <c r="A10" s="1" t="s">
        <v>138</v>
      </c>
      <c r="B10" s="7" t="e">
        <f t="shared" si="1"/>
        <v>#DIV/0!</v>
      </c>
      <c r="C10" s="7" t="e">
        <f t="shared" si="1"/>
        <v>#DIV/0!</v>
      </c>
      <c r="D10" s="7" t="e">
        <f t="shared" si="1"/>
        <v>#DIV/0!</v>
      </c>
      <c r="E10" s="7" t="e">
        <f t="shared" si="1"/>
        <v>#DIV/0!</v>
      </c>
      <c r="F10" s="7" t="e">
        <f t="shared" si="1"/>
        <v>#DIV/0!</v>
      </c>
      <c r="G10" s="7" t="e">
        <f t="shared" si="1"/>
        <v>#DIV/0!</v>
      </c>
      <c r="H10" s="7" t="e">
        <f t="shared" si="2"/>
        <v>#DIV/0!</v>
      </c>
      <c r="I10" s="7" t="e">
        <f t="shared" si="2"/>
        <v>#DIV/0!</v>
      </c>
      <c r="J10" s="7" t="e">
        <f t="shared" si="2"/>
        <v>#DIV/0!</v>
      </c>
      <c r="K10" s="7" t="e">
        <f t="shared" si="2"/>
        <v>#DIV/0!</v>
      </c>
      <c r="L10" s="7" t="e">
        <f t="shared" si="2"/>
        <v>#DIV/0!</v>
      </c>
    </row>
    <row r="11" ht="12.75">
      <c r="C11" s="9"/>
    </row>
    <row r="12" ht="12.75">
      <c r="C12" s="9"/>
    </row>
    <row r="13" ht="12.75">
      <c r="C13" s="9"/>
    </row>
    <row r="14" ht="12.75">
      <c r="C14" s="9"/>
    </row>
    <row r="15" ht="12.75">
      <c r="C15" s="10"/>
    </row>
    <row r="17" ht="12.75">
      <c r="C17" s="7"/>
    </row>
    <row r="18" ht="12.75">
      <c r="C18" s="7"/>
    </row>
  </sheetData>
  <mergeCells count="2">
    <mergeCell ref="A1:G1"/>
    <mergeCell ref="A2:J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12"/>
  <dimension ref="A1:K30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269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45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55</v>
      </c>
      <c r="B3" s="4" t="s">
        <v>89</v>
      </c>
      <c r="C3" s="4" t="s">
        <v>117</v>
      </c>
      <c r="D3" s="4" t="s">
        <v>118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</row>
    <row r="4" spans="1:9" s="3" customFormat="1" ht="12" customHeight="1">
      <c r="A4" s="3" t="s">
        <v>147</v>
      </c>
      <c r="B4" s="9">
        <v>14295419</v>
      </c>
      <c r="C4" s="9">
        <v>13085925</v>
      </c>
      <c r="D4" s="9">
        <v>813000</v>
      </c>
      <c r="E4" s="9">
        <v>-11623655</v>
      </c>
      <c r="F4" s="9">
        <v>0</v>
      </c>
      <c r="G4" s="9">
        <v>-3425057</v>
      </c>
      <c r="H4" s="9">
        <v>0</v>
      </c>
      <c r="I4" s="9">
        <v>-1149787</v>
      </c>
    </row>
    <row r="5" spans="1:9" s="3" customFormat="1" ht="12" customHeight="1">
      <c r="A5" s="3" t="s">
        <v>159</v>
      </c>
      <c r="B5" s="9">
        <v>781687</v>
      </c>
      <c r="C5" s="9">
        <v>695227</v>
      </c>
      <c r="D5" s="9">
        <v>3050</v>
      </c>
      <c r="E5" s="9">
        <v>-860320</v>
      </c>
      <c r="F5" s="9">
        <v>0</v>
      </c>
      <c r="G5" s="9">
        <v>-16202</v>
      </c>
      <c r="H5" s="9">
        <v>0</v>
      </c>
      <c r="I5" s="9">
        <v>-178245</v>
      </c>
    </row>
    <row r="6" spans="1:9" s="3" customFormat="1" ht="12" customHeight="1">
      <c r="A6" s="3" t="s">
        <v>270</v>
      </c>
      <c r="B6" s="9">
        <v>490461</v>
      </c>
      <c r="C6" s="9">
        <v>495620</v>
      </c>
      <c r="D6" s="9">
        <v>21177</v>
      </c>
      <c r="E6" s="9">
        <v>-336432</v>
      </c>
      <c r="F6" s="9">
        <v>0</v>
      </c>
      <c r="G6" s="9">
        <v>-120532</v>
      </c>
      <c r="H6" s="9">
        <v>0</v>
      </c>
      <c r="I6" s="9">
        <v>59833</v>
      </c>
    </row>
    <row r="7" spans="1:9" s="3" customFormat="1" ht="12" customHeight="1">
      <c r="A7" s="3" t="s">
        <v>148</v>
      </c>
      <c r="B7" s="9">
        <v>316338</v>
      </c>
      <c r="C7" s="9">
        <v>331794</v>
      </c>
      <c r="D7" s="9">
        <v>19687</v>
      </c>
      <c r="E7" s="9">
        <v>-388061</v>
      </c>
      <c r="F7" s="9">
        <v>340</v>
      </c>
      <c r="G7" s="9">
        <v>-61736</v>
      </c>
      <c r="H7" s="9">
        <v>0</v>
      </c>
      <c r="I7" s="9">
        <v>-97976</v>
      </c>
    </row>
    <row r="8" spans="1:9" s="3" customFormat="1" ht="12" customHeight="1">
      <c r="A8" s="3" t="s">
        <v>232</v>
      </c>
      <c r="B8" s="9">
        <v>204020</v>
      </c>
      <c r="C8" s="9">
        <v>42752</v>
      </c>
      <c r="D8" s="9">
        <v>774</v>
      </c>
      <c r="E8" s="9">
        <v>-26753</v>
      </c>
      <c r="F8" s="9">
        <v>0</v>
      </c>
      <c r="G8" s="9">
        <v>-7539</v>
      </c>
      <c r="H8" s="9">
        <v>0</v>
      </c>
      <c r="I8" s="9">
        <v>9234</v>
      </c>
    </row>
    <row r="9" spans="1:9" s="3" customFormat="1" ht="12" customHeight="1">
      <c r="A9" s="3" t="s">
        <v>173</v>
      </c>
      <c r="B9" s="9">
        <v>150232</v>
      </c>
      <c r="C9" s="9">
        <v>103627</v>
      </c>
      <c r="D9" s="9">
        <v>14307</v>
      </c>
      <c r="E9" s="9">
        <v>-27328</v>
      </c>
      <c r="F9" s="9">
        <v>0</v>
      </c>
      <c r="G9" s="9">
        <v>-2882</v>
      </c>
      <c r="H9" s="9">
        <v>0</v>
      </c>
      <c r="I9" s="9">
        <v>87724</v>
      </c>
    </row>
    <row r="10" spans="1:9" s="3" customFormat="1" ht="12" customHeight="1">
      <c r="A10" s="3" t="s">
        <v>174</v>
      </c>
      <c r="B10" s="9">
        <v>117437</v>
      </c>
      <c r="C10" s="9">
        <v>98998</v>
      </c>
      <c r="D10" s="9">
        <v>211</v>
      </c>
      <c r="E10" s="9">
        <v>-65488</v>
      </c>
      <c r="F10" s="9">
        <v>0</v>
      </c>
      <c r="G10" s="9">
        <v>-37952</v>
      </c>
      <c r="H10" s="9">
        <v>0</v>
      </c>
      <c r="I10" s="9">
        <v>-4231</v>
      </c>
    </row>
    <row r="11" spans="1:9" s="3" customFormat="1" ht="12" customHeight="1">
      <c r="A11" s="3" t="s">
        <v>160</v>
      </c>
      <c r="B11" s="9">
        <v>91686</v>
      </c>
      <c r="C11" s="9">
        <v>39508</v>
      </c>
      <c r="D11" s="9">
        <v>2163</v>
      </c>
      <c r="E11" s="9">
        <v>-28715</v>
      </c>
      <c r="F11" s="9">
        <v>-2369</v>
      </c>
      <c r="G11" s="9">
        <v>-2868</v>
      </c>
      <c r="H11" s="9">
        <v>0</v>
      </c>
      <c r="I11" s="9">
        <v>7719</v>
      </c>
    </row>
    <row r="12" spans="1:9" s="3" customFormat="1" ht="12" customHeight="1">
      <c r="A12" s="3" t="s">
        <v>231</v>
      </c>
      <c r="B12" s="9">
        <v>46517</v>
      </c>
      <c r="C12" s="9">
        <v>46054</v>
      </c>
      <c r="D12" s="9">
        <v>191</v>
      </c>
      <c r="E12" s="9">
        <v>-10491</v>
      </c>
      <c r="F12" s="9">
        <v>0</v>
      </c>
      <c r="G12" s="9">
        <v>-41888</v>
      </c>
      <c r="H12" s="9">
        <v>0</v>
      </c>
      <c r="I12" s="9">
        <v>-6134</v>
      </c>
    </row>
    <row r="13" spans="1:9" s="3" customFormat="1" ht="12" customHeight="1">
      <c r="A13" s="3" t="s">
        <v>158</v>
      </c>
      <c r="B13" s="9">
        <v>15779</v>
      </c>
      <c r="C13" s="9">
        <v>12227</v>
      </c>
      <c r="D13" s="9">
        <v>900</v>
      </c>
      <c r="E13" s="9">
        <v>-12680</v>
      </c>
      <c r="F13" s="9">
        <v>0</v>
      </c>
      <c r="G13" s="9">
        <v>-3416</v>
      </c>
      <c r="H13" s="9">
        <v>0</v>
      </c>
      <c r="I13" s="9">
        <v>-2969</v>
      </c>
    </row>
    <row r="14" spans="1:9" s="3" customFormat="1" ht="12" customHeight="1">
      <c r="A14" s="3" t="s">
        <v>172</v>
      </c>
      <c r="B14" s="9">
        <v>9686</v>
      </c>
      <c r="C14" s="9">
        <v>1136</v>
      </c>
      <c r="D14" s="9">
        <v>76</v>
      </c>
      <c r="E14" s="9">
        <v>-2209</v>
      </c>
      <c r="F14" s="9">
        <v>0</v>
      </c>
      <c r="G14" s="9">
        <v>-164</v>
      </c>
      <c r="H14" s="9">
        <v>594</v>
      </c>
      <c r="I14" s="9">
        <v>-567</v>
      </c>
    </row>
    <row r="15" spans="1:9" s="3" customFormat="1" ht="12" customHeight="1">
      <c r="A15" s="3" t="s">
        <v>229</v>
      </c>
      <c r="B15" s="9">
        <v>6881</v>
      </c>
      <c r="C15" s="9">
        <v>10261</v>
      </c>
      <c r="D15" s="9">
        <v>220</v>
      </c>
      <c r="E15" s="9">
        <v>-378</v>
      </c>
      <c r="F15" s="9">
        <v>0</v>
      </c>
      <c r="G15" s="9">
        <v>-6010</v>
      </c>
      <c r="H15" s="9">
        <v>0</v>
      </c>
      <c r="I15" s="9">
        <v>4093</v>
      </c>
    </row>
    <row r="16" spans="1:9" s="3" customFormat="1" ht="12" customHeight="1">
      <c r="A16" s="3" t="s">
        <v>182</v>
      </c>
      <c r="B16" s="9">
        <v>5848</v>
      </c>
      <c r="C16" s="9">
        <v>977</v>
      </c>
      <c r="D16" s="9">
        <v>260</v>
      </c>
      <c r="E16" s="9">
        <v>605</v>
      </c>
      <c r="F16" s="9">
        <v>0</v>
      </c>
      <c r="G16" s="9">
        <v>-528</v>
      </c>
      <c r="H16" s="9">
        <v>842</v>
      </c>
      <c r="I16" s="9">
        <v>2156</v>
      </c>
    </row>
    <row r="17" spans="1:9" s="3" customFormat="1" ht="12" customHeight="1">
      <c r="A17" s="3" t="s">
        <v>167</v>
      </c>
      <c r="B17" s="9">
        <v>5431</v>
      </c>
      <c r="C17" s="9">
        <v>2656</v>
      </c>
      <c r="D17" s="9">
        <v>220</v>
      </c>
      <c r="E17" s="9">
        <v>-4510</v>
      </c>
      <c r="F17" s="9">
        <v>0</v>
      </c>
      <c r="G17" s="9">
        <v>-288</v>
      </c>
      <c r="H17" s="9">
        <v>0</v>
      </c>
      <c r="I17" s="9">
        <v>-1922</v>
      </c>
    </row>
    <row r="18" spans="1:9" s="3" customFormat="1" ht="12" customHeight="1">
      <c r="A18" s="3" t="s">
        <v>171</v>
      </c>
      <c r="B18" s="9">
        <v>4820</v>
      </c>
      <c r="C18" s="9">
        <v>1908</v>
      </c>
      <c r="D18" s="9">
        <v>868</v>
      </c>
      <c r="E18" s="9">
        <v>-1</v>
      </c>
      <c r="F18" s="9">
        <v>0</v>
      </c>
      <c r="G18" s="9">
        <v>-1423</v>
      </c>
      <c r="H18" s="9">
        <v>0</v>
      </c>
      <c r="I18" s="9">
        <v>1352</v>
      </c>
    </row>
    <row r="19" spans="1:9" s="3" customFormat="1" ht="12" customHeight="1">
      <c r="A19" s="3" t="s">
        <v>179</v>
      </c>
      <c r="B19" s="9">
        <v>3504</v>
      </c>
      <c r="C19" s="9">
        <v>63</v>
      </c>
      <c r="D19" s="9">
        <v>0</v>
      </c>
      <c r="E19" s="9">
        <v>0</v>
      </c>
      <c r="F19" s="9">
        <v>0</v>
      </c>
      <c r="G19" s="9">
        <v>-50</v>
      </c>
      <c r="H19" s="9">
        <v>0</v>
      </c>
      <c r="I19" s="9">
        <v>13</v>
      </c>
    </row>
    <row r="20" spans="1:9" s="3" customFormat="1" ht="12" customHeight="1">
      <c r="A20" s="3" t="s">
        <v>145</v>
      </c>
      <c r="B20" s="9">
        <v>1642</v>
      </c>
      <c r="C20" s="9">
        <v>1096</v>
      </c>
      <c r="D20" s="9">
        <v>1715</v>
      </c>
      <c r="E20" s="9">
        <v>2573</v>
      </c>
      <c r="F20" s="9">
        <v>0</v>
      </c>
      <c r="G20" s="9">
        <v>-192</v>
      </c>
      <c r="H20" s="9">
        <v>0</v>
      </c>
      <c r="I20" s="9">
        <v>5192</v>
      </c>
    </row>
    <row r="21" spans="1:9" s="3" customFormat="1" ht="12" customHeight="1">
      <c r="A21" s="3" t="s">
        <v>185</v>
      </c>
      <c r="B21" s="9">
        <v>807</v>
      </c>
      <c r="C21" s="9">
        <v>807</v>
      </c>
      <c r="D21" s="9">
        <v>0</v>
      </c>
      <c r="E21" s="9">
        <v>273</v>
      </c>
      <c r="F21" s="9">
        <v>0</v>
      </c>
      <c r="G21" s="9">
        <v>0</v>
      </c>
      <c r="H21" s="9">
        <v>0</v>
      </c>
      <c r="I21" s="9">
        <v>1080</v>
      </c>
    </row>
    <row r="22" spans="1:9" s="3" customFormat="1" ht="12" customHeight="1">
      <c r="A22" s="3" t="s">
        <v>264</v>
      </c>
      <c r="B22" s="9">
        <v>353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 s="3" customFormat="1" ht="12" customHeight="1">
      <c r="A23" s="3" t="s">
        <v>233</v>
      </c>
      <c r="B23" s="9">
        <v>160</v>
      </c>
      <c r="C23" s="9">
        <v>1</v>
      </c>
      <c r="D23" s="9">
        <v>0</v>
      </c>
      <c r="E23" s="9">
        <v>0</v>
      </c>
      <c r="F23" s="9">
        <v>0</v>
      </c>
      <c r="G23" s="9">
        <v>-32</v>
      </c>
      <c r="H23" s="9">
        <v>0</v>
      </c>
      <c r="I23" s="9">
        <v>-31</v>
      </c>
    </row>
    <row r="24" spans="1:9" s="3" customFormat="1" ht="12" customHeight="1">
      <c r="A24" s="3" t="s">
        <v>181</v>
      </c>
      <c r="B24" s="9">
        <v>56</v>
      </c>
      <c r="C24" s="9">
        <v>56</v>
      </c>
      <c r="D24" s="9">
        <v>0</v>
      </c>
      <c r="E24" s="9">
        <v>0</v>
      </c>
      <c r="F24" s="9">
        <v>0</v>
      </c>
      <c r="G24" s="9">
        <v>-7</v>
      </c>
      <c r="H24" s="9">
        <v>0</v>
      </c>
      <c r="I24" s="9">
        <v>49</v>
      </c>
    </row>
    <row r="25" spans="1:9" s="3" customFormat="1" ht="12.75">
      <c r="A25" s="2"/>
      <c r="B25" s="9"/>
      <c r="C25" s="9"/>
      <c r="D25" s="9"/>
      <c r="E25" s="9"/>
      <c r="F25" s="9"/>
      <c r="G25" s="9"/>
      <c r="H25" s="9"/>
      <c r="I25" s="9"/>
    </row>
    <row r="26" spans="1:9" ht="12.75">
      <c r="A26" s="3" t="s">
        <v>140</v>
      </c>
      <c r="B26" s="9">
        <f aca="true" t="shared" si="0" ref="B26:I26">SUM(B4:B25)</f>
        <v>16548764</v>
      </c>
      <c r="C26" s="9">
        <f t="shared" si="0"/>
        <v>14970693</v>
      </c>
      <c r="D26" s="9">
        <f t="shared" si="0"/>
        <v>878819</v>
      </c>
      <c r="E26" s="9">
        <f t="shared" si="0"/>
        <v>-13383570</v>
      </c>
      <c r="F26" s="9">
        <f t="shared" si="0"/>
        <v>-2029</v>
      </c>
      <c r="G26" s="9">
        <f t="shared" si="0"/>
        <v>-3728766</v>
      </c>
      <c r="H26" s="9">
        <f t="shared" si="0"/>
        <v>1436</v>
      </c>
      <c r="I26" s="9">
        <f t="shared" si="0"/>
        <v>-1263417</v>
      </c>
    </row>
    <row r="27" spans="1:9" ht="12.75">
      <c r="A27" s="1" t="s">
        <v>141</v>
      </c>
      <c r="B27" s="10">
        <v>13507951</v>
      </c>
      <c r="C27" s="10">
        <v>12027404</v>
      </c>
      <c r="D27" s="10">
        <v>696258</v>
      </c>
      <c r="E27" s="10">
        <v>-10302741</v>
      </c>
      <c r="F27" s="10">
        <v>-6902</v>
      </c>
      <c r="G27" s="10">
        <v>-2834215</v>
      </c>
      <c r="H27" s="10">
        <v>-13971</v>
      </c>
      <c r="I27" s="10">
        <v>-434167</v>
      </c>
    </row>
    <row r="29" spans="1:9" ht="12.75">
      <c r="A29" s="1" t="s">
        <v>137</v>
      </c>
      <c r="B29" s="7">
        <f aca="true" t="shared" si="1" ref="B29:I30">B26/($C26/100)</f>
        <v>110.54106847291573</v>
      </c>
      <c r="C29" s="7">
        <f t="shared" si="1"/>
        <v>100</v>
      </c>
      <c r="D29" s="7">
        <f t="shared" si="1"/>
        <v>5.870262652503795</v>
      </c>
      <c r="E29" s="7">
        <f t="shared" si="1"/>
        <v>-89.39846672428591</v>
      </c>
      <c r="F29" s="7">
        <f t="shared" si="1"/>
        <v>-0.01355314680489407</v>
      </c>
      <c r="G29" s="7">
        <f t="shared" si="1"/>
        <v>-24.90710349881599</v>
      </c>
      <c r="H29" s="7">
        <f t="shared" si="1"/>
        <v>0.009592074328155684</v>
      </c>
      <c r="I29" s="7">
        <f t="shared" si="1"/>
        <v>-8.43926864307484</v>
      </c>
    </row>
    <row r="30" spans="1:9" ht="12.75">
      <c r="A30" s="1" t="s">
        <v>138</v>
      </c>
      <c r="B30" s="7">
        <f t="shared" si="1"/>
        <v>112.30978023187714</v>
      </c>
      <c r="C30" s="7">
        <f t="shared" si="1"/>
        <v>100</v>
      </c>
      <c r="D30" s="7">
        <f t="shared" si="1"/>
        <v>5.7889300134925215</v>
      </c>
      <c r="E30" s="7">
        <f t="shared" si="1"/>
        <v>-85.66055484624945</v>
      </c>
      <c r="F30" s="7">
        <f t="shared" si="1"/>
        <v>-0.05738561704587291</v>
      </c>
      <c r="G30" s="7">
        <f t="shared" si="1"/>
        <v>-23.564644540085293</v>
      </c>
      <c r="H30" s="7">
        <f t="shared" si="1"/>
        <v>-0.11615972989682562</v>
      </c>
      <c r="I30" s="7">
        <f t="shared" si="1"/>
        <v>-3.609814719784918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3">
    <pageSetUpPr fitToPage="1"/>
  </sheetPr>
  <dimension ref="A1:K29"/>
  <sheetViews>
    <sheetView workbookViewId="0" topLeftCell="A1">
      <selection activeCell="A1" sqref="A1:I1"/>
    </sheetView>
  </sheetViews>
  <sheetFormatPr defaultColWidth="9.140625" defaultRowHeight="12.75"/>
  <cols>
    <col min="1" max="1" width="21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333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46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3</v>
      </c>
      <c r="B3" s="4" t="s">
        <v>89</v>
      </c>
      <c r="C3" s="4" t="s">
        <v>117</v>
      </c>
      <c r="D3" s="4" t="s">
        <v>118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</row>
    <row r="4" spans="1:9" s="3" customFormat="1" ht="12" customHeight="1">
      <c r="A4" s="3" t="s">
        <v>7</v>
      </c>
      <c r="B4" s="9">
        <f>'Tabell 8'!B44</f>
        <v>8313551</v>
      </c>
      <c r="C4" s="9">
        <f>'Tabell 8'!C44</f>
        <v>7947966</v>
      </c>
      <c r="D4" s="9">
        <f>'Tabell 8'!D44</f>
        <v>4260303</v>
      </c>
      <c r="E4" s="9">
        <f>'Tabell 8'!E44</f>
        <v>-19409951</v>
      </c>
      <c r="F4" s="9">
        <f>'Tabell 8'!F44</f>
        <v>-2935</v>
      </c>
      <c r="G4" s="9">
        <f>'Tabell 8'!G44</f>
        <v>-678572</v>
      </c>
      <c r="H4" s="9">
        <f>'Tabell 8'!H44</f>
        <v>-22157</v>
      </c>
      <c r="I4" s="9">
        <f>'Tabell 8'!I44</f>
        <v>-7905346</v>
      </c>
    </row>
    <row r="5" spans="1:9" s="3" customFormat="1" ht="12" customHeight="1">
      <c r="A5" s="33" t="s">
        <v>339</v>
      </c>
      <c r="B5" s="13">
        <f>'Tabell 8'!B45</f>
        <v>8197067</v>
      </c>
      <c r="C5" s="13">
        <f>'Tabell 8'!C45</f>
        <v>7951035</v>
      </c>
      <c r="D5" s="13">
        <f>'Tabell 8'!D45</f>
        <v>3893483</v>
      </c>
      <c r="E5" s="13">
        <f>'Tabell 8'!E45</f>
        <v>-14931192</v>
      </c>
      <c r="F5" s="13">
        <f>'Tabell 8'!F45</f>
        <v>-3824</v>
      </c>
      <c r="G5" s="13">
        <f>'Tabell 8'!G45</f>
        <v>-618509</v>
      </c>
      <c r="H5" s="13">
        <f>'Tabell 8'!H45</f>
        <v>200354</v>
      </c>
      <c r="I5" s="13">
        <f>'Tabell 8'!I45</f>
        <v>-3508653</v>
      </c>
    </row>
    <row r="6" spans="1:9" s="3" customFormat="1" ht="12" customHeight="1">
      <c r="A6" s="3" t="s">
        <v>5</v>
      </c>
      <c r="B6" s="9">
        <f>'Tabell 17'!B41</f>
        <v>8107577</v>
      </c>
      <c r="C6" s="9">
        <f>'Tabell 17'!C41</f>
        <v>7683267</v>
      </c>
      <c r="D6" s="9">
        <f>'Tabell 17'!D41</f>
        <v>262773</v>
      </c>
      <c r="E6" s="9">
        <f>'Tabell 17'!E41</f>
        <v>-6214790</v>
      </c>
      <c r="F6" s="9">
        <f>'Tabell 17'!F41</f>
        <v>-45816</v>
      </c>
      <c r="G6" s="9">
        <f>'Tabell 17'!G41</f>
        <v>-1418403</v>
      </c>
      <c r="H6" s="9">
        <f>'Tabell 17'!H41</f>
        <v>62075</v>
      </c>
      <c r="I6" s="9">
        <f>'Tabell 17'!I41</f>
        <v>329106</v>
      </c>
    </row>
    <row r="7" spans="1:9" s="3" customFormat="1" ht="12" customHeight="1">
      <c r="A7" s="33" t="s">
        <v>337</v>
      </c>
      <c r="B7" s="13">
        <f>'Tabell 17'!B42</f>
        <v>7460510</v>
      </c>
      <c r="C7" s="13">
        <f>'Tabell 17'!C42</f>
        <v>7037121</v>
      </c>
      <c r="D7" s="13">
        <f>'Tabell 17'!D42</f>
        <v>255000</v>
      </c>
      <c r="E7" s="13">
        <f>'Tabell 17'!E42</f>
        <v>-6077892</v>
      </c>
      <c r="F7" s="13">
        <f>'Tabell 17'!F42</f>
        <v>-51891</v>
      </c>
      <c r="G7" s="13">
        <f>'Tabell 17'!G42</f>
        <v>-1230611</v>
      </c>
      <c r="H7" s="13">
        <f>'Tabell 17'!H42</f>
        <v>392961</v>
      </c>
      <c r="I7" s="13">
        <f>'Tabell 17'!I42</f>
        <v>324688</v>
      </c>
    </row>
    <row r="8" spans="1:9" s="3" customFormat="1" ht="12" customHeight="1">
      <c r="A8" s="3" t="s">
        <v>2</v>
      </c>
      <c r="B8" s="9">
        <f>'Tabell 12'!B53+'Tabell 13'!B39</f>
        <v>7941356</v>
      </c>
      <c r="C8" s="9">
        <f>'Tabell 12'!C53+'Tabell 13'!C39</f>
        <v>5273895</v>
      </c>
      <c r="D8" s="9">
        <f>'Tabell 12'!D53+'Tabell 13'!D39</f>
        <v>456113</v>
      </c>
      <c r="E8" s="9">
        <f>'Tabell 12'!E53+'Tabell 13'!E39</f>
        <v>-4073602</v>
      </c>
      <c r="F8" s="9">
        <f>'Tabell 12'!F53+'Tabell 13'!F39</f>
        <v>-46890</v>
      </c>
      <c r="G8" s="9">
        <f>'Tabell 12'!G53+'Tabell 13'!G39</f>
        <v>-1623384</v>
      </c>
      <c r="H8" s="9">
        <f>'Tabell 12'!H53+'Tabell 13'!H39</f>
        <v>349980</v>
      </c>
      <c r="I8" s="9">
        <f>'Tabell 12'!I53+'Tabell 13'!I39</f>
        <v>336112</v>
      </c>
    </row>
    <row r="9" spans="1:9" s="3" customFormat="1" ht="12" customHeight="1">
      <c r="A9" s="33" t="s">
        <v>334</v>
      </c>
      <c r="B9" s="13">
        <f>'Tabell 12'!B54+'Tabell 13'!B40</f>
        <v>7556846</v>
      </c>
      <c r="C9" s="13">
        <f>'Tabell 12'!C54+'Tabell 13'!C40</f>
        <v>5353350</v>
      </c>
      <c r="D9" s="13">
        <f>'Tabell 12'!D54+'Tabell 13'!D40</f>
        <v>476551</v>
      </c>
      <c r="E9" s="13">
        <f>'Tabell 12'!E54+'Tabell 13'!E40</f>
        <v>-4511616</v>
      </c>
      <c r="F9" s="13">
        <f>'Tabell 12'!F54+'Tabell 13'!F40</f>
        <v>-129620</v>
      </c>
      <c r="G9" s="13">
        <f>'Tabell 12'!G54+'Tabell 13'!G40</f>
        <v>-1690045</v>
      </c>
      <c r="H9" s="13">
        <f>'Tabell 12'!H54+'Tabell 13'!H40</f>
        <v>108572</v>
      </c>
      <c r="I9" s="13">
        <f>'Tabell 12'!I54+'Tabell 13'!I40</f>
        <v>-392808</v>
      </c>
    </row>
    <row r="10" spans="1:9" s="3" customFormat="1" ht="12" customHeight="1">
      <c r="A10" s="3" t="s">
        <v>4</v>
      </c>
      <c r="B10" s="9">
        <f>'Tabell 14'!B27+'Tabell 15'!B39</f>
        <v>7938769</v>
      </c>
      <c r="C10" s="9">
        <f>'Tabell 14'!C27+'Tabell 15'!C39</f>
        <v>6846091</v>
      </c>
      <c r="D10" s="9">
        <f>'Tabell 14'!D27+'Tabell 15'!D39</f>
        <v>328912</v>
      </c>
      <c r="E10" s="9">
        <f>'Tabell 14'!E27+'Tabell 15'!E39</f>
        <v>-6140848</v>
      </c>
      <c r="F10" s="9">
        <f>'Tabell 14'!F27+'Tabell 15'!F39</f>
        <v>-59993</v>
      </c>
      <c r="G10" s="9">
        <f>'Tabell 14'!G27+'Tabell 15'!G39</f>
        <v>-1532588</v>
      </c>
      <c r="H10" s="9">
        <f>'Tabell 14'!H27+'Tabell 15'!H39</f>
        <v>81482</v>
      </c>
      <c r="I10" s="9">
        <f>'Tabell 14'!I27+'Tabell 15'!I39</f>
        <v>-476944</v>
      </c>
    </row>
    <row r="11" spans="1:9" s="3" customFormat="1" ht="12" customHeight="1">
      <c r="A11" s="33" t="s">
        <v>336</v>
      </c>
      <c r="B11" s="13">
        <f>'Tabell 14'!B28+'Tabell 15'!B40</f>
        <v>7660006</v>
      </c>
      <c r="C11" s="13">
        <f>'Tabell 14'!C28+'Tabell 15'!C40</f>
        <v>6497922</v>
      </c>
      <c r="D11" s="13">
        <f>'Tabell 14'!D28+'Tabell 15'!D40</f>
        <v>373523</v>
      </c>
      <c r="E11" s="13">
        <f>'Tabell 14'!E28+'Tabell 15'!E40</f>
        <v>-5469200</v>
      </c>
      <c r="F11" s="13">
        <f>'Tabell 14'!F28+'Tabell 15'!F40</f>
        <v>-96176</v>
      </c>
      <c r="G11" s="13">
        <f>'Tabell 14'!G28+'Tabell 15'!G40</f>
        <v>-1459689</v>
      </c>
      <c r="H11" s="13">
        <f>'Tabell 14'!H28+'Tabell 15'!H40</f>
        <v>61754</v>
      </c>
      <c r="I11" s="13">
        <f>'Tabell 14'!I28+'Tabell 15'!I40</f>
        <v>-91866</v>
      </c>
    </row>
    <row r="12" spans="1:9" s="3" customFormat="1" ht="12" customHeight="1">
      <c r="A12" s="3" t="s">
        <v>6</v>
      </c>
      <c r="B12" s="9">
        <f>'Tabell 16'!B15</f>
        <v>6358934</v>
      </c>
      <c r="C12" s="9">
        <f>'Tabell 16'!C15</f>
        <v>6111389</v>
      </c>
      <c r="D12" s="9">
        <f>'Tabell 16'!D15</f>
        <v>1562186</v>
      </c>
      <c r="E12" s="9">
        <f>'Tabell 16'!E15</f>
        <v>-7671837</v>
      </c>
      <c r="F12" s="9">
        <f>'Tabell 16'!F15</f>
        <v>-4036</v>
      </c>
      <c r="G12" s="9">
        <f>'Tabell 16'!G15</f>
        <v>-1220094</v>
      </c>
      <c r="H12" s="9">
        <f>'Tabell 16'!H15</f>
        <v>67945</v>
      </c>
      <c r="I12" s="9">
        <f>'Tabell 16'!I15</f>
        <v>-1154447</v>
      </c>
    </row>
    <row r="13" spans="1:9" s="3" customFormat="1" ht="12" customHeight="1">
      <c r="A13" s="33" t="s">
        <v>338</v>
      </c>
      <c r="B13" s="13">
        <f>'Tabell 16'!B16</f>
        <v>5557575</v>
      </c>
      <c r="C13" s="13">
        <f>'Tabell 16'!C16</f>
        <v>4776969</v>
      </c>
      <c r="D13" s="13">
        <f>'Tabell 16'!D16</f>
        <v>1501466</v>
      </c>
      <c r="E13" s="13">
        <f>'Tabell 16'!E16</f>
        <v>-5115998</v>
      </c>
      <c r="F13" s="13">
        <f>'Tabell 16'!F16</f>
        <v>0</v>
      </c>
      <c r="G13" s="13">
        <f>'Tabell 16'!G16</f>
        <v>-1169012</v>
      </c>
      <c r="H13" s="13">
        <f>'Tabell 16'!H16</f>
        <v>111399</v>
      </c>
      <c r="I13" s="13">
        <f>'Tabell 16'!I16</f>
        <v>104824</v>
      </c>
    </row>
    <row r="14" spans="1:9" s="3" customFormat="1" ht="12" customHeight="1">
      <c r="A14" s="3" t="s">
        <v>8</v>
      </c>
      <c r="B14" s="9">
        <f>'Tabell 18a'!B13+'Tabell 18b'!B9+'Tabell 18c'!B17</f>
        <v>1557858</v>
      </c>
      <c r="C14" s="9">
        <f>'Tabell 18a'!C13+'Tabell 18b'!C9+'Tabell 18c'!C17</f>
        <v>896853</v>
      </c>
      <c r="D14" s="9">
        <f>'Tabell 18a'!D13+'Tabell 18b'!D9+'Tabell 18c'!D17</f>
        <v>102562</v>
      </c>
      <c r="E14" s="9">
        <f>'Tabell 18a'!E13+'Tabell 18b'!E9+'Tabell 18c'!E17</f>
        <v>-896298</v>
      </c>
      <c r="F14" s="9">
        <f>'Tabell 18a'!F13+'Tabell 18b'!F9+'Tabell 18c'!F17</f>
        <v>0</v>
      </c>
      <c r="G14" s="9">
        <f>'Tabell 18a'!G13+'Tabell 18b'!G9+'Tabell 18c'!G17</f>
        <v>-230207</v>
      </c>
      <c r="H14" s="9">
        <f>'Tabell 18a'!H13+'Tabell 18b'!H9+'Tabell 18c'!H17</f>
        <v>8218</v>
      </c>
      <c r="I14" s="9">
        <f>'Tabell 18a'!I13+'Tabell 18b'!I9+'Tabell 18c'!I17</f>
        <v>-118872</v>
      </c>
    </row>
    <row r="15" spans="1:9" s="3" customFormat="1" ht="12" customHeight="1">
      <c r="A15" s="33" t="s">
        <v>340</v>
      </c>
      <c r="B15" s="13">
        <f>'Tabell 18a'!B14+'Tabell 18b'!B10+'Tabell 18c'!B18</f>
        <v>1305846</v>
      </c>
      <c r="C15" s="13">
        <f>'Tabell 18a'!C14+'Tabell 18b'!C10+'Tabell 18c'!C18</f>
        <v>815120</v>
      </c>
      <c r="D15" s="13">
        <f>'Tabell 18a'!D14+'Tabell 18b'!D10+'Tabell 18c'!D18</f>
        <v>152503</v>
      </c>
      <c r="E15" s="13">
        <f>'Tabell 18a'!E14+'Tabell 18b'!E10+'Tabell 18c'!E18</f>
        <v>-668595</v>
      </c>
      <c r="F15" s="13">
        <f>'Tabell 18a'!F14+'Tabell 18b'!F10+'Tabell 18c'!F18</f>
        <v>0</v>
      </c>
      <c r="G15" s="13">
        <f>'Tabell 18a'!G14+'Tabell 18b'!G10+'Tabell 18c'!G18</f>
        <v>-214596</v>
      </c>
      <c r="H15" s="13">
        <f>'Tabell 18a'!H14+'Tabell 18b'!H10+'Tabell 18c'!H18</f>
        <v>193659</v>
      </c>
      <c r="I15" s="13">
        <f>'Tabell 18a'!I14+'Tabell 18b'!I10+'Tabell 18c'!I18</f>
        <v>278091</v>
      </c>
    </row>
    <row r="16" spans="1:9" s="3" customFormat="1" ht="12" customHeight="1">
      <c r="A16" s="3" t="s">
        <v>11</v>
      </c>
      <c r="B16" s="9">
        <f>'Tabell 20'!B9</f>
        <v>883160</v>
      </c>
      <c r="C16" s="9">
        <f>'Tabell 20'!C9</f>
        <v>886058</v>
      </c>
      <c r="D16" s="9">
        <f>'Tabell 20'!D9</f>
        <v>18017</v>
      </c>
      <c r="E16" s="9">
        <f>'Tabell 20'!E9</f>
        <v>-780786</v>
      </c>
      <c r="F16" s="9">
        <f>'Tabell 20'!F9</f>
        <v>0</v>
      </c>
      <c r="G16" s="9">
        <f>'Tabell 20'!G9</f>
        <v>-249837</v>
      </c>
      <c r="H16" s="9">
        <f>'Tabell 20'!H9</f>
        <v>1095</v>
      </c>
      <c r="I16" s="9">
        <f>'Tabell 20'!I9</f>
        <v>-125453</v>
      </c>
    </row>
    <row r="17" spans="1:9" s="3" customFormat="1" ht="12" customHeight="1">
      <c r="A17" s="33" t="s">
        <v>343</v>
      </c>
      <c r="B17" s="13">
        <f>'Tabell 20'!B10</f>
        <v>829875</v>
      </c>
      <c r="C17" s="13">
        <f>'Tabell 20'!C10</f>
        <v>821133</v>
      </c>
      <c r="D17" s="13">
        <f>'Tabell 20'!D10</f>
        <v>20066</v>
      </c>
      <c r="E17" s="13">
        <f>'Tabell 20'!E10</f>
        <v>-652313</v>
      </c>
      <c r="F17" s="13">
        <f>'Tabell 20'!F10</f>
        <v>0</v>
      </c>
      <c r="G17" s="13">
        <f>'Tabell 20'!G10</f>
        <v>-223680</v>
      </c>
      <c r="H17" s="13">
        <f>'Tabell 20'!H10</f>
        <v>606</v>
      </c>
      <c r="I17" s="13">
        <f>'Tabell 20'!I10</f>
        <v>-34188</v>
      </c>
    </row>
    <row r="18" spans="1:9" s="3" customFormat="1" ht="12" customHeight="1">
      <c r="A18" s="3" t="s">
        <v>12</v>
      </c>
      <c r="B18" s="9">
        <f>'Tabell 19'!B27</f>
        <v>692871</v>
      </c>
      <c r="C18" s="9">
        <f>'Tabell 19'!C27</f>
        <v>414810</v>
      </c>
      <c r="D18" s="9">
        <f>'Tabell 19'!D27</f>
        <v>43704</v>
      </c>
      <c r="E18" s="9">
        <f>'Tabell 19'!E27</f>
        <v>-253595</v>
      </c>
      <c r="F18" s="9">
        <f>'Tabell 19'!F27</f>
        <v>-8886</v>
      </c>
      <c r="G18" s="9">
        <f>'Tabell 19'!G27</f>
        <v>-50721</v>
      </c>
      <c r="H18" s="9">
        <f>'Tabell 19'!H27</f>
        <v>-101921</v>
      </c>
      <c r="I18" s="9">
        <f>'Tabell 19'!I27</f>
        <v>43391</v>
      </c>
    </row>
    <row r="19" spans="1:9" s="3" customFormat="1" ht="12" customHeight="1">
      <c r="A19" s="33" t="s">
        <v>335</v>
      </c>
      <c r="B19" s="13">
        <f>'Tabell 19'!B28</f>
        <v>570987</v>
      </c>
      <c r="C19" s="13">
        <f>'Tabell 19'!C28</f>
        <v>543937</v>
      </c>
      <c r="D19" s="13">
        <f>'Tabell 19'!D28</f>
        <v>122015</v>
      </c>
      <c r="E19" s="13">
        <f>'Tabell 19'!E28</f>
        <v>-449257</v>
      </c>
      <c r="F19" s="13">
        <f>'Tabell 19'!F28</f>
        <v>-1093710</v>
      </c>
      <c r="G19" s="13">
        <f>'Tabell 19'!G28</f>
        <v>-237711</v>
      </c>
      <c r="H19" s="13">
        <f>'Tabell 19'!H28</f>
        <v>-70707</v>
      </c>
      <c r="I19" s="13">
        <f>'Tabell 19'!I28</f>
        <v>-1185433</v>
      </c>
    </row>
    <row r="20" spans="1:9" s="3" customFormat="1" ht="12" customHeight="1">
      <c r="A20" s="3" t="s">
        <v>9</v>
      </c>
      <c r="B20" s="9">
        <f>'Tabell 11'!B9</f>
        <v>102138</v>
      </c>
      <c r="C20" s="9">
        <f>'Tabell 11'!C9</f>
        <v>102138</v>
      </c>
      <c r="D20" s="9">
        <f>'Tabell 11'!D9</f>
        <v>852984</v>
      </c>
      <c r="E20" s="9">
        <f>'Tabell 11'!E9</f>
        <v>-1183447</v>
      </c>
      <c r="F20" s="9">
        <f>'Tabell 11'!F9</f>
        <v>0</v>
      </c>
      <c r="G20" s="9">
        <f>'Tabell 11'!G9</f>
        <v>-75514</v>
      </c>
      <c r="H20" s="9">
        <f>'Tabell 11'!H9</f>
        <v>-49806</v>
      </c>
      <c r="I20" s="9">
        <f>'Tabell 11'!I9</f>
        <v>-353645</v>
      </c>
    </row>
    <row r="21" spans="1:9" s="3" customFormat="1" ht="12" customHeight="1">
      <c r="A21" s="33" t="s">
        <v>341</v>
      </c>
      <c r="B21" s="13">
        <f>'Tabell 11'!B10</f>
        <v>-441879</v>
      </c>
      <c r="C21" s="13">
        <f>'Tabell 11'!C10</f>
        <v>-441879</v>
      </c>
      <c r="D21" s="13">
        <f>'Tabell 11'!D10</f>
        <v>798038</v>
      </c>
      <c r="E21" s="13">
        <f>'Tabell 11'!E10</f>
        <v>-3710086</v>
      </c>
      <c r="F21" s="13">
        <f>'Tabell 11'!F10</f>
        <v>0</v>
      </c>
      <c r="G21" s="13">
        <f>'Tabell 11'!G10</f>
        <v>-70839</v>
      </c>
      <c r="H21" s="13">
        <f>'Tabell 11'!H10</f>
        <v>-59561</v>
      </c>
      <c r="I21" s="13">
        <f>'Tabell 11'!I10</f>
        <v>-3484327</v>
      </c>
    </row>
    <row r="22" spans="1:9" s="3" customFormat="1" ht="12" customHeight="1">
      <c r="A22" s="3" t="s">
        <v>10</v>
      </c>
      <c r="B22" s="9">
        <f>'Tabell 10'!B8</f>
        <v>37965</v>
      </c>
      <c r="C22" s="9">
        <f>'Tabell 10'!C8</f>
        <v>37110</v>
      </c>
      <c r="D22" s="9">
        <f>'Tabell 10'!D8</f>
        <v>-275569</v>
      </c>
      <c r="E22" s="9">
        <f>'Tabell 10'!E8</f>
        <v>-218421</v>
      </c>
      <c r="F22" s="9">
        <f>'Tabell 10'!F8</f>
        <v>0</v>
      </c>
      <c r="G22" s="9">
        <f>'Tabell 10'!G8</f>
        <v>-26972</v>
      </c>
      <c r="H22" s="9">
        <f>'Tabell 10'!H8</f>
        <v>-21992</v>
      </c>
      <c r="I22" s="9">
        <f>'Tabell 10'!I8</f>
        <v>-505844</v>
      </c>
    </row>
    <row r="23" spans="1:9" s="3" customFormat="1" ht="12" customHeight="1">
      <c r="A23" s="33" t="s">
        <v>342</v>
      </c>
      <c r="B23" s="13">
        <f>'Tabell 10'!B9</f>
        <v>219619</v>
      </c>
      <c r="C23" s="13">
        <f>'Tabell 10'!C9</f>
        <v>219347</v>
      </c>
      <c r="D23" s="13">
        <f>'Tabell 10'!D9</f>
        <v>1468</v>
      </c>
      <c r="E23" s="13">
        <f>'Tabell 10'!E9</f>
        <v>-246640</v>
      </c>
      <c r="F23" s="13">
        <f>'Tabell 10'!F9</f>
        <v>0</v>
      </c>
      <c r="G23" s="13">
        <f>'Tabell 10'!G9</f>
        <v>-28454</v>
      </c>
      <c r="H23" s="13">
        <f>'Tabell 10'!H9</f>
        <v>-9182</v>
      </c>
      <c r="I23" s="13">
        <f>'Tabell 10'!I9</f>
        <v>-63461</v>
      </c>
    </row>
    <row r="24" spans="1:9" s="3" customFormat="1" ht="12" customHeight="1">
      <c r="A24" s="2"/>
      <c r="B24" s="9"/>
      <c r="C24" s="9"/>
      <c r="D24" s="9"/>
      <c r="E24" s="9"/>
      <c r="F24" s="9"/>
      <c r="G24" s="9"/>
      <c r="H24" s="9"/>
      <c r="I24" s="9"/>
    </row>
    <row r="25" spans="1:9" ht="12.75">
      <c r="A25" s="3" t="s">
        <v>344</v>
      </c>
      <c r="B25" s="9">
        <f>B8+B10+B6+B12+B4+B14+B20+B22+B16+B18</f>
        <v>41934179</v>
      </c>
      <c r="C25" s="9">
        <f>C8+C10+C6+C12+C4+C14+C20+C22+C16+C18</f>
        <v>36199577</v>
      </c>
      <c r="D25" s="9">
        <f>D8+D10+D6+D12+D4+D14+D20+D22+D16+D18</f>
        <v>7611985</v>
      </c>
      <c r="E25" s="9">
        <f>E8+E10+E6+E12+E4+E14+E20+E22+E16+E18</f>
        <v>-46843575</v>
      </c>
      <c r="F25" s="9">
        <f>F8+F10+F6+F12+F4+F14+F20+F22+F16+F18</f>
        <v>-168556</v>
      </c>
      <c r="G25" s="9">
        <f>G8+G10+G6+G12+G4+G14+G20+G22+G16+G18</f>
        <v>-7106292</v>
      </c>
      <c r="H25" s="9">
        <f>H8+H10+H6+H12+H4+H14+H20+H22+H16+H18</f>
        <v>374919</v>
      </c>
      <c r="I25" s="9">
        <f>I8+I10+I6+I12+I4+I14+I20+I22+I16+I18</f>
        <v>-9931942</v>
      </c>
    </row>
    <row r="26" spans="1:9" ht="13.5">
      <c r="A26" s="19" t="s">
        <v>345</v>
      </c>
      <c r="B26" s="13">
        <f>B9+B11+B7+B13+B5+B15+B21+B23+B17+B19</f>
        <v>38916452</v>
      </c>
      <c r="C26" s="13">
        <f>C9+C11+C7+C13+C5+C15+C21+C23+C17+C19</f>
        <v>33574055</v>
      </c>
      <c r="D26" s="13">
        <f>D9+D11+D7+D13+D5+D15+D21+D23+D17+D19</f>
        <v>7594113</v>
      </c>
      <c r="E26" s="13">
        <f>E9+E11+E7+E13+E5+E15+E21+E23+E17+E19</f>
        <v>-41832789</v>
      </c>
      <c r="F26" s="13">
        <f>F9+F11+F7+F13+F5+F15+F21+F23+F17+F19</f>
        <v>-1375221</v>
      </c>
      <c r="G26" s="13">
        <f>G9+G11+G7+G13+G5+G15+G21+G23+G17+G19</f>
        <v>-6943146</v>
      </c>
      <c r="H26" s="13">
        <f>H9+H11+H7+H13+H5+H15+H21+H23+H17+H19</f>
        <v>929855</v>
      </c>
      <c r="I26" s="13">
        <f>I9+I11+I7+I13+I5+I15+I21+I23+I17+I19</f>
        <v>-8053133</v>
      </c>
    </row>
    <row r="28" spans="1:9" ht="12.75">
      <c r="A28" s="1" t="s">
        <v>137</v>
      </c>
      <c r="B28" s="7">
        <f aca="true" t="shared" si="0" ref="B28:I28">B25/($C25/100)</f>
        <v>115.84162709967578</v>
      </c>
      <c r="C28" s="7">
        <f t="shared" si="0"/>
        <v>100</v>
      </c>
      <c r="D28" s="7">
        <f t="shared" si="0"/>
        <v>21.02782858484783</v>
      </c>
      <c r="E28" s="7">
        <f t="shared" si="0"/>
        <v>-129.40365297638698</v>
      </c>
      <c r="F28" s="7">
        <f t="shared" si="0"/>
        <v>-0.46562975031448567</v>
      </c>
      <c r="G28" s="7">
        <f t="shared" si="0"/>
        <v>-19.6308702723239</v>
      </c>
      <c r="H28" s="7">
        <f t="shared" si="0"/>
        <v>1.035699947543586</v>
      </c>
      <c r="I28" s="7">
        <f t="shared" si="0"/>
        <v>-27.43662446663396</v>
      </c>
    </row>
    <row r="29" spans="1:9" ht="13.5">
      <c r="A29" s="19" t="s">
        <v>138</v>
      </c>
      <c r="B29" s="14">
        <f>B26/($B26/100)</f>
        <v>100</v>
      </c>
      <c r="C29" s="14">
        <f aca="true" t="shared" si="1" ref="C29:I29">C26/($B26/100)</f>
        <v>86.27213755251891</v>
      </c>
      <c r="D29" s="14">
        <f t="shared" si="1"/>
        <v>19.513888367829626</v>
      </c>
      <c r="E29" s="14">
        <f t="shared" si="1"/>
        <v>-107.49384090821023</v>
      </c>
      <c r="F29" s="14">
        <f t="shared" si="1"/>
        <v>-3.533777950775163</v>
      </c>
      <c r="G29" s="14">
        <f t="shared" si="1"/>
        <v>-17.841158798340608</v>
      </c>
      <c r="H29" s="14">
        <f t="shared" si="1"/>
        <v>2.3893622162678136</v>
      </c>
      <c r="I29" s="14">
        <f t="shared" si="1"/>
        <v>-20.693389520709648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fitToHeight="1" fitToWidth="1" orientation="portrait" paperSize="9" scale="9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4">
    <pageSetUpPr fitToPage="1"/>
  </sheetPr>
  <dimension ref="A1:K24"/>
  <sheetViews>
    <sheetView workbookViewId="0" topLeftCell="A1">
      <selection activeCell="A1" sqref="A1:I1"/>
    </sheetView>
  </sheetViews>
  <sheetFormatPr defaultColWidth="9.140625" defaultRowHeight="12.75"/>
  <cols>
    <col min="1" max="1" width="21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346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47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3</v>
      </c>
      <c r="B3" s="4" t="s">
        <v>89</v>
      </c>
      <c r="C3" s="4" t="s">
        <v>117</v>
      </c>
      <c r="D3" s="4" t="s">
        <v>118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</row>
    <row r="4" spans="1:9" s="3" customFormat="1" ht="12" customHeight="1">
      <c r="A4" s="3" t="s">
        <v>7</v>
      </c>
      <c r="B4" s="12">
        <f>'Tabell 24'!B4/('Tabell 24'!$C4/100)</f>
        <v>104.5997302957763</v>
      </c>
      <c r="C4" s="12">
        <f>'Tabell 24'!C4/('Tabell 24'!$C4/100)</f>
        <v>100</v>
      </c>
      <c r="D4" s="12">
        <f>'Tabell 24'!D4/('Tabell 24'!$C4/100)</f>
        <v>53.60243111256389</v>
      </c>
      <c r="E4" s="12">
        <f>'Tabell 24'!E4/('Tabell 24'!$C4/100)</f>
        <v>-244.21280866073155</v>
      </c>
      <c r="F4" s="12">
        <f>'Tabell 24'!F4/('Tabell 24'!$C4/100)</f>
        <v>-0.03692768690756855</v>
      </c>
      <c r="G4" s="12">
        <f>'Tabell 24'!G4/('Tabell 24'!$C4/100)</f>
        <v>-8.537681213029849</v>
      </c>
      <c r="H4" s="12">
        <f>'Tabell 24'!H4/('Tabell 24'!$C4/100)</f>
        <v>-0.278775727022486</v>
      </c>
      <c r="I4" s="12">
        <f>'Tabell 24'!I4/('Tabell 24'!$C4/100)</f>
        <v>-99.46376217512757</v>
      </c>
    </row>
    <row r="5" spans="1:9" s="3" customFormat="1" ht="12" customHeight="1">
      <c r="A5" s="33" t="s">
        <v>339</v>
      </c>
      <c r="B5" s="15">
        <f>'Tabell 24'!B5/('Tabell 24'!$C5/100)</f>
        <v>103.09433929041941</v>
      </c>
      <c r="C5" s="15">
        <f>'Tabell 24'!C5/('Tabell 24'!$C5/100)</f>
        <v>99.99999999999999</v>
      </c>
      <c r="D5" s="15">
        <f>'Tabell 24'!D5/('Tabell 24'!$C5/100)</f>
        <v>48.96825381852803</v>
      </c>
      <c r="E5" s="15">
        <f>'Tabell 24'!E5/('Tabell 24'!$C5/100)</f>
        <v>-187.78928780970023</v>
      </c>
      <c r="F5" s="15">
        <f>'Tabell 24'!F5/('Tabell 24'!$C5/100)</f>
        <v>-0.04809436758862211</v>
      </c>
      <c r="G5" s="15">
        <f>'Tabell 24'!G5/('Tabell 24'!$C5/100)</f>
        <v>-7.778974686943272</v>
      </c>
      <c r="H5" s="15">
        <f>'Tabell 24'!H5/('Tabell 24'!$C5/100)</f>
        <v>2.519848044940061</v>
      </c>
      <c r="I5" s="15">
        <f>'Tabell 24'!I5/('Tabell 24'!$C5/100)</f>
        <v>-44.12825500076405</v>
      </c>
    </row>
    <row r="6" spans="1:9" s="3" customFormat="1" ht="12" customHeight="1">
      <c r="A6" s="3" t="s">
        <v>5</v>
      </c>
      <c r="B6" s="12">
        <f>'Tabell 24'!B6/('Tabell 24'!$C6/100)</f>
        <v>105.52252056319271</v>
      </c>
      <c r="C6" s="12">
        <f>'Tabell 24'!C6/('Tabell 24'!$C6/100)</f>
        <v>100</v>
      </c>
      <c r="D6" s="12">
        <f>'Tabell 24'!D6/('Tabell 24'!$C6/100)</f>
        <v>3.4200685723924473</v>
      </c>
      <c r="E6" s="12">
        <f>'Tabell 24'!E6/('Tabell 24'!$C6/100)</f>
        <v>-80.8873360772182</v>
      </c>
      <c r="F6" s="12">
        <f>'Tabell 24'!F6/('Tabell 24'!$C6/100)</f>
        <v>-0.5963088358116411</v>
      </c>
      <c r="G6" s="12">
        <f>'Tabell 24'!G6/('Tabell 24'!$C6/100)</f>
        <v>-18.46093595341669</v>
      </c>
      <c r="H6" s="12">
        <f>'Tabell 24'!H6/('Tabell 24'!$C6/100)</f>
        <v>0.8079245456392443</v>
      </c>
      <c r="I6" s="12">
        <f>'Tabell 24'!I6/('Tabell 24'!$C6/100)</f>
        <v>4.283412251585165</v>
      </c>
    </row>
    <row r="7" spans="1:9" s="3" customFormat="1" ht="12" customHeight="1">
      <c r="A7" s="33" t="s">
        <v>337</v>
      </c>
      <c r="B7" s="15">
        <f>'Tabell 24'!B7/('Tabell 24'!$C7/100)</f>
        <v>106.01650873986677</v>
      </c>
      <c r="C7" s="15">
        <f>'Tabell 24'!C7/('Tabell 24'!$C7/100)</f>
        <v>99.99999999999999</v>
      </c>
      <c r="D7" s="15">
        <f>'Tabell 24'!D7/('Tabell 24'!$C7/100)</f>
        <v>3.623640974767948</v>
      </c>
      <c r="E7" s="15">
        <f>'Tabell 24'!E7/('Tabell 24'!$C7/100)</f>
        <v>-86.36901369182084</v>
      </c>
      <c r="F7" s="15">
        <f>'Tabell 24'!F7/('Tabell 24'!$C7/100)</f>
        <v>-0.7373896228301318</v>
      </c>
      <c r="G7" s="15">
        <f>'Tabell 24'!G7/('Tabell 24'!$C7/100)</f>
        <v>-17.487421347451605</v>
      </c>
      <c r="H7" s="15">
        <f>'Tabell 24'!H7/('Tabell 24'!$C7/100)</f>
        <v>5.584116004257991</v>
      </c>
      <c r="I7" s="15">
        <f>'Tabell 24'!I7/('Tabell 24'!$C7/100)</f>
        <v>4.613932316923355</v>
      </c>
    </row>
    <row r="8" spans="1:9" s="3" customFormat="1" ht="12" customHeight="1">
      <c r="A8" s="3" t="s">
        <v>2</v>
      </c>
      <c r="B8" s="12">
        <f>'Tabell 24'!B8/('Tabell 24'!C8/100)</f>
        <v>150.57857617567282</v>
      </c>
      <c r="C8" s="12">
        <f>'Tabell 24'!C8/('Tabell 24'!$C8/100)</f>
        <v>100</v>
      </c>
      <c r="D8" s="12">
        <f>'Tabell 24'!D8/('Tabell 24'!$C8/100)</f>
        <v>8.648503620189633</v>
      </c>
      <c r="E8" s="12">
        <f>'Tabell 24'!E8/('Tabell 24'!$C8/100)</f>
        <v>-77.24086277788997</v>
      </c>
      <c r="F8" s="12">
        <f>'Tabell 24'!F8/('Tabell 24'!$C8/100)</f>
        <v>-0.8890961992986209</v>
      </c>
      <c r="G8" s="12">
        <f>'Tabell 24'!G8/('Tabell 24'!$C8/100)</f>
        <v>-30.78150020051594</v>
      </c>
      <c r="H8" s="12">
        <f>'Tabell 24'!H8/('Tabell 24'!$C8/100)</f>
        <v>6.636082060791882</v>
      </c>
      <c r="I8" s="12">
        <f>'Tabell 24'!I8/('Tabell 24'!$C8/100)</f>
        <v>6.37312650327699</v>
      </c>
    </row>
    <row r="9" spans="1:9" s="3" customFormat="1" ht="12" customHeight="1">
      <c r="A9" s="33" t="s">
        <v>334</v>
      </c>
      <c r="B9" s="15">
        <f>'Tabell 24'!B9/('Tabell 24'!$C9/100)</f>
        <v>141.1610673690306</v>
      </c>
      <c r="C9" s="15">
        <f>'Tabell 24'!C9/('Tabell 24'!$C9/100)</f>
        <v>100</v>
      </c>
      <c r="D9" s="15">
        <f>'Tabell 24'!D9/('Tabell 24'!$C9/100)</f>
        <v>8.90192122689531</v>
      </c>
      <c r="E9" s="15">
        <f>'Tabell 24'!E9/('Tabell 24'!$C9/100)</f>
        <v>-84.27649976183137</v>
      </c>
      <c r="F9" s="15">
        <f>'Tabell 24'!F9/('Tabell 24'!$C9/100)</f>
        <v>-2.4212876049576435</v>
      </c>
      <c r="G9" s="15">
        <f>'Tabell 24'!G9/('Tabell 24'!$C9/100)</f>
        <v>-31.56985812622003</v>
      </c>
      <c r="H9" s="15">
        <f>'Tabell 24'!H9/('Tabell 24'!$C9/100)</f>
        <v>2.028113237505487</v>
      </c>
      <c r="I9" s="15">
        <f>'Tabell 24'!I9/('Tabell 24'!$C9/100)</f>
        <v>-7.337611028608254</v>
      </c>
    </row>
    <row r="10" spans="1:9" s="3" customFormat="1" ht="12" customHeight="1">
      <c r="A10" s="3" t="s">
        <v>4</v>
      </c>
      <c r="B10" s="12">
        <f>'Tabell 24'!B10/('Tabell 24'!$C10/100)</f>
        <v>115.96061168336792</v>
      </c>
      <c r="C10" s="12">
        <f>'Tabell 24'!C10/('Tabell 24'!$C10/100)</f>
        <v>100</v>
      </c>
      <c r="D10" s="12">
        <f>'Tabell 24'!D10/('Tabell 24'!$C10/100)</f>
        <v>4.804376687368017</v>
      </c>
      <c r="E10" s="12">
        <f>'Tabell 24'!E10/('Tabell 24'!$C10/100)</f>
        <v>-89.69860318830118</v>
      </c>
      <c r="F10" s="12">
        <f>'Tabell 24'!F10/('Tabell 24'!$C10/100)</f>
        <v>-0.8763102915225637</v>
      </c>
      <c r="G10" s="12">
        <f>'Tabell 24'!G10/('Tabell 24'!$C10/100)</f>
        <v>-22.38632235534117</v>
      </c>
      <c r="H10" s="12">
        <f>'Tabell 24'!H10/('Tabell 24'!$C10/100)</f>
        <v>1.1901974425989954</v>
      </c>
      <c r="I10" s="12">
        <f>'Tabell 24'!I10/('Tabell 24'!$C10/100)</f>
        <v>-6.9666617051979</v>
      </c>
    </row>
    <row r="11" spans="1:9" s="3" customFormat="1" ht="12" customHeight="1">
      <c r="A11" s="33" t="s">
        <v>336</v>
      </c>
      <c r="B11" s="15">
        <f>'Tabell 24'!B11/('Tabell 24'!$C11/100)</f>
        <v>117.88393274034375</v>
      </c>
      <c r="C11" s="15">
        <f>'Tabell 24'!C11/('Tabell 24'!$C11/100)</f>
        <v>100</v>
      </c>
      <c r="D11" s="15">
        <f>'Tabell 24'!D11/('Tabell 24'!$C11/100)</f>
        <v>5.748345394112149</v>
      </c>
      <c r="E11" s="15">
        <f>'Tabell 24'!E11/('Tabell 24'!$C11/100)</f>
        <v>-84.16844646642419</v>
      </c>
      <c r="F11" s="15">
        <f>'Tabell 24'!F11/('Tabell 24'!$C11/100)</f>
        <v>-1.4801039470772348</v>
      </c>
      <c r="G11" s="15">
        <f>'Tabell 24'!G11/('Tabell 24'!$C11/100)</f>
        <v>-22.463935393499643</v>
      </c>
      <c r="H11" s="15">
        <f>'Tabell 24'!H11/('Tabell 24'!$C11/100)</f>
        <v>0.9503653629575732</v>
      </c>
      <c r="I11" s="15">
        <f>'Tabell 24'!I11/('Tabell 24'!$C11/100)</f>
        <v>-1.4137750499313473</v>
      </c>
    </row>
    <row r="12" spans="1:9" s="3" customFormat="1" ht="12" customHeight="1">
      <c r="A12" s="3" t="s">
        <v>6</v>
      </c>
      <c r="B12" s="12">
        <f>'Tabell 24'!B12/('Tabell 24'!$C12/100)</f>
        <v>104.05055217398206</v>
      </c>
      <c r="C12" s="12">
        <f>'Tabell 24'!C12/('Tabell 24'!$C12/100)</f>
        <v>100</v>
      </c>
      <c r="D12" s="12">
        <f>'Tabell 24'!D12/('Tabell 24'!$C12/100)</f>
        <v>25.561881267908163</v>
      </c>
      <c r="E12" s="12">
        <f>'Tabell 24'!E12/('Tabell 24'!$C12/100)</f>
        <v>-125.53344256109372</v>
      </c>
      <c r="F12" s="12">
        <f>'Tabell 24'!F12/('Tabell 24'!$C12/100)</f>
        <v>-0.06604063331592867</v>
      </c>
      <c r="G12" s="12">
        <f>'Tabell 24'!G12/('Tabell 24'!$C12/100)</f>
        <v>-19.964266715798978</v>
      </c>
      <c r="H12" s="12">
        <f>'Tabell 24'!H12/('Tabell 24'!$C12/100)</f>
        <v>1.111776717207823</v>
      </c>
      <c r="I12" s="12">
        <f>'Tabell 24'!I12/('Tabell 24'!$C12/100)</f>
        <v>-18.890091925092644</v>
      </c>
    </row>
    <row r="13" spans="1:9" s="3" customFormat="1" ht="12" customHeight="1">
      <c r="A13" s="33" t="s">
        <v>338</v>
      </c>
      <c r="B13" s="15">
        <f>'Tabell 24'!B13/('Tabell 24'!$C13/100)</f>
        <v>116.34103131085841</v>
      </c>
      <c r="C13" s="15">
        <f>'Tabell 24'!C13/('Tabell 24'!$C13/100)</f>
        <v>100</v>
      </c>
      <c r="D13" s="15">
        <f>'Tabell 24'!D13/('Tabell 24'!$C13/100)</f>
        <v>31.431353228375563</v>
      </c>
      <c r="E13" s="15">
        <f>'Tabell 24'!E13/('Tabell 24'!$C13/100)</f>
        <v>-107.09715721412468</v>
      </c>
      <c r="F13" s="15">
        <f>'Tabell 24'!F13/('Tabell 24'!$C13/100)</f>
        <v>0</v>
      </c>
      <c r="G13" s="15">
        <f>'Tabell 24'!G13/('Tabell 24'!$C13/100)</f>
        <v>-24.47183559282047</v>
      </c>
      <c r="H13" s="15">
        <f>'Tabell 24'!H13/('Tabell 24'!$C13/100)</f>
        <v>2.3320017358287233</v>
      </c>
      <c r="I13" s="15">
        <f>'Tabell 24'!I13/('Tabell 24'!$C13/100)</f>
        <v>2.1943621572591323</v>
      </c>
    </row>
    <row r="14" spans="1:9" s="3" customFormat="1" ht="12" customHeight="1">
      <c r="A14" s="3" t="s">
        <v>8</v>
      </c>
      <c r="B14" s="12">
        <f>'Tabell 24'!B14/('Tabell 24'!$C14/100)</f>
        <v>173.70271382266657</v>
      </c>
      <c r="C14" s="12">
        <f>'Tabell 24'!C14/('Tabell 24'!$C14/100)</f>
        <v>99.99999999999999</v>
      </c>
      <c r="D14" s="12">
        <f>'Tabell 24'!D14/('Tabell 24'!$C14/100)</f>
        <v>11.435764835485859</v>
      </c>
      <c r="E14" s="12">
        <f>'Tabell 24'!E14/('Tabell 24'!$C14/100)</f>
        <v>-99.93811694893142</v>
      </c>
      <c r="F14" s="12">
        <f>'Tabell 24'!F14/('Tabell 24'!$C14/100)</f>
        <v>0</v>
      </c>
      <c r="G14" s="12">
        <f>'Tabell 24'!G14/('Tabell 24'!$C14/100)</f>
        <v>-25.668309076292324</v>
      </c>
      <c r="H14" s="12">
        <f>'Tabell 24'!H14/('Tabell 24'!$C14/100)</f>
        <v>0.9163151597864978</v>
      </c>
      <c r="I14" s="12">
        <f>'Tabell 24'!I14/('Tabell 24'!$C14/100)</f>
        <v>-13.254346029951396</v>
      </c>
    </row>
    <row r="15" spans="1:9" s="3" customFormat="1" ht="12" customHeight="1">
      <c r="A15" s="33" t="s">
        <v>340</v>
      </c>
      <c r="B15" s="15">
        <f>'Tabell 24'!B15/('Tabell 24'!$C15/100)</f>
        <v>160.20291490823436</v>
      </c>
      <c r="C15" s="15">
        <f>'Tabell 24'!C15/('Tabell 24'!$C15/100)</f>
        <v>100</v>
      </c>
      <c r="D15" s="15">
        <f>'Tabell 24'!D15/('Tabell 24'!$C15/100)</f>
        <v>18.709269800765533</v>
      </c>
      <c r="E15" s="15">
        <f>'Tabell 24'!E15/('Tabell 24'!$C15/100)</f>
        <v>-82.0241191481009</v>
      </c>
      <c r="F15" s="15">
        <f>'Tabell 24'!F15/('Tabell 24'!$C15/100)</f>
        <v>0</v>
      </c>
      <c r="G15" s="15">
        <f>'Tabell 24'!G15/('Tabell 24'!$C15/100)</f>
        <v>-26.32692118951811</v>
      </c>
      <c r="H15" s="15">
        <f>'Tabell 24'!H15/('Tabell 24'!$C15/100)</f>
        <v>23.758342329963686</v>
      </c>
      <c r="I15" s="15">
        <f>'Tabell 24'!I15/('Tabell 24'!$C15/100)</f>
        <v>34.11657179311022</v>
      </c>
    </row>
    <row r="16" spans="1:9" s="3" customFormat="1" ht="12" customHeight="1">
      <c r="A16" s="3" t="s">
        <v>11</v>
      </c>
      <c r="B16" s="12">
        <f>'Tabell 24'!B16/('Tabell 24'!$C16/100)</f>
        <v>99.67293337456465</v>
      </c>
      <c r="C16" s="12">
        <f>'Tabell 24'!C16/('Tabell 24'!$C16/100)</f>
        <v>100</v>
      </c>
      <c r="D16" s="12">
        <f>'Tabell 24'!D16/('Tabell 24'!$C16/100)</f>
        <v>2.0333883334950986</v>
      </c>
      <c r="E16" s="12">
        <f>'Tabell 24'!E16/('Tabell 24'!$C16/100)</f>
        <v>-88.11906218328822</v>
      </c>
      <c r="F16" s="12">
        <f>'Tabell 24'!F16/('Tabell 24'!$C16/100)</f>
        <v>0</v>
      </c>
      <c r="G16" s="12">
        <f>'Tabell 24'!G16/('Tabell 24'!$C16/100)</f>
        <v>-28.196461179742183</v>
      </c>
      <c r="H16" s="12">
        <f>'Tabell 24'!H16/('Tabell 24'!$C16/100)</f>
        <v>0.12358107482805866</v>
      </c>
      <c r="I16" s="12">
        <f>'Tabell 24'!I16/('Tabell 24'!$C16/100)</f>
        <v>-14.158553954707253</v>
      </c>
    </row>
    <row r="17" spans="1:9" s="3" customFormat="1" ht="12" customHeight="1">
      <c r="A17" s="33" t="s">
        <v>343</v>
      </c>
      <c r="B17" s="15">
        <f>'Tabell 24'!B17/('Tabell 24'!$C17/100)</f>
        <v>101.06462655866954</v>
      </c>
      <c r="C17" s="15">
        <f>'Tabell 24'!C17/('Tabell 24'!$C17/100)</f>
        <v>100</v>
      </c>
      <c r="D17" s="15">
        <f>'Tabell 24'!D17/('Tabell 24'!$C17/100)</f>
        <v>2.4436966971245826</v>
      </c>
      <c r="E17" s="15">
        <f>'Tabell 24'!E17/('Tabell 24'!$C17/100)</f>
        <v>-79.44060219233668</v>
      </c>
      <c r="F17" s="15">
        <f>'Tabell 24'!F17/('Tabell 24'!$C17/100)</f>
        <v>0</v>
      </c>
      <c r="G17" s="15">
        <f>'Tabell 24'!G17/('Tabell 24'!$C17/100)</f>
        <v>-27.240410505971628</v>
      </c>
      <c r="H17" s="15">
        <f>'Tabell 24'!H17/('Tabell 24'!$C17/100)</f>
        <v>0.07380046837723</v>
      </c>
      <c r="I17" s="15">
        <f>'Tabell 24'!I17/('Tabell 24'!$C17/100)</f>
        <v>-4.1635155328065006</v>
      </c>
    </row>
    <row r="18" spans="1:9" s="3" customFormat="1" ht="12" customHeight="1">
      <c r="A18" s="3" t="s">
        <v>12</v>
      </c>
      <c r="B18" s="12">
        <f>'Tabell 24'!B18/('Tabell 24'!$C18/100)</f>
        <v>167.0333405655601</v>
      </c>
      <c r="C18" s="12">
        <f>'Tabell 24'!C18/('Tabell 24'!$C18/100)</f>
        <v>99.99999999999999</v>
      </c>
      <c r="D18" s="12">
        <f>'Tabell 24'!D18/('Tabell 24'!$C18/100)</f>
        <v>10.53590800607507</v>
      </c>
      <c r="E18" s="12">
        <f>'Tabell 24'!E18/('Tabell 24'!$C18/100)</f>
        <v>-61.13521853378655</v>
      </c>
      <c r="F18" s="12">
        <f>'Tabell 24'!F18/('Tabell 24'!$C18/100)</f>
        <v>-2.1421855789397553</v>
      </c>
      <c r="G18" s="12">
        <f>'Tabell 24'!G18/('Tabell 24'!$C18/100)</f>
        <v>-12.227525855210818</v>
      </c>
      <c r="H18" s="12">
        <f>'Tabell 24'!H18/('Tabell 24'!$C18/100)</f>
        <v>-24.570526265037003</v>
      </c>
      <c r="I18" s="12">
        <f>'Tabell 24'!I18/('Tabell 24'!$C18/100)</f>
        <v>10.460451773100937</v>
      </c>
    </row>
    <row r="19" spans="1:9" s="3" customFormat="1" ht="12" customHeight="1">
      <c r="A19" s="33" t="s">
        <v>335</v>
      </c>
      <c r="B19" s="15">
        <f>'Tabell 24'!B19/('Tabell 24'!$C19/100)</f>
        <v>104.97300238814422</v>
      </c>
      <c r="C19" s="15">
        <f>'Tabell 24'!C19/('Tabell 24'!$C19/100)</f>
        <v>100</v>
      </c>
      <c r="D19" s="15">
        <f>'Tabell 24'!D19/('Tabell 24'!$C19/100)</f>
        <v>22.43182574452556</v>
      </c>
      <c r="E19" s="15">
        <f>'Tabell 24'!E19/('Tabell 24'!$C19/100)</f>
        <v>-82.59357241739393</v>
      </c>
      <c r="F19" s="15">
        <f>'Tabell 24'!F19/('Tabell 24'!$C19/100)</f>
        <v>-201.07291837106135</v>
      </c>
      <c r="G19" s="15">
        <f>'Tabell 24'!G19/('Tabell 24'!$C19/100)</f>
        <v>-43.7019360698022</v>
      </c>
      <c r="H19" s="15">
        <f>'Tabell 24'!H19/('Tabell 24'!$C19/100)</f>
        <v>-12.99911570641453</v>
      </c>
      <c r="I19" s="15">
        <f>'Tabell 24'!I19/('Tabell 24'!$C19/100)</f>
        <v>-217.93571682014647</v>
      </c>
    </row>
    <row r="20" spans="1:9" s="3" customFormat="1" ht="12" customHeight="1">
      <c r="A20" s="3" t="s">
        <v>9</v>
      </c>
      <c r="B20" s="12">
        <f>'Tabell 24'!B20/('Tabell 24'!$C20/100)</f>
        <v>100</v>
      </c>
      <c r="C20" s="12">
        <f>'Tabell 24'!C20/('Tabell 24'!$C20/100)</f>
        <v>100</v>
      </c>
      <c r="D20" s="12">
        <f>'Tabell 24'!D20/('Tabell 24'!$C20/100)</f>
        <v>835.1289431945015</v>
      </c>
      <c r="E20" s="12">
        <f>'Tabell 24'!E20/('Tabell 24'!$C20/100)</f>
        <v>-1158.6745383696568</v>
      </c>
      <c r="F20" s="12">
        <f>'Tabell 24'!F20/('Tabell 24'!$C20/100)</f>
        <v>0</v>
      </c>
      <c r="G20" s="12">
        <f>'Tabell 24'!G20/('Tabell 24'!$C20/100)</f>
        <v>-73.93330591944232</v>
      </c>
      <c r="H20" s="12">
        <f>'Tabell 24'!H20/('Tabell 24'!$C20/100)</f>
        <v>-48.76343770193268</v>
      </c>
      <c r="I20" s="12">
        <f>'Tabell 24'!I20/('Tabell 24'!$C20/100)</f>
        <v>-346.2423387965302</v>
      </c>
    </row>
    <row r="21" spans="1:9" s="3" customFormat="1" ht="12" customHeight="1">
      <c r="A21" s="33" t="s">
        <v>341</v>
      </c>
      <c r="B21" s="15">
        <f>'Tabell 24'!B21/('Tabell 24'!$C21/100)</f>
        <v>100</v>
      </c>
      <c r="C21" s="15">
        <f>'Tabell 24'!C21/('Tabell 24'!$C21/100)</f>
        <v>100</v>
      </c>
      <c r="D21" s="15">
        <f>'Tabell 24'!D21/('Tabell 24'!$C21/100)</f>
        <v>-180.60102426229804</v>
      </c>
      <c r="E21" s="15">
        <f>'Tabell 24'!E21/('Tabell 24'!$C21/100)</f>
        <v>839.6158224310275</v>
      </c>
      <c r="F21" s="15">
        <f>'Tabell 24'!F21/('Tabell 24'!$C21/100)</f>
        <v>0</v>
      </c>
      <c r="G21" s="15">
        <f>'Tabell 24'!G21/('Tabell 24'!$C21/100)</f>
        <v>16.03131173918652</v>
      </c>
      <c r="H21" s="15">
        <f>'Tabell 24'!H21/('Tabell 24'!$C21/100)</f>
        <v>13.479029327032967</v>
      </c>
      <c r="I21" s="15">
        <f>'Tabell 24'!I21/('Tabell 24'!$C21/100)</f>
        <v>788.5251392349489</v>
      </c>
    </row>
    <row r="22" spans="1:9" s="3" customFormat="1" ht="12" customHeight="1">
      <c r="A22" s="3" t="s">
        <v>10</v>
      </c>
      <c r="B22" s="12">
        <f>'Tabell 24'!B22/('Tabell 24'!$C22/100)</f>
        <v>102.303961196443</v>
      </c>
      <c r="C22" s="12">
        <f>'Tabell 24'!C22/('Tabell 24'!$C22/100)</f>
        <v>100</v>
      </c>
      <c r="D22" s="12">
        <f>'Tabell 24'!D22/('Tabell 24'!$C22/100)</f>
        <v>-742.5734303422257</v>
      </c>
      <c r="E22" s="12">
        <f>'Tabell 24'!E22/('Tabell 24'!$C22/100)</f>
        <v>-588.5772029102667</v>
      </c>
      <c r="F22" s="12">
        <f>'Tabell 24'!F22/('Tabell 24'!$C22/100)</f>
        <v>0</v>
      </c>
      <c r="G22" s="12">
        <f>'Tabell 24'!G22/('Tabell 24'!$C22/100)</f>
        <v>-72.68121800053893</v>
      </c>
      <c r="H22" s="12">
        <f>'Tabell 24'!H22/('Tabell 24'!$C22/100)</f>
        <v>-59.2616545405551</v>
      </c>
      <c r="I22" s="12">
        <f>'Tabell 24'!I22/('Tabell 24'!$C22/100)</f>
        <v>-1363.0935057935865</v>
      </c>
    </row>
    <row r="23" spans="1:9" s="3" customFormat="1" ht="12" customHeight="1">
      <c r="A23" s="33" t="s">
        <v>342</v>
      </c>
      <c r="B23" s="15">
        <f>'Tabell 24'!B23/('Tabell 24'!$C23/100)</f>
        <v>100.12400443133484</v>
      </c>
      <c r="C23" s="15">
        <f>'Tabell 24'!C23/('Tabell 24'!$C23/100)</f>
        <v>100.00000000000001</v>
      </c>
      <c r="D23" s="15">
        <f>'Tabell 24'!D23/('Tabell 24'!$C23/100)</f>
        <v>0.6692592102923679</v>
      </c>
      <c r="E23" s="15">
        <f>'Tabell 24'!E23/('Tabell 24'!$C23/100)</f>
        <v>-112.44284170743161</v>
      </c>
      <c r="F23" s="15">
        <f>'Tabell 24'!F23/('Tabell 24'!$C23/100)</f>
        <v>0</v>
      </c>
      <c r="G23" s="15">
        <f>'Tabell 24'!G23/('Tabell 24'!$C23/100)</f>
        <v>-12.97214003382768</v>
      </c>
      <c r="H23" s="15">
        <f>'Tabell 24'!H23/('Tabell 24'!$C23/100)</f>
        <v>-4.186061354839593</v>
      </c>
      <c r="I23" s="15">
        <f>'Tabell 24'!I23/('Tabell 24'!$C23/100)</f>
        <v>-28.93178388580651</v>
      </c>
    </row>
    <row r="24" spans="1:9" s="3" customFormat="1" ht="12" customHeight="1">
      <c r="A24" s="2"/>
      <c r="B24" s="9"/>
      <c r="C24" s="9"/>
      <c r="D24" s="9"/>
      <c r="E24" s="9"/>
      <c r="F24" s="9"/>
      <c r="G24" s="9"/>
      <c r="H24" s="9"/>
      <c r="I24" s="9"/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fitToHeight="1" fitToWidth="1" orientation="portrait" paperSize="9" scale="9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28"/>
  <dimension ref="A1:K24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326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131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55</v>
      </c>
      <c r="B3" s="4" t="s">
        <v>76</v>
      </c>
      <c r="C3" s="4" t="s">
        <v>77</v>
      </c>
      <c r="D3" s="4" t="s">
        <v>78</v>
      </c>
      <c r="E3" s="4" t="s">
        <v>79</v>
      </c>
      <c r="F3" s="4" t="s">
        <v>80</v>
      </c>
      <c r="G3" s="4" t="s">
        <v>81</v>
      </c>
      <c r="H3" s="4" t="s">
        <v>82</v>
      </c>
    </row>
    <row r="4" spans="1:8" s="3" customFormat="1" ht="12" customHeight="1">
      <c r="A4" s="3" t="s">
        <v>276</v>
      </c>
      <c r="B4" s="9">
        <v>9977477</v>
      </c>
      <c r="C4" s="9">
        <v>-603651</v>
      </c>
      <c r="D4" s="9">
        <v>-4035042</v>
      </c>
      <c r="E4" s="9">
        <v>-11957770</v>
      </c>
      <c r="F4" s="9">
        <v>-1005974</v>
      </c>
      <c r="G4" s="9">
        <v>-4186992</v>
      </c>
      <c r="H4" s="9">
        <v>-11811952</v>
      </c>
    </row>
    <row r="5" spans="1:8" s="3" customFormat="1" ht="12" customHeight="1">
      <c r="A5" s="3" t="s">
        <v>279</v>
      </c>
      <c r="B5" s="9">
        <v>3925393</v>
      </c>
      <c r="C5" s="9">
        <v>-976702</v>
      </c>
      <c r="D5" s="9">
        <v>-1704539</v>
      </c>
      <c r="E5" s="9">
        <v>-7587210</v>
      </c>
      <c r="F5" s="9">
        <v>-706125</v>
      </c>
      <c r="G5" s="9">
        <v>-3125882</v>
      </c>
      <c r="H5" s="9">
        <v>-10175065</v>
      </c>
    </row>
    <row r="6" spans="1:8" s="3" customFormat="1" ht="12" customHeight="1">
      <c r="A6" s="3" t="s">
        <v>282</v>
      </c>
      <c r="B6" s="9">
        <v>3761144</v>
      </c>
      <c r="C6" s="9">
        <v>60017</v>
      </c>
      <c r="D6" s="9">
        <v>-2112419</v>
      </c>
      <c r="E6" s="9">
        <v>237049</v>
      </c>
      <c r="F6" s="9">
        <v>-200259</v>
      </c>
      <c r="G6" s="9">
        <v>-462312</v>
      </c>
      <c r="H6" s="9">
        <v>-596132</v>
      </c>
    </row>
    <row r="7" spans="1:8" s="3" customFormat="1" ht="12" customHeight="1">
      <c r="A7" s="3" t="s">
        <v>278</v>
      </c>
      <c r="B7" s="9">
        <v>2835916</v>
      </c>
      <c r="C7" s="9">
        <v>-3376300</v>
      </c>
      <c r="D7" s="9">
        <v>-2297785</v>
      </c>
      <c r="E7" s="9">
        <v>-1367551</v>
      </c>
      <c r="F7" s="9">
        <v>-239334</v>
      </c>
      <c r="G7" s="9">
        <v>-1577011</v>
      </c>
      <c r="H7" s="9">
        <v>-6022065</v>
      </c>
    </row>
    <row r="8" spans="1:8" s="3" customFormat="1" ht="12" customHeight="1">
      <c r="A8" s="3" t="s">
        <v>281</v>
      </c>
      <c r="B8" s="9">
        <v>2835656</v>
      </c>
      <c r="C8" s="9">
        <v>-1693752</v>
      </c>
      <c r="D8" s="9">
        <v>-1189047</v>
      </c>
      <c r="E8" s="9">
        <v>-3294806</v>
      </c>
      <c r="F8" s="9">
        <v>-398004</v>
      </c>
      <c r="G8" s="9">
        <v>-340517</v>
      </c>
      <c r="H8" s="9">
        <v>-4080470</v>
      </c>
    </row>
    <row r="9" spans="1:8" s="3" customFormat="1" ht="12" customHeight="1">
      <c r="A9" s="3" t="s">
        <v>286</v>
      </c>
      <c r="B9" s="9">
        <v>1563761</v>
      </c>
      <c r="C9" s="9">
        <v>47052</v>
      </c>
      <c r="D9" s="9">
        <v>-234743</v>
      </c>
      <c r="E9" s="9">
        <v>-853227</v>
      </c>
      <c r="F9" s="9">
        <v>-65853</v>
      </c>
      <c r="G9" s="9">
        <v>-298314</v>
      </c>
      <c r="H9" s="9">
        <v>158676</v>
      </c>
    </row>
    <row r="10" spans="1:8" s="3" customFormat="1" ht="12" customHeight="1">
      <c r="A10" s="3" t="s">
        <v>283</v>
      </c>
      <c r="B10" s="9">
        <v>1159727</v>
      </c>
      <c r="C10" s="9">
        <v>-312290</v>
      </c>
      <c r="D10" s="9">
        <v>-239104</v>
      </c>
      <c r="E10" s="9">
        <v>-1269402</v>
      </c>
      <c r="F10" s="9">
        <v>-91689</v>
      </c>
      <c r="G10" s="9">
        <v>-267237</v>
      </c>
      <c r="H10" s="9">
        <v>-1019995</v>
      </c>
    </row>
    <row r="11" spans="1:8" s="3" customFormat="1" ht="12" customHeight="1">
      <c r="A11" s="3" t="s">
        <v>288</v>
      </c>
      <c r="B11" s="9">
        <v>281146</v>
      </c>
      <c r="C11" s="9">
        <v>-140416</v>
      </c>
      <c r="D11" s="9">
        <v>-119482</v>
      </c>
      <c r="E11" s="9">
        <v>-332632</v>
      </c>
      <c r="F11" s="9">
        <v>-91714</v>
      </c>
      <c r="G11" s="9">
        <v>-311594</v>
      </c>
      <c r="H11" s="9">
        <v>-714692</v>
      </c>
    </row>
    <row r="12" spans="1:8" s="3" customFormat="1" ht="12" customHeight="1">
      <c r="A12" s="3" t="s">
        <v>287</v>
      </c>
      <c r="B12" s="9">
        <v>261139</v>
      </c>
      <c r="C12" s="9">
        <v>-379072</v>
      </c>
      <c r="D12" s="9">
        <v>-365291</v>
      </c>
      <c r="E12" s="9">
        <v>-65972</v>
      </c>
      <c r="F12" s="9">
        <v>-22185</v>
      </c>
      <c r="G12" s="9">
        <v>-77189</v>
      </c>
      <c r="H12" s="9">
        <v>-648570</v>
      </c>
    </row>
    <row r="13" spans="1:8" s="3" customFormat="1" ht="12" customHeight="1">
      <c r="A13" s="3" t="s">
        <v>284</v>
      </c>
      <c r="B13" s="9">
        <v>180834</v>
      </c>
      <c r="C13" s="9">
        <v>105911</v>
      </c>
      <c r="D13" s="9">
        <v>-14158</v>
      </c>
      <c r="E13" s="9">
        <v>-194443</v>
      </c>
      <c r="F13" s="9">
        <v>-10423</v>
      </c>
      <c r="G13" s="9">
        <v>-124978</v>
      </c>
      <c r="H13" s="9">
        <v>-57257</v>
      </c>
    </row>
    <row r="14" spans="1:8" s="3" customFormat="1" ht="12" customHeight="1">
      <c r="A14" s="3" t="s">
        <v>277</v>
      </c>
      <c r="B14" s="9">
        <v>59204</v>
      </c>
      <c r="C14" s="9">
        <v>-4625</v>
      </c>
      <c r="D14" s="9">
        <v>-558</v>
      </c>
      <c r="E14" s="9">
        <v>-52134</v>
      </c>
      <c r="F14" s="9">
        <v>-7308</v>
      </c>
      <c r="G14" s="9">
        <v>-201</v>
      </c>
      <c r="H14" s="9">
        <v>-5622</v>
      </c>
    </row>
    <row r="15" spans="1:8" s="3" customFormat="1" ht="12" customHeight="1">
      <c r="A15" s="3" t="s">
        <v>305</v>
      </c>
      <c r="B15" s="9">
        <v>24434</v>
      </c>
      <c r="C15" s="9">
        <v>1865</v>
      </c>
      <c r="D15" s="9">
        <v>-8182</v>
      </c>
      <c r="E15" s="9">
        <v>979</v>
      </c>
      <c r="F15" s="9">
        <v>-13813</v>
      </c>
      <c r="G15" s="9">
        <v>-31</v>
      </c>
      <c r="H15" s="9">
        <v>5252</v>
      </c>
    </row>
    <row r="16" spans="1:8" s="3" customFormat="1" ht="12" customHeight="1">
      <c r="A16" s="3" t="s">
        <v>309</v>
      </c>
      <c r="B16" s="9">
        <v>14471</v>
      </c>
      <c r="C16" s="9">
        <v>15</v>
      </c>
      <c r="D16" s="9">
        <v>0</v>
      </c>
      <c r="E16" s="9">
        <v>-14710</v>
      </c>
      <c r="F16" s="9">
        <v>-55494</v>
      </c>
      <c r="G16" s="9">
        <v>4</v>
      </c>
      <c r="H16" s="9">
        <v>-55497</v>
      </c>
    </row>
    <row r="17" spans="1:8" s="3" customFormat="1" ht="12" customHeight="1">
      <c r="A17" s="3" t="s">
        <v>296</v>
      </c>
      <c r="B17" s="9">
        <v>4658</v>
      </c>
      <c r="C17" s="9">
        <v>-16733</v>
      </c>
      <c r="D17" s="9">
        <v>-7719</v>
      </c>
      <c r="E17" s="9">
        <v>122</v>
      </c>
      <c r="F17" s="9">
        <v>-1123</v>
      </c>
      <c r="G17" s="9">
        <v>-1144</v>
      </c>
      <c r="H17" s="9">
        <v>-21939</v>
      </c>
    </row>
    <row r="18" spans="1:8" s="3" customFormat="1" ht="12" customHeight="1">
      <c r="A18" s="3" t="s">
        <v>306</v>
      </c>
      <c r="B18" s="9">
        <v>21</v>
      </c>
      <c r="C18" s="9">
        <v>0</v>
      </c>
      <c r="D18" s="9">
        <v>0</v>
      </c>
      <c r="E18" s="9">
        <v>-5</v>
      </c>
      <c r="F18" s="9">
        <v>-1160</v>
      </c>
      <c r="G18" s="9">
        <v>0</v>
      </c>
      <c r="H18" s="9">
        <v>-1144</v>
      </c>
    </row>
    <row r="19" spans="1:8" s="3" customFormat="1" ht="12.75">
      <c r="A19" s="2"/>
      <c r="B19" s="9"/>
      <c r="C19" s="9"/>
      <c r="D19" s="9"/>
      <c r="E19" s="9"/>
      <c r="F19" s="9"/>
      <c r="G19" s="9"/>
      <c r="H19" s="9"/>
    </row>
    <row r="20" spans="1:8" ht="12.75">
      <c r="A20" s="3" t="s">
        <v>140</v>
      </c>
      <c r="B20" s="9">
        <f aca="true" t="shared" si="0" ref="B20:H20">SUM(B4:B19)</f>
        <v>26884981</v>
      </c>
      <c r="C20" s="9">
        <f t="shared" si="0"/>
        <v>-7288681</v>
      </c>
      <c r="D20" s="9">
        <f t="shared" si="0"/>
        <v>-12328069</v>
      </c>
      <c r="E20" s="9">
        <f t="shared" si="0"/>
        <v>-26751712</v>
      </c>
      <c r="F20" s="9">
        <f t="shared" si="0"/>
        <v>-2910458</v>
      </c>
      <c r="G20" s="9">
        <f t="shared" si="0"/>
        <v>-10773398</v>
      </c>
      <c r="H20" s="9">
        <f t="shared" si="0"/>
        <v>-35046472</v>
      </c>
    </row>
    <row r="21" spans="1:8" ht="12.75">
      <c r="A21" s="1" t="s">
        <v>141</v>
      </c>
      <c r="B21" s="10">
        <v>23910802</v>
      </c>
      <c r="C21" s="10">
        <v>22125953</v>
      </c>
      <c r="D21" s="10">
        <v>-9803222</v>
      </c>
      <c r="E21" s="10">
        <v>-24731980</v>
      </c>
      <c r="F21" s="10">
        <v>-2693729</v>
      </c>
      <c r="G21" s="10">
        <v>-5037655</v>
      </c>
      <c r="H21" s="10">
        <v>3770169</v>
      </c>
    </row>
    <row r="23" spans="1:8" ht="12.75">
      <c r="A23" s="1" t="s">
        <v>137</v>
      </c>
      <c r="B23" s="7">
        <f>B20/($B20/100)</f>
        <v>100</v>
      </c>
      <c r="C23" s="7">
        <f aca="true" t="shared" si="1" ref="C23:H23">C20/($B20/100)</f>
        <v>-27.110604987967072</v>
      </c>
      <c r="D23" s="7">
        <f t="shared" si="1"/>
        <v>-45.85485479792602</v>
      </c>
      <c r="E23" s="7">
        <f t="shared" si="1"/>
        <v>-99.50429944510654</v>
      </c>
      <c r="F23" s="7">
        <f t="shared" si="1"/>
        <v>-10.825590689463384</v>
      </c>
      <c r="G23" s="7">
        <f t="shared" si="1"/>
        <v>-40.07218007704748</v>
      </c>
      <c r="H23" s="7">
        <f t="shared" si="1"/>
        <v>-130.35706441451455</v>
      </c>
    </row>
    <row r="24" spans="1:8" ht="12.75">
      <c r="A24" s="1" t="s">
        <v>138</v>
      </c>
      <c r="B24" s="7">
        <f>B21/($B21/100)</f>
        <v>100</v>
      </c>
      <c r="C24" s="7">
        <f aca="true" t="shared" si="2" ref="C24:H24">C21/($B21/100)</f>
        <v>92.53538630782857</v>
      </c>
      <c r="D24" s="7">
        <f t="shared" si="2"/>
        <v>-40.999135035286564</v>
      </c>
      <c r="E24" s="7">
        <f t="shared" si="2"/>
        <v>-103.43433900711486</v>
      </c>
      <c r="F24" s="7">
        <f t="shared" si="2"/>
        <v>-11.26574089819321</v>
      </c>
      <c r="G24" s="7">
        <f t="shared" si="2"/>
        <v>-21.068532122009124</v>
      </c>
      <c r="H24" s="7">
        <f t="shared" si="2"/>
        <v>15.767639245224816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6"/>
  <dimension ref="A1:K19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331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129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55</v>
      </c>
      <c r="B3" s="4" t="s">
        <v>76</v>
      </c>
      <c r="C3" s="4" t="s">
        <v>77</v>
      </c>
      <c r="D3" s="4" t="s">
        <v>78</v>
      </c>
      <c r="E3" s="4" t="s">
        <v>79</v>
      </c>
      <c r="F3" s="4" t="s">
        <v>80</v>
      </c>
      <c r="G3" s="4" t="s">
        <v>81</v>
      </c>
      <c r="H3" s="4" t="s">
        <v>82</v>
      </c>
    </row>
    <row r="4" spans="1:8" s="3" customFormat="1" ht="12" customHeight="1">
      <c r="A4" s="3" t="s">
        <v>302</v>
      </c>
      <c r="B4" s="9">
        <v>8378115</v>
      </c>
      <c r="C4" s="9">
        <v>-6237413</v>
      </c>
      <c r="D4" s="9">
        <v>-3414385</v>
      </c>
      <c r="E4" s="9">
        <v>2154615</v>
      </c>
      <c r="F4" s="9">
        <v>-816942</v>
      </c>
      <c r="G4" s="9">
        <v>449138</v>
      </c>
      <c r="H4" s="9">
        <v>-76715</v>
      </c>
    </row>
    <row r="5" spans="1:8" s="3" customFormat="1" ht="12" customHeight="1">
      <c r="A5" s="3" t="s">
        <v>301</v>
      </c>
      <c r="B5" s="9">
        <v>6988905</v>
      </c>
      <c r="C5" s="9">
        <v>-6719427</v>
      </c>
      <c r="D5" s="9">
        <v>-3754396</v>
      </c>
      <c r="E5" s="9">
        <v>3838861</v>
      </c>
      <c r="F5" s="9">
        <v>-121224</v>
      </c>
      <c r="G5" s="9">
        <v>0</v>
      </c>
      <c r="H5" s="9">
        <v>232719</v>
      </c>
    </row>
    <row r="6" spans="1:8" s="3" customFormat="1" ht="12" customHeight="1">
      <c r="A6" s="3" t="s">
        <v>294</v>
      </c>
      <c r="B6" s="9">
        <v>5575656</v>
      </c>
      <c r="C6" s="9">
        <v>-1829342</v>
      </c>
      <c r="D6" s="9">
        <v>-1991098</v>
      </c>
      <c r="E6" s="9">
        <v>-1127954</v>
      </c>
      <c r="F6" s="9">
        <v>-219205</v>
      </c>
      <c r="G6" s="9">
        <v>-59</v>
      </c>
      <c r="H6" s="9">
        <v>407998</v>
      </c>
    </row>
    <row r="7" spans="1:8" s="3" customFormat="1" ht="12" customHeight="1">
      <c r="A7" s="3" t="s">
        <v>303</v>
      </c>
      <c r="B7" s="9">
        <v>2793781</v>
      </c>
      <c r="C7" s="9">
        <v>-2240291</v>
      </c>
      <c r="D7" s="9">
        <v>-488358</v>
      </c>
      <c r="E7" s="9">
        <v>461423</v>
      </c>
      <c r="F7" s="9">
        <v>-363260</v>
      </c>
      <c r="G7" s="9">
        <v>106875</v>
      </c>
      <c r="H7" s="9">
        <v>270170</v>
      </c>
    </row>
    <row r="8" spans="1:8" s="3" customFormat="1" ht="12" customHeight="1">
      <c r="A8" s="3" t="s">
        <v>304</v>
      </c>
      <c r="B8" s="9">
        <v>1019494</v>
      </c>
      <c r="C8" s="9">
        <v>-418271</v>
      </c>
      <c r="D8" s="9">
        <v>-172150</v>
      </c>
      <c r="E8" s="9">
        <v>-324543</v>
      </c>
      <c r="F8" s="9">
        <v>-112393</v>
      </c>
      <c r="G8" s="9">
        <v>-47354</v>
      </c>
      <c r="H8" s="9">
        <v>-55217</v>
      </c>
    </row>
    <row r="9" spans="1:8" s="3" customFormat="1" ht="12" customHeight="1">
      <c r="A9" s="3" t="s">
        <v>298</v>
      </c>
      <c r="B9" s="9">
        <v>618877</v>
      </c>
      <c r="C9" s="9">
        <v>-93238</v>
      </c>
      <c r="D9" s="9">
        <v>-87502</v>
      </c>
      <c r="E9" s="9">
        <v>-413263</v>
      </c>
      <c r="F9" s="9">
        <v>-66922</v>
      </c>
      <c r="G9" s="9">
        <v>9901</v>
      </c>
      <c r="H9" s="9">
        <v>-32147</v>
      </c>
    </row>
    <row r="10" spans="1:8" s="3" customFormat="1" ht="12" customHeight="1">
      <c r="A10" s="3" t="s">
        <v>308</v>
      </c>
      <c r="B10" s="9">
        <v>607618</v>
      </c>
      <c r="C10" s="9">
        <v>3</v>
      </c>
      <c r="D10" s="9">
        <v>-1039</v>
      </c>
      <c r="E10" s="9">
        <v>-614322</v>
      </c>
      <c r="F10" s="9">
        <v>-19634</v>
      </c>
      <c r="G10" s="9">
        <v>0</v>
      </c>
      <c r="H10" s="9">
        <v>-15747</v>
      </c>
    </row>
    <row r="11" spans="1:8" s="3" customFormat="1" ht="12" customHeight="1">
      <c r="A11" s="3" t="s">
        <v>312</v>
      </c>
      <c r="B11" s="9">
        <v>23460</v>
      </c>
      <c r="C11" s="9">
        <v>242</v>
      </c>
      <c r="D11" s="9">
        <v>-530</v>
      </c>
      <c r="E11" s="9">
        <v>-19935</v>
      </c>
      <c r="F11" s="9">
        <v>-3047</v>
      </c>
      <c r="G11" s="9">
        <v>-7</v>
      </c>
      <c r="H11" s="9">
        <v>-2209</v>
      </c>
    </row>
    <row r="12" spans="1:8" s="3" customFormat="1" ht="12" customHeight="1">
      <c r="A12" s="3" t="s">
        <v>311</v>
      </c>
      <c r="B12" s="9">
        <v>10674</v>
      </c>
      <c r="C12" s="9">
        <v>-1341</v>
      </c>
      <c r="D12" s="9">
        <v>-121</v>
      </c>
      <c r="E12" s="9">
        <v>-9037</v>
      </c>
      <c r="F12" s="9">
        <v>-397</v>
      </c>
      <c r="G12" s="9">
        <v>0</v>
      </c>
      <c r="H12" s="9">
        <v>-222</v>
      </c>
    </row>
    <row r="13" spans="1:8" s="3" customFormat="1" ht="12" customHeight="1">
      <c r="A13" s="3" t="s">
        <v>310</v>
      </c>
      <c r="B13" s="9">
        <v>6170</v>
      </c>
      <c r="C13" s="9">
        <v>0</v>
      </c>
      <c r="D13" s="9">
        <v>0</v>
      </c>
      <c r="E13" s="9">
        <v>-6351</v>
      </c>
      <c r="F13" s="9">
        <v>-2460</v>
      </c>
      <c r="G13" s="9">
        <v>0</v>
      </c>
      <c r="H13" s="9">
        <v>-2458</v>
      </c>
    </row>
    <row r="14" spans="1:8" s="3" customFormat="1" ht="12.75">
      <c r="A14" s="2"/>
      <c r="B14" s="9"/>
      <c r="C14" s="9"/>
      <c r="D14" s="9"/>
      <c r="E14" s="9"/>
      <c r="F14" s="9"/>
      <c r="G14" s="9"/>
      <c r="H14" s="9"/>
    </row>
    <row r="15" spans="1:8" ht="12.75">
      <c r="A15" s="3" t="s">
        <v>140</v>
      </c>
      <c r="B15" s="9">
        <f aca="true" t="shared" si="0" ref="B15:H15">SUM(B4:B14)</f>
        <v>26022750</v>
      </c>
      <c r="C15" s="9">
        <f t="shared" si="0"/>
        <v>-17539078</v>
      </c>
      <c r="D15" s="9">
        <f t="shared" si="0"/>
        <v>-9909579</v>
      </c>
      <c r="E15" s="9">
        <f t="shared" si="0"/>
        <v>3939494</v>
      </c>
      <c r="F15" s="9">
        <f t="shared" si="0"/>
        <v>-1725484</v>
      </c>
      <c r="G15" s="9">
        <f t="shared" si="0"/>
        <v>518494</v>
      </c>
      <c r="H15" s="9">
        <f t="shared" si="0"/>
        <v>726172</v>
      </c>
    </row>
    <row r="16" spans="1:8" ht="12.75">
      <c r="A16" s="1" t="s">
        <v>141</v>
      </c>
      <c r="B16" s="10">
        <v>43061648</v>
      </c>
      <c r="C16" s="10">
        <v>-9281338</v>
      </c>
      <c r="D16" s="10">
        <v>-10708819</v>
      </c>
      <c r="E16" s="10">
        <v>-17390841</v>
      </c>
      <c r="F16" s="10">
        <v>-1923585</v>
      </c>
      <c r="G16" s="10">
        <v>610184</v>
      </c>
      <c r="H16" s="10">
        <v>660647</v>
      </c>
    </row>
    <row r="18" spans="1:8" ht="12.75">
      <c r="A18" s="1" t="s">
        <v>137</v>
      </c>
      <c r="B18" s="7">
        <f aca="true" t="shared" si="1" ref="B18:H19">B15/($B15/100)</f>
        <v>100</v>
      </c>
      <c r="C18" s="7">
        <f t="shared" si="1"/>
        <v>-67.39901816679637</v>
      </c>
      <c r="D18" s="7">
        <f t="shared" si="1"/>
        <v>-38.08044499524455</v>
      </c>
      <c r="E18" s="7">
        <f t="shared" si="1"/>
        <v>15.138653678031723</v>
      </c>
      <c r="F18" s="7">
        <f t="shared" si="1"/>
        <v>-6.630675082379841</v>
      </c>
      <c r="G18" s="7">
        <f t="shared" si="1"/>
        <v>1.992464286057392</v>
      </c>
      <c r="H18" s="7">
        <f t="shared" si="1"/>
        <v>2.7905275191899395</v>
      </c>
    </row>
    <row r="19" spans="1:8" ht="12.75">
      <c r="A19" s="1" t="s">
        <v>138</v>
      </c>
      <c r="B19" s="7">
        <f t="shared" si="1"/>
        <v>100</v>
      </c>
      <c r="C19" s="7">
        <f t="shared" si="1"/>
        <v>-21.553606123016937</v>
      </c>
      <c r="D19" s="7">
        <f t="shared" si="1"/>
        <v>-24.868576790186943</v>
      </c>
      <c r="E19" s="7">
        <f t="shared" si="1"/>
        <v>-40.38591602439368</v>
      </c>
      <c r="F19" s="7">
        <f t="shared" si="1"/>
        <v>-4.467049194215698</v>
      </c>
      <c r="G19" s="7">
        <f t="shared" si="1"/>
        <v>1.4170010399973545</v>
      </c>
      <c r="H19" s="7">
        <f t="shared" si="1"/>
        <v>1.534188844792935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29"/>
  <dimension ref="A1:K26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327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48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55</v>
      </c>
      <c r="B3" s="4" t="s">
        <v>76</v>
      </c>
      <c r="C3" s="4" t="s">
        <v>77</v>
      </c>
      <c r="D3" s="4" t="s">
        <v>78</v>
      </c>
      <c r="E3" s="4" t="s">
        <v>79</v>
      </c>
      <c r="F3" s="4" t="s">
        <v>80</v>
      </c>
      <c r="G3" s="4" t="s">
        <v>81</v>
      </c>
      <c r="H3" s="4" t="s">
        <v>82</v>
      </c>
    </row>
    <row r="4" spans="1:8" s="3" customFormat="1" ht="12" customHeight="1">
      <c r="A4" s="3" t="s">
        <v>275</v>
      </c>
      <c r="B4" s="9">
        <v>18770348</v>
      </c>
      <c r="C4" s="9">
        <v>-2734844</v>
      </c>
      <c r="D4" s="9">
        <v>-9716877</v>
      </c>
      <c r="E4" s="9">
        <v>-13125548</v>
      </c>
      <c r="F4" s="9">
        <v>-538630</v>
      </c>
      <c r="G4" s="9">
        <v>-597798</v>
      </c>
      <c r="H4" s="9">
        <v>-7943349</v>
      </c>
    </row>
    <row r="5" spans="1:8" s="3" customFormat="1" ht="12" customHeight="1">
      <c r="A5" s="3" t="s">
        <v>277</v>
      </c>
      <c r="B5" s="9">
        <v>9226011</v>
      </c>
      <c r="C5" s="9">
        <v>-6843708</v>
      </c>
      <c r="D5" s="9">
        <v>-3572514</v>
      </c>
      <c r="E5" s="9">
        <v>-2757814</v>
      </c>
      <c r="F5" s="9">
        <v>-316269</v>
      </c>
      <c r="G5" s="9">
        <v>-299077</v>
      </c>
      <c r="H5" s="9">
        <v>-4563371</v>
      </c>
    </row>
    <row r="6" spans="1:8" s="3" customFormat="1" ht="12" customHeight="1">
      <c r="A6" s="3" t="s">
        <v>280</v>
      </c>
      <c r="B6" s="9">
        <v>8685709</v>
      </c>
      <c r="C6" s="9">
        <v>2703798</v>
      </c>
      <c r="D6" s="9">
        <v>-3013533</v>
      </c>
      <c r="E6" s="9">
        <v>-7797759</v>
      </c>
      <c r="F6" s="9">
        <v>-965657</v>
      </c>
      <c r="G6" s="9">
        <v>-5068391</v>
      </c>
      <c r="H6" s="9">
        <v>-5455833</v>
      </c>
    </row>
    <row r="7" spans="1:8" s="3" customFormat="1" ht="12" customHeight="1">
      <c r="A7" s="3" t="s">
        <v>284</v>
      </c>
      <c r="B7" s="9">
        <v>5255579</v>
      </c>
      <c r="C7" s="9">
        <v>599159</v>
      </c>
      <c r="D7" s="9">
        <v>-153395</v>
      </c>
      <c r="E7" s="9">
        <v>-5219952</v>
      </c>
      <c r="F7" s="9">
        <v>-189945</v>
      </c>
      <c r="G7" s="9">
        <v>-707030</v>
      </c>
      <c r="H7" s="9">
        <v>-415584</v>
      </c>
    </row>
    <row r="8" spans="1:8" s="3" customFormat="1" ht="12" customHeight="1">
      <c r="A8" s="3" t="s">
        <v>276</v>
      </c>
      <c r="B8" s="9">
        <v>3379923</v>
      </c>
      <c r="C8" s="9">
        <v>-91102</v>
      </c>
      <c r="D8" s="9">
        <v>-625994</v>
      </c>
      <c r="E8" s="9">
        <v>-4208975</v>
      </c>
      <c r="F8" s="9">
        <v>-453647</v>
      </c>
      <c r="G8" s="9">
        <v>-715316</v>
      </c>
      <c r="H8" s="9">
        <v>-2715111</v>
      </c>
    </row>
    <row r="9" spans="1:8" s="3" customFormat="1" ht="12" customHeight="1">
      <c r="A9" s="3" t="s">
        <v>282</v>
      </c>
      <c r="B9" s="9">
        <v>1478958</v>
      </c>
      <c r="C9" s="9">
        <v>3649</v>
      </c>
      <c r="D9" s="9">
        <v>-30725</v>
      </c>
      <c r="E9" s="9">
        <v>-1261702</v>
      </c>
      <c r="F9" s="9">
        <v>-94735</v>
      </c>
      <c r="G9" s="9">
        <v>-28108</v>
      </c>
      <c r="H9" s="9">
        <v>-96289</v>
      </c>
    </row>
    <row r="10" spans="1:8" s="3" customFormat="1" ht="12" customHeight="1">
      <c r="A10" s="3" t="s">
        <v>279</v>
      </c>
      <c r="B10" s="9">
        <v>971614</v>
      </c>
      <c r="C10" s="9">
        <v>-54155</v>
      </c>
      <c r="D10" s="9">
        <v>-109112</v>
      </c>
      <c r="E10" s="9">
        <v>-1363718</v>
      </c>
      <c r="F10" s="9">
        <v>-181120</v>
      </c>
      <c r="G10" s="9">
        <v>-173314</v>
      </c>
      <c r="H10" s="9">
        <v>-909805</v>
      </c>
    </row>
    <row r="11" spans="1:8" s="3" customFormat="1" ht="12" customHeight="1">
      <c r="A11" s="3" t="s">
        <v>291</v>
      </c>
      <c r="B11" s="9">
        <v>498550</v>
      </c>
      <c r="C11" s="9">
        <v>88815</v>
      </c>
      <c r="D11" s="9">
        <v>-121625</v>
      </c>
      <c r="E11" s="9">
        <v>-143891</v>
      </c>
      <c r="F11" s="9">
        <v>-10964</v>
      </c>
      <c r="G11" s="9">
        <v>-94074</v>
      </c>
      <c r="H11" s="9">
        <v>216811</v>
      </c>
    </row>
    <row r="12" spans="1:8" s="3" customFormat="1" ht="12" customHeight="1">
      <c r="A12" s="3" t="s">
        <v>281</v>
      </c>
      <c r="B12" s="9">
        <v>492133</v>
      </c>
      <c r="C12" s="9">
        <v>-104939</v>
      </c>
      <c r="D12" s="9">
        <v>-53424</v>
      </c>
      <c r="E12" s="9">
        <v>-664068</v>
      </c>
      <c r="F12" s="9">
        <v>-27126</v>
      </c>
      <c r="G12" s="9">
        <v>-21699</v>
      </c>
      <c r="H12" s="9">
        <v>-379123</v>
      </c>
    </row>
    <row r="13" spans="1:8" s="3" customFormat="1" ht="12" customHeight="1">
      <c r="A13" s="3" t="s">
        <v>278</v>
      </c>
      <c r="B13" s="9">
        <v>324961</v>
      </c>
      <c r="C13" s="9">
        <v>-126635</v>
      </c>
      <c r="D13" s="9">
        <v>-92677</v>
      </c>
      <c r="E13" s="9">
        <v>-299409</v>
      </c>
      <c r="F13" s="9">
        <v>-18921</v>
      </c>
      <c r="G13" s="9">
        <v>-93873</v>
      </c>
      <c r="H13" s="9">
        <v>-306554</v>
      </c>
    </row>
    <row r="14" spans="1:8" s="3" customFormat="1" ht="12" customHeight="1">
      <c r="A14" s="3" t="s">
        <v>286</v>
      </c>
      <c r="B14" s="9">
        <v>248956</v>
      </c>
      <c r="C14" s="9">
        <v>26918</v>
      </c>
      <c r="D14" s="9">
        <v>-90181</v>
      </c>
      <c r="E14" s="9">
        <v>-186107</v>
      </c>
      <c r="F14" s="9">
        <v>-15978</v>
      </c>
      <c r="G14" s="9">
        <v>-173445</v>
      </c>
      <c r="H14" s="9">
        <v>-189837</v>
      </c>
    </row>
    <row r="15" spans="1:8" s="3" customFormat="1" ht="12" customHeight="1">
      <c r="A15" s="3" t="s">
        <v>283</v>
      </c>
      <c r="B15" s="9">
        <v>221772</v>
      </c>
      <c r="C15" s="9">
        <v>1103</v>
      </c>
      <c r="D15" s="9">
        <v>-29512</v>
      </c>
      <c r="E15" s="9">
        <v>-196728</v>
      </c>
      <c r="F15" s="9">
        <v>-9545</v>
      </c>
      <c r="G15" s="9">
        <v>-6935</v>
      </c>
      <c r="H15" s="9">
        <v>-19845</v>
      </c>
    </row>
    <row r="16" spans="1:8" s="3" customFormat="1" ht="12" customHeight="1">
      <c r="A16" s="3" t="s">
        <v>285</v>
      </c>
      <c r="B16" s="9">
        <v>66113</v>
      </c>
      <c r="C16" s="9">
        <v>-3807</v>
      </c>
      <c r="D16" s="9">
        <v>-32173</v>
      </c>
      <c r="E16" s="9">
        <v>-22769</v>
      </c>
      <c r="F16" s="9">
        <v>-176</v>
      </c>
      <c r="G16" s="9">
        <v>-282</v>
      </c>
      <c r="H16" s="9">
        <v>6906</v>
      </c>
    </row>
    <row r="17" spans="1:8" s="3" customFormat="1" ht="12" customHeight="1">
      <c r="A17" s="3" t="s">
        <v>309</v>
      </c>
      <c r="B17" s="9">
        <v>28929</v>
      </c>
      <c r="C17" s="9">
        <v>0</v>
      </c>
      <c r="D17" s="9">
        <v>0</v>
      </c>
      <c r="E17" s="9">
        <v>-28903</v>
      </c>
      <c r="F17" s="9">
        <v>-432</v>
      </c>
      <c r="G17" s="9">
        <v>-27</v>
      </c>
      <c r="H17" s="9">
        <v>-433</v>
      </c>
    </row>
    <row r="18" spans="1:8" s="3" customFormat="1" ht="12" customHeight="1">
      <c r="A18" s="3" t="s">
        <v>287</v>
      </c>
      <c r="B18" s="9">
        <v>20255</v>
      </c>
      <c r="C18" s="9">
        <v>-12582</v>
      </c>
      <c r="D18" s="9">
        <v>-1297</v>
      </c>
      <c r="E18" s="9">
        <v>-54900</v>
      </c>
      <c r="F18" s="9">
        <v>-1019</v>
      </c>
      <c r="G18" s="9">
        <v>-2562</v>
      </c>
      <c r="H18" s="9">
        <v>-52105</v>
      </c>
    </row>
    <row r="19" spans="1:8" s="3" customFormat="1" ht="12" customHeight="1">
      <c r="A19" s="3" t="s">
        <v>292</v>
      </c>
      <c r="B19" s="9">
        <v>8732</v>
      </c>
      <c r="C19" s="9">
        <v>6031</v>
      </c>
      <c r="D19" s="9">
        <v>-5936</v>
      </c>
      <c r="E19" s="9">
        <v>11419</v>
      </c>
      <c r="F19" s="9">
        <v>-2048</v>
      </c>
      <c r="G19" s="9">
        <v>-6935</v>
      </c>
      <c r="H19" s="9">
        <v>11263</v>
      </c>
    </row>
    <row r="20" spans="1:8" s="3" customFormat="1" ht="12" customHeight="1">
      <c r="A20" s="3" t="s">
        <v>293</v>
      </c>
      <c r="B20" s="9">
        <v>1576</v>
      </c>
      <c r="C20" s="9">
        <v>11</v>
      </c>
      <c r="D20" s="9">
        <v>-1212</v>
      </c>
      <c r="E20" s="9">
        <v>-2</v>
      </c>
      <c r="F20" s="9">
        <v>-279</v>
      </c>
      <c r="G20" s="9">
        <v>-40</v>
      </c>
      <c r="H20" s="9">
        <v>54</v>
      </c>
    </row>
    <row r="21" spans="1:8" s="3" customFormat="1" ht="12.75">
      <c r="A21" s="2"/>
      <c r="B21" s="9"/>
      <c r="C21" s="9"/>
      <c r="D21" s="9"/>
      <c r="E21" s="9"/>
      <c r="F21" s="9"/>
      <c r="G21" s="9"/>
      <c r="H21" s="9"/>
    </row>
    <row r="22" spans="1:8" ht="12.75">
      <c r="A22" s="3" t="s">
        <v>140</v>
      </c>
      <c r="B22" s="9">
        <f aca="true" t="shared" si="0" ref="B22:H22">SUM(B4:B21)</f>
        <v>49680119</v>
      </c>
      <c r="C22" s="9">
        <f t="shared" si="0"/>
        <v>-6542288</v>
      </c>
      <c r="D22" s="9">
        <f t="shared" si="0"/>
        <v>-17650187</v>
      </c>
      <c r="E22" s="9">
        <f t="shared" si="0"/>
        <v>-37320826</v>
      </c>
      <c r="F22" s="9">
        <f t="shared" si="0"/>
        <v>-2826491</v>
      </c>
      <c r="G22" s="9">
        <f t="shared" si="0"/>
        <v>-7988906</v>
      </c>
      <c r="H22" s="9">
        <f t="shared" si="0"/>
        <v>-22812205</v>
      </c>
    </row>
    <row r="23" spans="1:8" ht="12.75">
      <c r="A23" s="1" t="s">
        <v>141</v>
      </c>
      <c r="B23" s="10">
        <v>47341897</v>
      </c>
      <c r="C23" s="10">
        <v>42650512</v>
      </c>
      <c r="D23" s="10">
        <v>-14610778</v>
      </c>
      <c r="E23" s="10">
        <v>-47313948</v>
      </c>
      <c r="F23" s="10">
        <v>-2505791</v>
      </c>
      <c r="G23" s="10">
        <v>-6261458</v>
      </c>
      <c r="H23" s="10">
        <v>19300434</v>
      </c>
    </row>
    <row r="25" spans="1:8" ht="12.75">
      <c r="A25" s="1" t="s">
        <v>137</v>
      </c>
      <c r="B25" s="7">
        <f aca="true" t="shared" si="1" ref="B25:H26">B22/($B22/100)</f>
        <v>100</v>
      </c>
      <c r="C25" s="7">
        <f t="shared" si="1"/>
        <v>-13.168825139086321</v>
      </c>
      <c r="D25" s="7">
        <f t="shared" si="1"/>
        <v>-35.527666509816534</v>
      </c>
      <c r="E25" s="7">
        <f t="shared" si="1"/>
        <v>-75.12225564516059</v>
      </c>
      <c r="F25" s="7">
        <f t="shared" si="1"/>
        <v>-5.689380494438832</v>
      </c>
      <c r="G25" s="7">
        <f t="shared" si="1"/>
        <v>-16.080690144884716</v>
      </c>
      <c r="H25" s="7">
        <f t="shared" si="1"/>
        <v>-45.918177047844836</v>
      </c>
    </row>
    <row r="26" spans="1:8" ht="12.75">
      <c r="A26" s="1" t="s">
        <v>138</v>
      </c>
      <c r="B26" s="7">
        <f t="shared" si="1"/>
        <v>100</v>
      </c>
      <c r="C26" s="7">
        <f t="shared" si="1"/>
        <v>90.09041610647753</v>
      </c>
      <c r="D26" s="7">
        <f t="shared" si="1"/>
        <v>-30.862257167261383</v>
      </c>
      <c r="E26" s="7">
        <f t="shared" si="1"/>
        <v>-99.94096349793504</v>
      </c>
      <c r="F26" s="7">
        <f t="shared" si="1"/>
        <v>-5.292967030873309</v>
      </c>
      <c r="G26" s="7">
        <f t="shared" si="1"/>
        <v>-13.22603950576801</v>
      </c>
      <c r="H26" s="7">
        <f t="shared" si="1"/>
        <v>40.7681889046398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Blad30"/>
  <dimension ref="A1:K28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328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49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55</v>
      </c>
      <c r="B3" s="4" t="s">
        <v>76</v>
      </c>
      <c r="C3" s="4" t="s">
        <v>77</v>
      </c>
      <c r="D3" s="4" t="s">
        <v>78</v>
      </c>
      <c r="E3" s="4" t="s">
        <v>79</v>
      </c>
      <c r="F3" s="4" t="s">
        <v>80</v>
      </c>
      <c r="G3" s="4" t="s">
        <v>81</v>
      </c>
      <c r="H3" s="4" t="s">
        <v>82</v>
      </c>
    </row>
    <row r="4" spans="1:8" s="3" customFormat="1" ht="12" customHeight="1">
      <c r="A4" s="3" t="s">
        <v>281</v>
      </c>
      <c r="B4" s="9">
        <v>1567314</v>
      </c>
      <c r="C4" s="9">
        <v>-121493</v>
      </c>
      <c r="D4" s="9">
        <v>-1524865</v>
      </c>
      <c r="E4" s="9">
        <v>106</v>
      </c>
      <c r="F4" s="9">
        <v>-138985</v>
      </c>
      <c r="G4" s="9">
        <v>-18402</v>
      </c>
      <c r="H4" s="9">
        <v>-276817</v>
      </c>
    </row>
    <row r="5" spans="1:8" s="3" customFormat="1" ht="12" customHeight="1">
      <c r="A5" s="3" t="s">
        <v>285</v>
      </c>
      <c r="B5" s="9">
        <v>480006</v>
      </c>
      <c r="C5" s="9">
        <v>176043</v>
      </c>
      <c r="D5" s="9">
        <v>0</v>
      </c>
      <c r="E5" s="9">
        <v>-113973</v>
      </c>
      <c r="F5" s="9">
        <v>-31560</v>
      </c>
      <c r="G5" s="9">
        <v>-287822</v>
      </c>
      <c r="H5" s="9">
        <v>-290203</v>
      </c>
    </row>
    <row r="6" spans="1:8" s="3" customFormat="1" ht="12" customHeight="1">
      <c r="A6" s="3" t="s">
        <v>276</v>
      </c>
      <c r="B6" s="9">
        <v>474827</v>
      </c>
      <c r="C6" s="9">
        <v>-3670</v>
      </c>
      <c r="D6" s="9">
        <v>-742763</v>
      </c>
      <c r="E6" s="9">
        <v>-202364</v>
      </c>
      <c r="F6" s="9">
        <v>-47926</v>
      </c>
      <c r="G6" s="9">
        <v>176515</v>
      </c>
      <c r="H6" s="9">
        <v>-422011</v>
      </c>
    </row>
    <row r="7" spans="1:8" s="3" customFormat="1" ht="12" customHeight="1">
      <c r="A7" s="3" t="s">
        <v>289</v>
      </c>
      <c r="B7" s="9">
        <v>462835</v>
      </c>
      <c r="C7" s="9">
        <v>139883</v>
      </c>
      <c r="D7" s="9">
        <v>-522226</v>
      </c>
      <c r="E7" s="9">
        <v>0</v>
      </c>
      <c r="F7" s="9">
        <v>-57666</v>
      </c>
      <c r="G7" s="9">
        <v>-250007</v>
      </c>
      <c r="H7" s="9">
        <v>-227181</v>
      </c>
    </row>
    <row r="8" spans="1:8" s="3" customFormat="1" ht="12" customHeight="1">
      <c r="A8" s="3" t="s">
        <v>280</v>
      </c>
      <c r="B8" s="9">
        <v>419621</v>
      </c>
      <c r="C8" s="9">
        <v>22652</v>
      </c>
      <c r="D8" s="9">
        <v>4913884</v>
      </c>
      <c r="E8" s="9">
        <v>-280036</v>
      </c>
      <c r="F8" s="9">
        <v>-46333</v>
      </c>
      <c r="G8" s="9">
        <v>-40753</v>
      </c>
      <c r="H8" s="9">
        <v>-65264</v>
      </c>
    </row>
    <row r="9" spans="1:8" s="3" customFormat="1" ht="12" customHeight="1">
      <c r="A9" s="3" t="s">
        <v>275</v>
      </c>
      <c r="B9" s="9">
        <v>375988</v>
      </c>
      <c r="C9" s="9">
        <v>6752</v>
      </c>
      <c r="D9" s="9">
        <v>0</v>
      </c>
      <c r="E9" s="9">
        <v>0</v>
      </c>
      <c r="F9" s="9">
        <v>-10322</v>
      </c>
      <c r="G9" s="9">
        <v>-24</v>
      </c>
      <c r="H9" s="9">
        <v>132677</v>
      </c>
    </row>
    <row r="10" spans="1:8" s="3" customFormat="1" ht="12" customHeight="1">
      <c r="A10" s="3" t="s">
        <v>282</v>
      </c>
      <c r="B10" s="9">
        <v>371197</v>
      </c>
      <c r="C10" s="9">
        <v>2264</v>
      </c>
      <c r="D10" s="9">
        <v>538369</v>
      </c>
      <c r="E10" s="9">
        <v>-57916</v>
      </c>
      <c r="F10" s="9">
        <v>-35105</v>
      </c>
      <c r="G10" s="9">
        <v>-17432</v>
      </c>
      <c r="H10" s="9">
        <v>-60800</v>
      </c>
    </row>
    <row r="11" spans="1:8" s="3" customFormat="1" ht="12" customHeight="1">
      <c r="A11" s="3" t="s">
        <v>279</v>
      </c>
      <c r="B11" s="9">
        <v>164508</v>
      </c>
      <c r="C11" s="9">
        <v>-3162</v>
      </c>
      <c r="D11" s="9">
        <v>-104922</v>
      </c>
      <c r="E11" s="9">
        <v>-2332</v>
      </c>
      <c r="F11" s="9">
        <v>-22599</v>
      </c>
      <c r="G11" s="9">
        <v>-10122</v>
      </c>
      <c r="H11" s="9">
        <v>7262</v>
      </c>
    </row>
    <row r="12" spans="1:8" s="3" customFormat="1" ht="12" customHeight="1">
      <c r="A12" s="3" t="s">
        <v>299</v>
      </c>
      <c r="B12" s="9">
        <v>78048</v>
      </c>
      <c r="C12" s="9">
        <v>1092</v>
      </c>
      <c r="D12" s="9">
        <v>-66989</v>
      </c>
      <c r="E12" s="9">
        <v>-2032</v>
      </c>
      <c r="F12" s="9">
        <v>-28625</v>
      </c>
      <c r="G12" s="9">
        <v>-16968</v>
      </c>
      <c r="H12" s="9">
        <v>-36629</v>
      </c>
    </row>
    <row r="13" spans="1:8" s="3" customFormat="1" ht="12" customHeight="1">
      <c r="A13" s="3" t="s">
        <v>295</v>
      </c>
      <c r="B13" s="9">
        <v>74568</v>
      </c>
      <c r="C13" s="9">
        <v>-57377</v>
      </c>
      <c r="D13" s="9">
        <v>-33657</v>
      </c>
      <c r="E13" s="9">
        <v>-10611</v>
      </c>
      <c r="F13" s="9">
        <v>-6577</v>
      </c>
      <c r="G13" s="9">
        <v>-2557</v>
      </c>
      <c r="H13" s="9">
        <v>-36211</v>
      </c>
    </row>
    <row r="14" spans="1:8" s="3" customFormat="1" ht="12" customHeight="1">
      <c r="A14" s="3" t="s">
        <v>283</v>
      </c>
      <c r="B14" s="9">
        <v>42521</v>
      </c>
      <c r="C14" s="9">
        <v>-2341</v>
      </c>
      <c r="D14" s="9">
        <v>-40899</v>
      </c>
      <c r="E14" s="9">
        <v>0</v>
      </c>
      <c r="F14" s="9">
        <v>-8193</v>
      </c>
      <c r="G14" s="9">
        <v>-1051</v>
      </c>
      <c r="H14" s="9">
        <v>-9963</v>
      </c>
    </row>
    <row r="15" spans="1:8" s="3" customFormat="1" ht="12" customHeight="1">
      <c r="A15" s="3" t="s">
        <v>292</v>
      </c>
      <c r="B15" s="9">
        <v>41186</v>
      </c>
      <c r="C15" s="9">
        <v>616009</v>
      </c>
      <c r="D15" s="9">
        <v>-103712</v>
      </c>
      <c r="E15" s="9">
        <v>41463</v>
      </c>
      <c r="F15" s="9">
        <v>-14024</v>
      </c>
      <c r="G15" s="9">
        <v>-250166</v>
      </c>
      <c r="H15" s="9">
        <v>322024</v>
      </c>
    </row>
    <row r="16" spans="1:8" s="3" customFormat="1" ht="12" customHeight="1">
      <c r="A16" s="3" t="s">
        <v>309</v>
      </c>
      <c r="B16" s="9">
        <v>32030</v>
      </c>
      <c r="C16" s="9">
        <v>1048</v>
      </c>
      <c r="D16" s="9">
        <v>-20972</v>
      </c>
      <c r="E16" s="9">
        <v>-1047</v>
      </c>
      <c r="F16" s="9">
        <v>-256</v>
      </c>
      <c r="G16" s="9">
        <v>0</v>
      </c>
      <c r="H16" s="9">
        <v>10803</v>
      </c>
    </row>
    <row r="17" spans="1:8" s="3" customFormat="1" ht="12" customHeight="1">
      <c r="A17" s="3" t="s">
        <v>278</v>
      </c>
      <c r="B17" s="9">
        <v>25829</v>
      </c>
      <c r="C17" s="9">
        <v>2855</v>
      </c>
      <c r="D17" s="9">
        <v>-24483</v>
      </c>
      <c r="E17" s="9">
        <v>-1036</v>
      </c>
      <c r="F17" s="9">
        <v>-1031</v>
      </c>
      <c r="G17" s="9">
        <v>-1923</v>
      </c>
      <c r="H17" s="9">
        <v>211</v>
      </c>
    </row>
    <row r="18" spans="1:8" s="3" customFormat="1" ht="12" customHeight="1">
      <c r="A18" s="3" t="s">
        <v>291</v>
      </c>
      <c r="B18" s="9">
        <v>19296</v>
      </c>
      <c r="C18" s="9">
        <v>20727</v>
      </c>
      <c r="D18" s="9">
        <v>0</v>
      </c>
      <c r="E18" s="9">
        <v>-220</v>
      </c>
      <c r="F18" s="9">
        <v>-1199</v>
      </c>
      <c r="G18" s="9">
        <v>-21240</v>
      </c>
      <c r="H18" s="9">
        <v>-2612</v>
      </c>
    </row>
    <row r="19" spans="1:8" s="3" customFormat="1" ht="12" customHeight="1">
      <c r="A19" s="3" t="s">
        <v>287</v>
      </c>
      <c r="B19" s="9">
        <v>17046</v>
      </c>
      <c r="C19" s="9">
        <v>-7796</v>
      </c>
      <c r="D19" s="9">
        <v>10818</v>
      </c>
      <c r="E19" s="9">
        <v>35</v>
      </c>
      <c r="F19" s="9">
        <v>-3597</v>
      </c>
      <c r="G19" s="9">
        <v>-1588</v>
      </c>
      <c r="H19" s="9">
        <v>14918</v>
      </c>
    </row>
    <row r="20" spans="1:8" s="3" customFormat="1" ht="12" customHeight="1">
      <c r="A20" s="3" t="s">
        <v>286</v>
      </c>
      <c r="B20" s="9">
        <v>15765</v>
      </c>
      <c r="C20" s="9">
        <v>181</v>
      </c>
      <c r="D20" s="9">
        <v>0</v>
      </c>
      <c r="E20" s="9">
        <v>0</v>
      </c>
      <c r="F20" s="9">
        <v>-4343</v>
      </c>
      <c r="G20" s="9">
        <v>-1167</v>
      </c>
      <c r="H20" s="9">
        <v>-7016</v>
      </c>
    </row>
    <row r="21" spans="1:8" s="3" customFormat="1" ht="12" customHeight="1">
      <c r="A21" s="3" t="s">
        <v>307</v>
      </c>
      <c r="B21" s="9">
        <v>4568</v>
      </c>
      <c r="C21" s="9">
        <v>4612</v>
      </c>
      <c r="D21" s="9">
        <v>-1703</v>
      </c>
      <c r="E21" s="9">
        <v>1682</v>
      </c>
      <c r="F21" s="9">
        <v>-2726</v>
      </c>
      <c r="G21" s="9">
        <v>-6953</v>
      </c>
      <c r="H21" s="9">
        <v>-1280</v>
      </c>
    </row>
    <row r="22" spans="1:8" s="3" customFormat="1" ht="12" customHeight="1">
      <c r="A22" s="3" t="s">
        <v>293</v>
      </c>
      <c r="B22" s="9">
        <v>-52160</v>
      </c>
      <c r="C22" s="9">
        <v>41556</v>
      </c>
      <c r="D22" s="9">
        <v>-24275</v>
      </c>
      <c r="E22" s="9">
        <v>49947</v>
      </c>
      <c r="F22" s="9">
        <v>-1145</v>
      </c>
      <c r="G22" s="9">
        <v>-37267</v>
      </c>
      <c r="H22" s="9">
        <v>-24920</v>
      </c>
    </row>
    <row r="23" spans="1:8" s="3" customFormat="1" ht="12.75">
      <c r="A23" s="2"/>
      <c r="B23" s="9"/>
      <c r="C23" s="9"/>
      <c r="D23" s="9"/>
      <c r="E23" s="9"/>
      <c r="F23" s="9"/>
      <c r="G23" s="9"/>
      <c r="H23" s="9"/>
    </row>
    <row r="24" spans="1:8" ht="12.75">
      <c r="A24" s="3" t="s">
        <v>140</v>
      </c>
      <c r="B24" s="9">
        <f aca="true" t="shared" si="0" ref="B24:H24">SUM(B4:B23)</f>
        <v>4614993</v>
      </c>
      <c r="C24" s="9">
        <f t="shared" si="0"/>
        <v>839835</v>
      </c>
      <c r="D24" s="9">
        <f t="shared" si="0"/>
        <v>2251605</v>
      </c>
      <c r="E24" s="9">
        <f t="shared" si="0"/>
        <v>-578334</v>
      </c>
      <c r="F24" s="9">
        <f t="shared" si="0"/>
        <v>-462212</v>
      </c>
      <c r="G24" s="9">
        <f t="shared" si="0"/>
        <v>-788927</v>
      </c>
      <c r="H24" s="9">
        <f t="shared" si="0"/>
        <v>-973012</v>
      </c>
    </row>
    <row r="25" spans="1:8" ht="12.75">
      <c r="A25" s="1" t="s">
        <v>141</v>
      </c>
      <c r="B25" s="10">
        <v>4649733</v>
      </c>
      <c r="C25" s="10">
        <v>721288</v>
      </c>
      <c r="D25" s="10">
        <v>271923</v>
      </c>
      <c r="E25" s="10">
        <v>-543923</v>
      </c>
      <c r="F25" s="10">
        <v>-523360</v>
      </c>
      <c r="G25" s="10">
        <v>-133629</v>
      </c>
      <c r="H25" s="10">
        <v>105609</v>
      </c>
    </row>
    <row r="27" spans="1:8" ht="12.75">
      <c r="A27" s="1" t="s">
        <v>137</v>
      </c>
      <c r="B27" s="7">
        <f aca="true" t="shared" si="1" ref="B27:H28">B24/($B24/100)</f>
        <v>100</v>
      </c>
      <c r="C27" s="7">
        <f t="shared" si="1"/>
        <v>18.197969097677937</v>
      </c>
      <c r="D27" s="7">
        <f t="shared" si="1"/>
        <v>48.78891473941564</v>
      </c>
      <c r="E27" s="7">
        <f t="shared" si="1"/>
        <v>-12.531633309086276</v>
      </c>
      <c r="F27" s="7">
        <f t="shared" si="1"/>
        <v>-10.015443143684076</v>
      </c>
      <c r="G27" s="7">
        <f t="shared" si="1"/>
        <v>-17.09486883295381</v>
      </c>
      <c r="H27" s="7">
        <f t="shared" si="1"/>
        <v>-21.083715619937017</v>
      </c>
    </row>
    <row r="28" spans="1:8" ht="12.75">
      <c r="A28" s="1" t="s">
        <v>138</v>
      </c>
      <c r="B28" s="7">
        <f t="shared" si="1"/>
        <v>100</v>
      </c>
      <c r="C28" s="7">
        <f t="shared" si="1"/>
        <v>15.512460607953187</v>
      </c>
      <c r="D28" s="7">
        <f t="shared" si="1"/>
        <v>5.848142248167798</v>
      </c>
      <c r="E28" s="7">
        <f t="shared" si="1"/>
        <v>-11.697940505401062</v>
      </c>
      <c r="F28" s="7">
        <f t="shared" si="1"/>
        <v>-11.255700058476476</v>
      </c>
      <c r="G28" s="7">
        <f t="shared" si="1"/>
        <v>-2.873906953367</v>
      </c>
      <c r="H28" s="7">
        <f t="shared" si="1"/>
        <v>2.271291706427014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Blad37"/>
  <dimension ref="A1:K18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332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130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55</v>
      </c>
      <c r="B3" s="4" t="s">
        <v>76</v>
      </c>
      <c r="C3" s="4" t="s">
        <v>77</v>
      </c>
      <c r="D3" s="4" t="s">
        <v>78</v>
      </c>
      <c r="E3" s="4" t="s">
        <v>79</v>
      </c>
      <c r="F3" s="4" t="s">
        <v>80</v>
      </c>
      <c r="G3" s="4" t="s">
        <v>81</v>
      </c>
      <c r="H3" s="4" t="s">
        <v>82</v>
      </c>
    </row>
    <row r="4" spans="1:8" s="3" customFormat="1" ht="12" customHeight="1">
      <c r="A4" s="3" t="s">
        <v>294</v>
      </c>
      <c r="B4" s="9">
        <v>4580481</v>
      </c>
      <c r="C4" s="9">
        <v>-933619</v>
      </c>
      <c r="D4" s="9">
        <v>-210656</v>
      </c>
      <c r="E4" s="9">
        <v>-3083360</v>
      </c>
      <c r="F4" s="9">
        <v>-114333</v>
      </c>
      <c r="G4" s="9">
        <v>8257</v>
      </c>
      <c r="H4" s="9">
        <v>246770</v>
      </c>
    </row>
    <row r="5" spans="1:8" s="3" customFormat="1" ht="12" customHeight="1">
      <c r="A5" s="3" t="s">
        <v>300</v>
      </c>
      <c r="B5" s="9">
        <v>3006055</v>
      </c>
      <c r="C5" s="9">
        <v>-37141</v>
      </c>
      <c r="D5" s="9">
        <v>-13588</v>
      </c>
      <c r="E5" s="9">
        <v>-2656455</v>
      </c>
      <c r="F5" s="9">
        <v>-162445</v>
      </c>
      <c r="G5" s="9">
        <v>-31822</v>
      </c>
      <c r="H5" s="9">
        <v>-53675</v>
      </c>
    </row>
    <row r="6" spans="1:8" s="3" customFormat="1" ht="12" customHeight="1">
      <c r="A6" s="3" t="s">
        <v>301</v>
      </c>
      <c r="B6" s="9">
        <v>1946386</v>
      </c>
      <c r="C6" s="9">
        <v>-86489</v>
      </c>
      <c r="D6" s="9">
        <v>-160563</v>
      </c>
      <c r="E6" s="9">
        <v>-1590644</v>
      </c>
      <c r="F6" s="9">
        <v>-62674</v>
      </c>
      <c r="G6" s="9">
        <v>0</v>
      </c>
      <c r="H6" s="9">
        <v>46016</v>
      </c>
    </row>
    <row r="7" spans="1:8" s="3" customFormat="1" ht="12" customHeight="1">
      <c r="A7" s="3" t="s">
        <v>297</v>
      </c>
      <c r="B7" s="9">
        <v>1603606</v>
      </c>
      <c r="C7" s="9">
        <v>-146073</v>
      </c>
      <c r="D7" s="9">
        <v>-3328</v>
      </c>
      <c r="E7" s="9">
        <v>-1426089</v>
      </c>
      <c r="F7" s="9">
        <v>-40821</v>
      </c>
      <c r="G7" s="9">
        <v>-9285</v>
      </c>
      <c r="H7" s="9">
        <v>-21990</v>
      </c>
    </row>
    <row r="8" spans="1:8" s="3" customFormat="1" ht="12" customHeight="1">
      <c r="A8" s="3" t="s">
        <v>312</v>
      </c>
      <c r="B8" s="9">
        <v>1389420</v>
      </c>
      <c r="C8" s="9">
        <v>12494</v>
      </c>
      <c r="D8" s="9">
        <v>-28158</v>
      </c>
      <c r="E8" s="9">
        <v>-1300756</v>
      </c>
      <c r="F8" s="9">
        <v>-33326</v>
      </c>
      <c r="G8" s="9">
        <v>-264</v>
      </c>
      <c r="H8" s="9">
        <v>-11804</v>
      </c>
    </row>
    <row r="9" spans="1:8" s="3" customFormat="1" ht="12" customHeight="1">
      <c r="A9" s="3" t="s">
        <v>302</v>
      </c>
      <c r="B9" s="9">
        <v>885572</v>
      </c>
      <c r="C9" s="9">
        <v>-315749</v>
      </c>
      <c r="D9" s="9">
        <v>-17867</v>
      </c>
      <c r="E9" s="9">
        <v>-499497</v>
      </c>
      <c r="F9" s="9">
        <v>-36638</v>
      </c>
      <c r="G9" s="9">
        <v>32382</v>
      </c>
      <c r="H9" s="9">
        <v>23113</v>
      </c>
    </row>
    <row r="10" spans="1:8" s="3" customFormat="1" ht="12" customHeight="1">
      <c r="A10" s="3" t="s">
        <v>303</v>
      </c>
      <c r="B10" s="9">
        <v>659091</v>
      </c>
      <c r="C10" s="9">
        <v>-145790</v>
      </c>
      <c r="D10" s="9">
        <v>-1541</v>
      </c>
      <c r="E10" s="9">
        <v>-653230</v>
      </c>
      <c r="F10" s="9">
        <v>-53782</v>
      </c>
      <c r="G10" s="9">
        <v>0</v>
      </c>
      <c r="H10" s="9">
        <v>-195252</v>
      </c>
    </row>
    <row r="11" spans="1:8" s="3" customFormat="1" ht="12" customHeight="1">
      <c r="A11" s="3" t="s">
        <v>304</v>
      </c>
      <c r="B11" s="9">
        <v>137012</v>
      </c>
      <c r="C11" s="9">
        <v>-820</v>
      </c>
      <c r="D11" s="9">
        <v>-39</v>
      </c>
      <c r="E11" s="9">
        <v>-135048</v>
      </c>
      <c r="F11" s="9">
        <v>-3249</v>
      </c>
      <c r="G11" s="9">
        <v>-89</v>
      </c>
      <c r="H11" s="9">
        <v>-2233</v>
      </c>
    </row>
    <row r="12" spans="1:8" s="3" customFormat="1" ht="12" customHeight="1">
      <c r="A12" s="3" t="s">
        <v>311</v>
      </c>
      <c r="B12" s="9">
        <v>96614</v>
      </c>
      <c r="C12" s="9">
        <v>-10265</v>
      </c>
      <c r="D12" s="9">
        <v>-1091</v>
      </c>
      <c r="E12" s="9">
        <v>-83240</v>
      </c>
      <c r="F12" s="9">
        <v>-3592</v>
      </c>
      <c r="G12" s="9">
        <v>0</v>
      </c>
      <c r="H12" s="9">
        <v>-1574</v>
      </c>
    </row>
    <row r="13" spans="1:8" s="3" customFormat="1" ht="12.75">
      <c r="A13" s="2"/>
      <c r="B13" s="9"/>
      <c r="C13" s="9"/>
      <c r="D13" s="9"/>
      <c r="E13" s="9"/>
      <c r="F13" s="9"/>
      <c r="G13" s="9"/>
      <c r="H13" s="9"/>
    </row>
    <row r="14" spans="1:8" ht="12.75">
      <c r="A14" s="3" t="s">
        <v>140</v>
      </c>
      <c r="B14" s="9">
        <f aca="true" t="shared" si="0" ref="B14:H14">SUM(B4:B13)</f>
        <v>14304237</v>
      </c>
      <c r="C14" s="9">
        <f t="shared" si="0"/>
        <v>-1663452</v>
      </c>
      <c r="D14" s="9">
        <f t="shared" si="0"/>
        <v>-436831</v>
      </c>
      <c r="E14" s="9">
        <f t="shared" si="0"/>
        <v>-11428319</v>
      </c>
      <c r="F14" s="9">
        <f t="shared" si="0"/>
        <v>-510860</v>
      </c>
      <c r="G14" s="9">
        <f t="shared" si="0"/>
        <v>-821</v>
      </c>
      <c r="H14" s="9">
        <f t="shared" si="0"/>
        <v>29371</v>
      </c>
    </row>
    <row r="15" spans="1:8" ht="12.75">
      <c r="A15" s="1" t="s">
        <v>141</v>
      </c>
      <c r="B15" s="10">
        <v>7734342</v>
      </c>
      <c r="C15" s="10">
        <v>-873514</v>
      </c>
      <c r="D15" s="10">
        <v>-512796</v>
      </c>
      <c r="E15" s="10">
        <v>-5398490</v>
      </c>
      <c r="F15" s="10">
        <v>-526785</v>
      </c>
      <c r="G15" s="10">
        <v>25730</v>
      </c>
      <c r="H15" s="10">
        <v>21809</v>
      </c>
    </row>
    <row r="17" spans="1:8" ht="12.75">
      <c r="A17" s="1" t="s">
        <v>137</v>
      </c>
      <c r="B17" s="7">
        <f aca="true" t="shared" si="1" ref="B17:H18">B14/($B14/100)</f>
        <v>100</v>
      </c>
      <c r="C17" s="7">
        <f t="shared" si="1"/>
        <v>-11.629085843586065</v>
      </c>
      <c r="D17" s="7">
        <f t="shared" si="1"/>
        <v>-3.0538573990349853</v>
      </c>
      <c r="E17" s="7">
        <f t="shared" si="1"/>
        <v>-79.89464240560332</v>
      </c>
      <c r="F17" s="7">
        <f t="shared" si="1"/>
        <v>-3.5713893722538295</v>
      </c>
      <c r="G17" s="7">
        <f t="shared" si="1"/>
        <v>-0.005739558146303085</v>
      </c>
      <c r="H17" s="7">
        <f t="shared" si="1"/>
        <v>0.2053307701766966</v>
      </c>
    </row>
    <row r="18" spans="1:8" ht="12.75">
      <c r="A18" s="1" t="s">
        <v>138</v>
      </c>
      <c r="B18" s="7">
        <f t="shared" si="1"/>
        <v>100</v>
      </c>
      <c r="C18" s="7">
        <f t="shared" si="1"/>
        <v>-11.293966571429088</v>
      </c>
      <c r="D18" s="7">
        <f t="shared" si="1"/>
        <v>-6.630117985473102</v>
      </c>
      <c r="E18" s="7">
        <f t="shared" si="1"/>
        <v>-69.7989563947392</v>
      </c>
      <c r="F18" s="7">
        <f t="shared" si="1"/>
        <v>-6.810986635967223</v>
      </c>
      <c r="G18" s="7">
        <f t="shared" si="1"/>
        <v>0.33267212647178</v>
      </c>
      <c r="H18" s="7">
        <f t="shared" si="1"/>
        <v>0.2819761525932006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Blad31"/>
  <dimension ref="A1:K12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329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50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55</v>
      </c>
      <c r="B3" s="4" t="s">
        <v>76</v>
      </c>
      <c r="C3" s="4" t="s">
        <v>77</v>
      </c>
      <c r="D3" s="4" t="s">
        <v>78</v>
      </c>
      <c r="E3" s="4" t="s">
        <v>79</v>
      </c>
      <c r="F3" s="4" t="s">
        <v>80</v>
      </c>
      <c r="G3" s="4" t="s">
        <v>81</v>
      </c>
      <c r="H3" s="4" t="s">
        <v>82</v>
      </c>
    </row>
    <row r="4" spans="1:8" s="3" customFormat="1" ht="12" customHeight="1">
      <c r="A4" s="3" t="s">
        <v>282</v>
      </c>
      <c r="B4" s="9">
        <v>37398</v>
      </c>
      <c r="C4" s="9">
        <v>881</v>
      </c>
      <c r="D4" s="9">
        <v>-50107</v>
      </c>
      <c r="E4" s="9">
        <v>-2375</v>
      </c>
      <c r="F4" s="9">
        <v>-13043</v>
      </c>
      <c r="G4" s="9">
        <v>-429</v>
      </c>
      <c r="H4" s="9">
        <v>-27675</v>
      </c>
    </row>
    <row r="5" spans="1:8" s="3" customFormat="1" ht="12" customHeight="1">
      <c r="A5" s="3" t="s">
        <v>286</v>
      </c>
      <c r="B5" s="9">
        <v>2923</v>
      </c>
      <c r="C5" s="9">
        <v>-3</v>
      </c>
      <c r="D5" s="9">
        <v>-3161</v>
      </c>
      <c r="E5" s="9">
        <v>0</v>
      </c>
      <c r="F5" s="9">
        <v>-588</v>
      </c>
      <c r="G5" s="9">
        <v>-6</v>
      </c>
      <c r="H5" s="9">
        <v>-835</v>
      </c>
    </row>
    <row r="6" spans="1:8" s="3" customFormat="1" ht="12" customHeight="1">
      <c r="A6" s="3" t="s">
        <v>306</v>
      </c>
      <c r="B6" s="9">
        <v>200</v>
      </c>
      <c r="C6" s="9">
        <v>0</v>
      </c>
      <c r="D6" s="9">
        <v>-20</v>
      </c>
      <c r="E6" s="9">
        <v>-132</v>
      </c>
      <c r="F6" s="9">
        <v>-106</v>
      </c>
      <c r="G6" s="9">
        <v>0</v>
      </c>
      <c r="H6" s="9">
        <v>-58</v>
      </c>
    </row>
    <row r="7" spans="1:8" s="3" customFormat="1" ht="12.75">
      <c r="A7" s="2"/>
      <c r="B7" s="9"/>
      <c r="C7" s="9"/>
      <c r="D7" s="9"/>
      <c r="E7" s="9"/>
      <c r="F7" s="9"/>
      <c r="G7" s="9"/>
      <c r="H7" s="9"/>
    </row>
    <row r="8" spans="1:8" ht="12.75">
      <c r="A8" s="3" t="s">
        <v>140</v>
      </c>
      <c r="B8" s="9">
        <f aca="true" t="shared" si="0" ref="B8:H8">SUM(B4:B7)</f>
        <v>40521</v>
      </c>
      <c r="C8" s="9">
        <f t="shared" si="0"/>
        <v>878</v>
      </c>
      <c r="D8" s="9">
        <f t="shared" si="0"/>
        <v>-53288</v>
      </c>
      <c r="E8" s="9">
        <f t="shared" si="0"/>
        <v>-2507</v>
      </c>
      <c r="F8" s="9">
        <f t="shared" si="0"/>
        <v>-13737</v>
      </c>
      <c r="G8" s="9">
        <f t="shared" si="0"/>
        <v>-435</v>
      </c>
      <c r="H8" s="9">
        <f t="shared" si="0"/>
        <v>-28568</v>
      </c>
    </row>
    <row r="9" spans="1:8" ht="12.75">
      <c r="A9" s="1" t="s">
        <v>141</v>
      </c>
      <c r="B9" s="10">
        <v>26440</v>
      </c>
      <c r="C9" s="10">
        <v>-281</v>
      </c>
      <c r="D9" s="10">
        <v>-21816</v>
      </c>
      <c r="E9" s="10">
        <v>-206</v>
      </c>
      <c r="F9" s="10">
        <v>-5201</v>
      </c>
      <c r="G9" s="10">
        <v>71</v>
      </c>
      <c r="H9" s="10">
        <v>-993</v>
      </c>
    </row>
    <row r="11" spans="1:8" ht="12.75">
      <c r="A11" s="1" t="s">
        <v>137</v>
      </c>
      <c r="B11" s="7">
        <f aca="true" t="shared" si="1" ref="B11:H12">B8/($B8/100)</f>
        <v>100</v>
      </c>
      <c r="C11" s="7">
        <f t="shared" si="1"/>
        <v>2.1667777201944673</v>
      </c>
      <c r="D11" s="7">
        <f t="shared" si="1"/>
        <v>-131.5071197650601</v>
      </c>
      <c r="E11" s="7">
        <f t="shared" si="1"/>
        <v>-6.18691542656894</v>
      </c>
      <c r="F11" s="7">
        <f t="shared" si="1"/>
        <v>-33.900940253202045</v>
      </c>
      <c r="G11" s="7">
        <f t="shared" si="1"/>
        <v>-1.0735174354038648</v>
      </c>
      <c r="H11" s="7">
        <f t="shared" si="1"/>
        <v>-70.50171516004048</v>
      </c>
    </row>
    <row r="12" spans="1:8" ht="12.75">
      <c r="A12" s="1" t="s">
        <v>138</v>
      </c>
      <c r="B12" s="7">
        <f t="shared" si="1"/>
        <v>100.00000000000001</v>
      </c>
      <c r="C12" s="7">
        <f t="shared" si="1"/>
        <v>-1.062783661119516</v>
      </c>
      <c r="D12" s="7">
        <f t="shared" si="1"/>
        <v>-82.51134644478064</v>
      </c>
      <c r="E12" s="7">
        <f t="shared" si="1"/>
        <v>-0.7791225416036309</v>
      </c>
      <c r="F12" s="7">
        <f t="shared" si="1"/>
        <v>-19.670953101361576</v>
      </c>
      <c r="G12" s="7">
        <f t="shared" si="1"/>
        <v>0.26853252647503784</v>
      </c>
      <c r="H12" s="7">
        <f t="shared" si="1"/>
        <v>-3.755673222390318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Blad32"/>
  <dimension ref="A1:K15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330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51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55</v>
      </c>
      <c r="B3" s="4" t="s">
        <v>76</v>
      </c>
      <c r="C3" s="4" t="s">
        <v>77</v>
      </c>
      <c r="D3" s="4" t="s">
        <v>78</v>
      </c>
      <c r="E3" s="4" t="s">
        <v>79</v>
      </c>
      <c r="F3" s="4" t="s">
        <v>80</v>
      </c>
      <c r="G3" s="4" t="s">
        <v>81</v>
      </c>
      <c r="H3" s="4" t="s">
        <v>82</v>
      </c>
    </row>
    <row r="4" spans="1:8" s="3" customFormat="1" ht="12" customHeight="1">
      <c r="A4" s="3" t="s">
        <v>290</v>
      </c>
      <c r="B4" s="9">
        <v>1528644</v>
      </c>
      <c r="C4" s="9">
        <v>11262</v>
      </c>
      <c r="D4" s="9">
        <v>-1463390</v>
      </c>
      <c r="E4" s="9">
        <v>-30025</v>
      </c>
      <c r="F4" s="9">
        <v>-16545</v>
      </c>
      <c r="G4" s="9">
        <v>-5971</v>
      </c>
      <c r="H4" s="9">
        <v>23975</v>
      </c>
    </row>
    <row r="5" spans="1:8" s="3" customFormat="1" ht="12" customHeight="1">
      <c r="A5" s="3" t="s">
        <v>278</v>
      </c>
      <c r="B5" s="9">
        <v>96880</v>
      </c>
      <c r="C5" s="9">
        <v>-2780</v>
      </c>
      <c r="D5" s="9">
        <v>-110053</v>
      </c>
      <c r="E5" s="9">
        <v>-2169</v>
      </c>
      <c r="F5" s="9">
        <v>-21581</v>
      </c>
      <c r="G5" s="9">
        <v>-1383</v>
      </c>
      <c r="H5" s="9">
        <v>-41086</v>
      </c>
    </row>
    <row r="6" spans="1:8" s="3" customFormat="1" ht="12" customHeight="1">
      <c r="A6" s="3" t="s">
        <v>279</v>
      </c>
      <c r="B6" s="9">
        <v>3908</v>
      </c>
      <c r="C6" s="9">
        <v>28</v>
      </c>
      <c r="D6" s="9">
        <v>-5971</v>
      </c>
      <c r="E6" s="9">
        <v>295</v>
      </c>
      <c r="F6" s="9">
        <v>0</v>
      </c>
      <c r="G6" s="9">
        <v>90</v>
      </c>
      <c r="H6" s="9">
        <v>-1650</v>
      </c>
    </row>
    <row r="7" spans="1:8" s="3" customFormat="1" ht="12" customHeight="1">
      <c r="A7" s="3" t="s">
        <v>281</v>
      </c>
      <c r="B7" s="9">
        <v>2852</v>
      </c>
      <c r="C7" s="9">
        <v>-145</v>
      </c>
      <c r="D7" s="9">
        <v>-1814</v>
      </c>
      <c r="E7" s="9">
        <v>0</v>
      </c>
      <c r="F7" s="9">
        <v>17</v>
      </c>
      <c r="G7" s="9">
        <v>-30</v>
      </c>
      <c r="H7" s="9">
        <v>880</v>
      </c>
    </row>
    <row r="8" spans="1:8" s="3" customFormat="1" ht="12" customHeight="1">
      <c r="A8" s="3" t="s">
        <v>282</v>
      </c>
      <c r="B8" s="9">
        <v>203</v>
      </c>
      <c r="C8" s="9">
        <v>0</v>
      </c>
      <c r="D8" s="9">
        <v>-34</v>
      </c>
      <c r="E8" s="9">
        <v>0</v>
      </c>
      <c r="F8" s="9">
        <v>-8</v>
      </c>
      <c r="G8" s="9">
        <v>0</v>
      </c>
      <c r="H8" s="9">
        <v>161</v>
      </c>
    </row>
    <row r="9" spans="1:8" s="3" customFormat="1" ht="12" customHeight="1">
      <c r="A9" s="3" t="s">
        <v>275</v>
      </c>
      <c r="B9" s="9">
        <v>0</v>
      </c>
      <c r="C9" s="9">
        <v>-530</v>
      </c>
      <c r="D9" s="9">
        <v>0</v>
      </c>
      <c r="E9" s="9">
        <v>0</v>
      </c>
      <c r="F9" s="9">
        <v>0</v>
      </c>
      <c r="G9" s="9">
        <v>-99</v>
      </c>
      <c r="H9" s="9">
        <v>-629</v>
      </c>
    </row>
    <row r="10" spans="1:8" s="3" customFormat="1" ht="12.75">
      <c r="A10" s="2"/>
      <c r="B10" s="9"/>
      <c r="C10" s="9"/>
      <c r="D10" s="9"/>
      <c r="E10" s="9"/>
      <c r="F10" s="9"/>
      <c r="G10" s="9"/>
      <c r="H10" s="9"/>
    </row>
    <row r="11" spans="1:8" ht="12.75">
      <c r="A11" s="3" t="s">
        <v>140</v>
      </c>
      <c r="B11" s="9">
        <f aca="true" t="shared" si="0" ref="B11:H11">SUM(B4:B10)</f>
        <v>1632487</v>
      </c>
      <c r="C11" s="9">
        <f t="shared" si="0"/>
        <v>7835</v>
      </c>
      <c r="D11" s="9">
        <f t="shared" si="0"/>
        <v>-1581262</v>
      </c>
      <c r="E11" s="9">
        <f t="shared" si="0"/>
        <v>-31899</v>
      </c>
      <c r="F11" s="9">
        <f t="shared" si="0"/>
        <v>-38117</v>
      </c>
      <c r="G11" s="9">
        <f t="shared" si="0"/>
        <v>-7393</v>
      </c>
      <c r="H11" s="9">
        <f t="shared" si="0"/>
        <v>-18349</v>
      </c>
    </row>
    <row r="12" spans="1:8" ht="12.75">
      <c r="A12" s="1" t="s">
        <v>141</v>
      </c>
      <c r="B12" s="10">
        <v>365843</v>
      </c>
      <c r="C12" s="10">
        <v>35847</v>
      </c>
      <c r="D12" s="10">
        <v>-327080</v>
      </c>
      <c r="E12" s="10">
        <v>-22722</v>
      </c>
      <c r="F12" s="10">
        <v>-33348</v>
      </c>
      <c r="G12" s="10">
        <v>-6650</v>
      </c>
      <c r="H12" s="10">
        <v>11890</v>
      </c>
    </row>
    <row r="14" spans="1:8" ht="12.75">
      <c r="A14" s="1" t="s">
        <v>137</v>
      </c>
      <c r="B14" s="7">
        <f aca="true" t="shared" si="1" ref="B14:H15">B11/($B11/100)</f>
        <v>100</v>
      </c>
      <c r="C14" s="7">
        <f t="shared" si="1"/>
        <v>0.47994256615826036</v>
      </c>
      <c r="D14" s="7">
        <f t="shared" si="1"/>
        <v>-96.8621495913903</v>
      </c>
      <c r="E14" s="7">
        <f t="shared" si="1"/>
        <v>-1.9540124974961515</v>
      </c>
      <c r="F14" s="7">
        <f t="shared" si="1"/>
        <v>-2.3349037388965423</v>
      </c>
      <c r="G14" s="7">
        <f t="shared" si="1"/>
        <v>-0.4528673122664989</v>
      </c>
      <c r="H14" s="7">
        <f t="shared" si="1"/>
        <v>-1.1239905738912468</v>
      </c>
    </row>
    <row r="15" spans="1:8" ht="12.75">
      <c r="A15" s="1" t="s">
        <v>138</v>
      </c>
      <c r="B15" s="7">
        <f t="shared" si="1"/>
        <v>100</v>
      </c>
      <c r="C15" s="7">
        <f t="shared" si="1"/>
        <v>9.79846546196046</v>
      </c>
      <c r="D15" s="7">
        <f t="shared" si="1"/>
        <v>-89.40447131693104</v>
      </c>
      <c r="E15" s="7">
        <f t="shared" si="1"/>
        <v>-6.210860943082142</v>
      </c>
      <c r="F15" s="7">
        <f t="shared" si="1"/>
        <v>-9.115385561566027</v>
      </c>
      <c r="G15" s="7">
        <f t="shared" si="1"/>
        <v>-1.8177196228983472</v>
      </c>
      <c r="H15" s="7">
        <f t="shared" si="1"/>
        <v>3.2500280174829093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9"/>
  <dimension ref="A1:K91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0" width="13.7109375" style="1" customWidth="1"/>
    <col min="11" max="16384" width="9.140625" style="1" customWidth="1"/>
  </cols>
  <sheetData>
    <row r="1" spans="1:11" ht="27" customHeight="1">
      <c r="A1" s="32" t="s">
        <v>315</v>
      </c>
      <c r="B1" s="23"/>
      <c r="C1" s="23"/>
      <c r="D1" s="23"/>
      <c r="E1" s="23"/>
      <c r="F1" s="6"/>
      <c r="G1" s="8"/>
      <c r="H1" s="8"/>
      <c r="I1" s="8"/>
      <c r="J1" s="8"/>
      <c r="K1" s="8"/>
    </row>
    <row r="2" spans="1:11" s="19" customFormat="1" ht="17.25" customHeight="1" thickBot="1">
      <c r="A2" s="27" t="s">
        <v>22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1:10" ht="80.25" customHeight="1" thickTop="1">
      <c r="A3" s="5" t="s">
        <v>55</v>
      </c>
      <c r="B3" s="4" t="s">
        <v>53</v>
      </c>
      <c r="C3" s="4" t="s">
        <v>83</v>
      </c>
      <c r="D3" s="4" t="s">
        <v>61</v>
      </c>
      <c r="E3" s="4" t="s">
        <v>57</v>
      </c>
      <c r="F3" s="4" t="s">
        <v>84</v>
      </c>
      <c r="G3" s="4" t="s">
        <v>85</v>
      </c>
      <c r="H3" s="4" t="s">
        <v>86</v>
      </c>
      <c r="I3" s="4" t="s">
        <v>87</v>
      </c>
      <c r="J3" s="4" t="s">
        <v>88</v>
      </c>
    </row>
    <row r="4" spans="1:10" s="3" customFormat="1" ht="12" customHeight="1">
      <c r="A4" s="3" t="s">
        <v>272</v>
      </c>
      <c r="B4" s="9">
        <v>117730166</v>
      </c>
      <c r="C4" s="9">
        <v>0</v>
      </c>
      <c r="D4" s="9">
        <v>4116216</v>
      </c>
      <c r="E4" s="9">
        <v>121846382</v>
      </c>
      <c r="F4" s="9">
        <v>12789643</v>
      </c>
      <c r="G4" s="9">
        <v>10266085</v>
      </c>
      <c r="H4" s="9">
        <v>97706643</v>
      </c>
      <c r="I4" s="9">
        <v>1084011</v>
      </c>
      <c r="J4" s="9">
        <v>121846382</v>
      </c>
    </row>
    <row r="5" spans="1:10" s="3" customFormat="1" ht="12" customHeight="1">
      <c r="A5" s="3" t="s">
        <v>147</v>
      </c>
      <c r="B5" s="9">
        <v>39501226</v>
      </c>
      <c r="C5" s="9">
        <v>6449141</v>
      </c>
      <c r="D5" s="9">
        <v>15668659</v>
      </c>
      <c r="E5" s="9">
        <v>61619026</v>
      </c>
      <c r="F5" s="9">
        <v>9622639</v>
      </c>
      <c r="G5" s="9">
        <v>1899487</v>
      </c>
      <c r="H5" s="9">
        <v>44518781</v>
      </c>
      <c r="I5" s="9">
        <v>5578119</v>
      </c>
      <c r="J5" s="9">
        <v>61619026</v>
      </c>
    </row>
    <row r="6" spans="1:10" s="3" customFormat="1" ht="12" customHeight="1">
      <c r="A6" s="3" t="s">
        <v>142</v>
      </c>
      <c r="B6" s="9">
        <v>31687305</v>
      </c>
      <c r="C6" s="9">
        <v>0</v>
      </c>
      <c r="D6" s="9">
        <v>996903</v>
      </c>
      <c r="E6" s="9">
        <v>32684208</v>
      </c>
      <c r="F6" s="9">
        <v>1124289</v>
      </c>
      <c r="G6" s="9">
        <v>10173314</v>
      </c>
      <c r="H6" s="9">
        <v>21112450</v>
      </c>
      <c r="I6" s="9">
        <v>274155</v>
      </c>
      <c r="J6" s="9">
        <v>32684208</v>
      </c>
    </row>
    <row r="7" spans="1:10" s="3" customFormat="1" ht="12" customHeight="1">
      <c r="A7" s="3" t="s">
        <v>145</v>
      </c>
      <c r="B7" s="9">
        <v>15097874</v>
      </c>
      <c r="C7" s="9">
        <v>3378891</v>
      </c>
      <c r="D7" s="9">
        <v>3912308</v>
      </c>
      <c r="E7" s="9">
        <v>22389073</v>
      </c>
      <c r="F7" s="9">
        <v>2985362</v>
      </c>
      <c r="G7" s="9">
        <v>1229441</v>
      </c>
      <c r="H7" s="9">
        <v>15361560</v>
      </c>
      <c r="I7" s="9">
        <v>2812710</v>
      </c>
      <c r="J7" s="9">
        <v>22389073</v>
      </c>
    </row>
    <row r="8" spans="1:10" s="3" customFormat="1" ht="12" customHeight="1">
      <c r="A8" s="3" t="s">
        <v>149</v>
      </c>
      <c r="B8" s="9">
        <v>14896831</v>
      </c>
      <c r="C8" s="9">
        <v>1458199</v>
      </c>
      <c r="D8" s="9">
        <v>3404196</v>
      </c>
      <c r="E8" s="9">
        <v>19759226</v>
      </c>
      <c r="F8" s="9">
        <v>2721704</v>
      </c>
      <c r="G8" s="9">
        <v>27891</v>
      </c>
      <c r="H8" s="9">
        <v>15997497</v>
      </c>
      <c r="I8" s="9">
        <v>1012134</v>
      </c>
      <c r="J8" s="9">
        <v>19759226</v>
      </c>
    </row>
    <row r="9" spans="1:10" s="3" customFormat="1" ht="12" customHeight="1">
      <c r="A9" s="3" t="s">
        <v>148</v>
      </c>
      <c r="B9" s="9">
        <v>11537361</v>
      </c>
      <c r="C9" s="9">
        <v>2627422</v>
      </c>
      <c r="D9" s="9">
        <v>4926088</v>
      </c>
      <c r="E9" s="9">
        <v>19090871</v>
      </c>
      <c r="F9" s="9">
        <v>1108882</v>
      </c>
      <c r="G9" s="9">
        <v>1266000</v>
      </c>
      <c r="H9" s="9">
        <v>15926252</v>
      </c>
      <c r="I9" s="9">
        <v>789737</v>
      </c>
      <c r="J9" s="9">
        <v>19090871</v>
      </c>
    </row>
    <row r="10" spans="1:10" s="3" customFormat="1" ht="12" customHeight="1">
      <c r="A10" s="3" t="s">
        <v>159</v>
      </c>
      <c r="B10" s="9">
        <v>13339676</v>
      </c>
      <c r="C10" s="9">
        <v>2947469</v>
      </c>
      <c r="D10" s="9">
        <v>1983649</v>
      </c>
      <c r="E10" s="9">
        <v>18270794</v>
      </c>
      <c r="F10" s="9">
        <v>1023172</v>
      </c>
      <c r="G10" s="9">
        <v>7255790</v>
      </c>
      <c r="H10" s="9">
        <v>8360178</v>
      </c>
      <c r="I10" s="9">
        <v>1631654</v>
      </c>
      <c r="J10" s="9">
        <v>18270794</v>
      </c>
    </row>
    <row r="11" spans="1:10" s="3" customFormat="1" ht="12" customHeight="1">
      <c r="A11" s="3" t="s">
        <v>244</v>
      </c>
      <c r="B11" s="9">
        <v>11291710</v>
      </c>
      <c r="C11" s="9">
        <v>0</v>
      </c>
      <c r="D11" s="9">
        <v>319935</v>
      </c>
      <c r="E11" s="9">
        <v>11611645</v>
      </c>
      <c r="F11" s="9">
        <v>574412</v>
      </c>
      <c r="G11" s="9">
        <v>10633524</v>
      </c>
      <c r="H11" s="9">
        <v>171586</v>
      </c>
      <c r="I11" s="9">
        <v>232123</v>
      </c>
      <c r="J11" s="9">
        <v>11611645</v>
      </c>
    </row>
    <row r="12" spans="1:10" s="3" customFormat="1" ht="12" customHeight="1">
      <c r="A12" s="3" t="s">
        <v>252</v>
      </c>
      <c r="B12" s="9">
        <v>430168</v>
      </c>
      <c r="C12" s="9">
        <v>0</v>
      </c>
      <c r="D12" s="9">
        <v>10611289</v>
      </c>
      <c r="E12" s="9">
        <v>11041457</v>
      </c>
      <c r="F12" s="9">
        <v>126022</v>
      </c>
      <c r="G12" s="9">
        <v>10492710</v>
      </c>
      <c r="H12" s="9">
        <v>414505</v>
      </c>
      <c r="I12" s="9">
        <v>8220</v>
      </c>
      <c r="J12" s="9">
        <v>11041457</v>
      </c>
    </row>
    <row r="13" spans="1:10" s="3" customFormat="1" ht="12" customHeight="1">
      <c r="A13" s="3" t="s">
        <v>254</v>
      </c>
      <c r="B13" s="9">
        <v>544007</v>
      </c>
      <c r="C13" s="9">
        <v>60000</v>
      </c>
      <c r="D13" s="9">
        <v>2778109</v>
      </c>
      <c r="E13" s="9">
        <v>3382116</v>
      </c>
      <c r="F13" s="9">
        <v>270292</v>
      </c>
      <c r="G13" s="9">
        <v>615726</v>
      </c>
      <c r="H13" s="9">
        <v>2120241</v>
      </c>
      <c r="I13" s="9">
        <v>375857</v>
      </c>
      <c r="J13" s="9">
        <v>3382116</v>
      </c>
    </row>
    <row r="14" spans="1:10" s="3" customFormat="1" ht="12" customHeight="1">
      <c r="A14" s="3" t="s">
        <v>150</v>
      </c>
      <c r="B14" s="9">
        <v>213633</v>
      </c>
      <c r="C14" s="9">
        <v>0</v>
      </c>
      <c r="D14" s="9">
        <v>2796803</v>
      </c>
      <c r="E14" s="9">
        <v>3010436</v>
      </c>
      <c r="F14" s="9">
        <v>25000</v>
      </c>
      <c r="G14" s="9">
        <v>184975</v>
      </c>
      <c r="H14" s="9">
        <v>2800000</v>
      </c>
      <c r="I14" s="9">
        <v>461</v>
      </c>
      <c r="J14" s="9">
        <v>3010436</v>
      </c>
    </row>
    <row r="15" spans="1:10" s="3" customFormat="1" ht="12" customHeight="1">
      <c r="A15" s="3" t="s">
        <v>190</v>
      </c>
      <c r="B15" s="9">
        <v>2564295</v>
      </c>
      <c r="C15" s="9">
        <v>61731</v>
      </c>
      <c r="D15" s="9">
        <v>290588</v>
      </c>
      <c r="E15" s="9">
        <v>2916614</v>
      </c>
      <c r="F15" s="9">
        <v>268017</v>
      </c>
      <c r="G15" s="9">
        <v>384443</v>
      </c>
      <c r="H15" s="9">
        <v>2204544</v>
      </c>
      <c r="I15" s="9">
        <v>59610</v>
      </c>
      <c r="J15" s="9">
        <v>2916614</v>
      </c>
    </row>
    <row r="16" spans="1:10" s="3" customFormat="1" ht="12" customHeight="1">
      <c r="A16" s="3" t="s">
        <v>240</v>
      </c>
      <c r="B16" s="9">
        <v>1567582</v>
      </c>
      <c r="C16" s="9">
        <v>727148</v>
      </c>
      <c r="D16" s="9">
        <v>386553</v>
      </c>
      <c r="E16" s="9">
        <v>2681283</v>
      </c>
      <c r="F16" s="9">
        <v>37203</v>
      </c>
      <c r="G16" s="9">
        <v>617584</v>
      </c>
      <c r="H16" s="9">
        <v>1965431</v>
      </c>
      <c r="I16" s="9">
        <v>61065</v>
      </c>
      <c r="J16" s="9">
        <v>2681283</v>
      </c>
    </row>
    <row r="17" spans="1:10" s="3" customFormat="1" ht="12" customHeight="1">
      <c r="A17" s="3" t="s">
        <v>264</v>
      </c>
      <c r="B17" s="9">
        <v>337719</v>
      </c>
      <c r="C17" s="9">
        <v>2039530</v>
      </c>
      <c r="D17" s="9">
        <v>44954</v>
      </c>
      <c r="E17" s="9">
        <v>2422203</v>
      </c>
      <c r="F17" s="9">
        <v>108690</v>
      </c>
      <c r="G17" s="9">
        <v>218</v>
      </c>
      <c r="H17" s="9">
        <v>2039530</v>
      </c>
      <c r="I17" s="9">
        <v>273765</v>
      </c>
      <c r="J17" s="9">
        <v>2422203</v>
      </c>
    </row>
    <row r="18" spans="1:10" s="3" customFormat="1" ht="12" customHeight="1">
      <c r="A18" s="3" t="s">
        <v>144</v>
      </c>
      <c r="B18" s="9">
        <v>1060792</v>
      </c>
      <c r="C18" s="9">
        <v>1041183</v>
      </c>
      <c r="D18" s="9">
        <v>155001</v>
      </c>
      <c r="E18" s="9">
        <v>2256976</v>
      </c>
      <c r="F18" s="9">
        <v>399476</v>
      </c>
      <c r="G18" s="9">
        <v>126945</v>
      </c>
      <c r="H18" s="9">
        <v>1489814</v>
      </c>
      <c r="I18" s="9">
        <v>240741</v>
      </c>
      <c r="J18" s="9">
        <v>2256976</v>
      </c>
    </row>
    <row r="19" spans="1:10" s="3" customFormat="1" ht="12" customHeight="1">
      <c r="A19" s="3" t="s">
        <v>162</v>
      </c>
      <c r="B19" s="9">
        <v>589630</v>
      </c>
      <c r="C19" s="9">
        <v>15106</v>
      </c>
      <c r="D19" s="9">
        <v>1288358</v>
      </c>
      <c r="E19" s="9">
        <v>1893094</v>
      </c>
      <c r="F19" s="9">
        <v>275041</v>
      </c>
      <c r="G19" s="9">
        <v>878987</v>
      </c>
      <c r="H19" s="9">
        <v>663023</v>
      </c>
      <c r="I19" s="9">
        <v>76043</v>
      </c>
      <c r="J19" s="9">
        <v>1893094</v>
      </c>
    </row>
    <row r="20" spans="1:10" s="3" customFormat="1" ht="12" customHeight="1">
      <c r="A20" s="3" t="s">
        <v>248</v>
      </c>
      <c r="B20" s="9">
        <v>860938</v>
      </c>
      <c r="C20" s="9">
        <v>124</v>
      </c>
      <c r="D20" s="9">
        <v>230594</v>
      </c>
      <c r="E20" s="9">
        <v>1091656</v>
      </c>
      <c r="F20" s="9">
        <v>258935</v>
      </c>
      <c r="G20" s="9">
        <v>378394</v>
      </c>
      <c r="H20" s="9">
        <v>342795</v>
      </c>
      <c r="I20" s="9">
        <v>111532</v>
      </c>
      <c r="J20" s="9">
        <v>1091656</v>
      </c>
    </row>
    <row r="21" spans="1:10" s="3" customFormat="1" ht="12" customHeight="1">
      <c r="A21" s="3" t="s">
        <v>255</v>
      </c>
      <c r="B21" s="9">
        <v>53313</v>
      </c>
      <c r="C21" s="9">
        <v>257320</v>
      </c>
      <c r="D21" s="9">
        <v>665104</v>
      </c>
      <c r="E21" s="9">
        <v>975737</v>
      </c>
      <c r="F21" s="9">
        <v>36942</v>
      </c>
      <c r="G21" s="9">
        <v>85214</v>
      </c>
      <c r="H21" s="9">
        <v>396944</v>
      </c>
      <c r="I21" s="9">
        <v>456637</v>
      </c>
      <c r="J21" s="9">
        <v>975737</v>
      </c>
    </row>
    <row r="22" spans="1:10" s="3" customFormat="1" ht="12" customHeight="1">
      <c r="A22" s="3" t="s">
        <v>173</v>
      </c>
      <c r="B22" s="9">
        <v>381686</v>
      </c>
      <c r="C22" s="9">
        <v>493088</v>
      </c>
      <c r="D22" s="9">
        <v>63047</v>
      </c>
      <c r="E22" s="9">
        <v>937821</v>
      </c>
      <c r="F22" s="9">
        <v>7391</v>
      </c>
      <c r="G22" s="9">
        <v>229344</v>
      </c>
      <c r="H22" s="9">
        <v>590521</v>
      </c>
      <c r="I22" s="9">
        <v>110565</v>
      </c>
      <c r="J22" s="9">
        <v>937821</v>
      </c>
    </row>
    <row r="23" spans="1:10" s="3" customFormat="1" ht="12" customHeight="1">
      <c r="A23" s="3" t="s">
        <v>270</v>
      </c>
      <c r="B23" s="9">
        <v>549351</v>
      </c>
      <c r="C23" s="9">
        <v>0</v>
      </c>
      <c r="D23" s="9">
        <v>360382</v>
      </c>
      <c r="E23" s="9">
        <v>909733</v>
      </c>
      <c r="F23" s="9">
        <v>186099</v>
      </c>
      <c r="G23" s="9">
        <v>140417</v>
      </c>
      <c r="H23" s="9">
        <v>429034</v>
      </c>
      <c r="I23" s="9">
        <v>154183</v>
      </c>
      <c r="J23" s="9">
        <v>909733</v>
      </c>
    </row>
    <row r="24" spans="1:10" s="3" customFormat="1" ht="12" customHeight="1">
      <c r="A24" s="3" t="s">
        <v>189</v>
      </c>
      <c r="B24" s="9">
        <v>838535</v>
      </c>
      <c r="C24" s="9">
        <v>0</v>
      </c>
      <c r="D24" s="9">
        <v>38481</v>
      </c>
      <c r="E24" s="9">
        <v>877016</v>
      </c>
      <c r="F24" s="9">
        <v>189064</v>
      </c>
      <c r="G24" s="9">
        <v>170216</v>
      </c>
      <c r="H24" s="9">
        <v>464943</v>
      </c>
      <c r="I24" s="9">
        <v>52793</v>
      </c>
      <c r="J24" s="9">
        <v>877016</v>
      </c>
    </row>
    <row r="25" spans="1:10" s="3" customFormat="1" ht="12" customHeight="1">
      <c r="A25" s="3" t="s">
        <v>192</v>
      </c>
      <c r="B25" s="9">
        <v>852034</v>
      </c>
      <c r="C25" s="9">
        <v>0</v>
      </c>
      <c r="D25" s="9">
        <v>8153</v>
      </c>
      <c r="E25" s="9">
        <v>860187</v>
      </c>
      <c r="F25" s="9">
        <v>501210</v>
      </c>
      <c r="G25" s="9">
        <v>98000</v>
      </c>
      <c r="H25" s="9">
        <v>128207</v>
      </c>
      <c r="I25" s="9">
        <v>132770</v>
      </c>
      <c r="J25" s="9">
        <v>860187</v>
      </c>
    </row>
    <row r="26" spans="1:10" s="3" customFormat="1" ht="12" customHeight="1">
      <c r="A26" s="3" t="s">
        <v>151</v>
      </c>
      <c r="B26" s="9">
        <v>237345</v>
      </c>
      <c r="C26" s="9">
        <v>134818</v>
      </c>
      <c r="D26" s="9">
        <v>476370</v>
      </c>
      <c r="E26" s="9">
        <v>848533</v>
      </c>
      <c r="F26" s="9">
        <v>160432</v>
      </c>
      <c r="G26" s="9">
        <v>130590</v>
      </c>
      <c r="H26" s="9">
        <v>407722</v>
      </c>
      <c r="I26" s="9">
        <v>149789</v>
      </c>
      <c r="J26" s="9">
        <v>848533</v>
      </c>
    </row>
    <row r="27" spans="1:10" s="3" customFormat="1" ht="12" customHeight="1">
      <c r="A27" s="3" t="s">
        <v>153</v>
      </c>
      <c r="B27" s="9">
        <v>571015</v>
      </c>
      <c r="C27" s="9">
        <v>4835</v>
      </c>
      <c r="D27" s="9">
        <v>269499</v>
      </c>
      <c r="E27" s="9">
        <v>845349</v>
      </c>
      <c r="F27" s="9">
        <v>104803</v>
      </c>
      <c r="G27" s="9">
        <v>0</v>
      </c>
      <c r="H27" s="9">
        <v>609791</v>
      </c>
      <c r="I27" s="9">
        <v>130755</v>
      </c>
      <c r="J27" s="9">
        <v>845349</v>
      </c>
    </row>
    <row r="28" spans="1:10" s="3" customFormat="1" ht="12" customHeight="1">
      <c r="A28" s="3" t="s">
        <v>191</v>
      </c>
      <c r="B28" s="9">
        <v>376200</v>
      </c>
      <c r="C28" s="9">
        <v>377078</v>
      </c>
      <c r="D28" s="9">
        <v>60455</v>
      </c>
      <c r="E28" s="9">
        <v>813733</v>
      </c>
      <c r="F28" s="9">
        <v>28435</v>
      </c>
      <c r="G28" s="9">
        <v>0</v>
      </c>
      <c r="H28" s="9">
        <v>748472</v>
      </c>
      <c r="I28" s="9">
        <v>36826</v>
      </c>
      <c r="J28" s="9">
        <v>813733</v>
      </c>
    </row>
    <row r="29" spans="1:10" s="3" customFormat="1" ht="12" customHeight="1">
      <c r="A29" s="3" t="s">
        <v>155</v>
      </c>
      <c r="B29" s="9">
        <v>108115</v>
      </c>
      <c r="C29" s="9">
        <v>212255</v>
      </c>
      <c r="D29" s="9">
        <v>438655</v>
      </c>
      <c r="E29" s="9">
        <v>759025</v>
      </c>
      <c r="F29" s="9">
        <v>200000</v>
      </c>
      <c r="G29" s="9">
        <v>215741</v>
      </c>
      <c r="H29" s="9">
        <v>306719</v>
      </c>
      <c r="I29" s="9">
        <v>36565</v>
      </c>
      <c r="J29" s="9">
        <v>759025</v>
      </c>
    </row>
    <row r="30" spans="1:10" s="3" customFormat="1" ht="12" customHeight="1">
      <c r="A30" s="3" t="s">
        <v>245</v>
      </c>
      <c r="B30" s="9">
        <v>636408</v>
      </c>
      <c r="C30" s="9">
        <v>0</v>
      </c>
      <c r="D30" s="9">
        <v>15914</v>
      </c>
      <c r="E30" s="9">
        <v>652322</v>
      </c>
      <c r="F30" s="9">
        <v>37963</v>
      </c>
      <c r="G30" s="9">
        <v>578706</v>
      </c>
      <c r="H30" s="9">
        <v>19708</v>
      </c>
      <c r="I30" s="9">
        <v>15945</v>
      </c>
      <c r="J30" s="9">
        <v>652322</v>
      </c>
    </row>
    <row r="31" spans="1:10" s="3" customFormat="1" ht="12" customHeight="1">
      <c r="A31" s="3" t="s">
        <v>185</v>
      </c>
      <c r="B31" s="9">
        <v>587900</v>
      </c>
      <c r="C31" s="9">
        <v>4373</v>
      </c>
      <c r="D31" s="9">
        <v>29168</v>
      </c>
      <c r="E31" s="9">
        <v>621441</v>
      </c>
      <c r="F31" s="9">
        <v>54751</v>
      </c>
      <c r="G31" s="9">
        <v>209493</v>
      </c>
      <c r="H31" s="9">
        <v>310610</v>
      </c>
      <c r="I31" s="9">
        <v>46587</v>
      </c>
      <c r="J31" s="9">
        <v>621441</v>
      </c>
    </row>
    <row r="32" spans="1:10" s="3" customFormat="1" ht="12" customHeight="1">
      <c r="A32" s="3" t="s">
        <v>234</v>
      </c>
      <c r="B32" s="9">
        <v>368018</v>
      </c>
      <c r="C32" s="9">
        <v>46643</v>
      </c>
      <c r="D32" s="9">
        <v>196422</v>
      </c>
      <c r="E32" s="9">
        <v>611083</v>
      </c>
      <c r="F32" s="9">
        <v>96120</v>
      </c>
      <c r="G32" s="9">
        <v>0</v>
      </c>
      <c r="H32" s="9">
        <v>484714</v>
      </c>
      <c r="I32" s="9">
        <v>30249</v>
      </c>
      <c r="J32" s="9">
        <v>611083</v>
      </c>
    </row>
    <row r="33" spans="1:10" s="3" customFormat="1" ht="12" customHeight="1">
      <c r="A33" s="3" t="s">
        <v>154</v>
      </c>
      <c r="B33" s="9">
        <v>24659</v>
      </c>
      <c r="C33" s="9">
        <v>399096</v>
      </c>
      <c r="D33" s="9">
        <v>181995</v>
      </c>
      <c r="E33" s="9">
        <v>605750</v>
      </c>
      <c r="F33" s="9">
        <v>50000</v>
      </c>
      <c r="G33" s="9">
        <v>18000</v>
      </c>
      <c r="H33" s="9">
        <v>440431</v>
      </c>
      <c r="I33" s="9">
        <v>97319</v>
      </c>
      <c r="J33" s="9">
        <v>605750</v>
      </c>
    </row>
    <row r="34" spans="1:10" s="3" customFormat="1" ht="12" customHeight="1">
      <c r="A34" s="3" t="s">
        <v>157</v>
      </c>
      <c r="B34" s="9">
        <v>474160</v>
      </c>
      <c r="C34" s="9">
        <v>23126</v>
      </c>
      <c r="D34" s="9">
        <v>72512</v>
      </c>
      <c r="E34" s="9">
        <v>569798</v>
      </c>
      <c r="F34" s="9">
        <v>101250</v>
      </c>
      <c r="G34" s="9">
        <v>341014</v>
      </c>
      <c r="H34" s="9">
        <v>88176</v>
      </c>
      <c r="I34" s="9">
        <v>39358</v>
      </c>
      <c r="J34" s="9">
        <v>569798</v>
      </c>
    </row>
    <row r="35" spans="1:10" s="3" customFormat="1" ht="12" customHeight="1">
      <c r="A35" s="3" t="s">
        <v>229</v>
      </c>
      <c r="B35" s="9">
        <v>99708</v>
      </c>
      <c r="C35" s="9">
        <v>270069</v>
      </c>
      <c r="D35" s="9">
        <v>194567</v>
      </c>
      <c r="E35" s="9">
        <v>564344</v>
      </c>
      <c r="F35" s="9">
        <v>10544</v>
      </c>
      <c r="G35" s="9">
        <v>79821</v>
      </c>
      <c r="H35" s="9">
        <v>362427</v>
      </c>
      <c r="I35" s="9">
        <v>111552</v>
      </c>
      <c r="J35" s="9">
        <v>564344</v>
      </c>
    </row>
    <row r="36" spans="1:10" s="3" customFormat="1" ht="12" customHeight="1">
      <c r="A36" s="3" t="s">
        <v>253</v>
      </c>
      <c r="B36" s="9">
        <v>498359</v>
      </c>
      <c r="C36" s="9">
        <v>1732</v>
      </c>
      <c r="D36" s="9">
        <v>479</v>
      </c>
      <c r="E36" s="9">
        <v>500570</v>
      </c>
      <c r="F36" s="9">
        <v>114421</v>
      </c>
      <c r="G36" s="9">
        <v>210526</v>
      </c>
      <c r="H36" s="9">
        <v>63240</v>
      </c>
      <c r="I36" s="9">
        <v>112383</v>
      </c>
      <c r="J36" s="9">
        <v>500570</v>
      </c>
    </row>
    <row r="37" spans="1:10" s="3" customFormat="1" ht="12" customHeight="1">
      <c r="A37" s="3" t="s">
        <v>177</v>
      </c>
      <c r="B37" s="9">
        <v>411118</v>
      </c>
      <c r="C37" s="9">
        <v>0</v>
      </c>
      <c r="D37" s="9">
        <v>77328</v>
      </c>
      <c r="E37" s="9">
        <v>488446</v>
      </c>
      <c r="F37" s="9">
        <v>10000</v>
      </c>
      <c r="G37" s="9">
        <v>240000</v>
      </c>
      <c r="H37" s="9">
        <v>238446</v>
      </c>
      <c r="I37" s="9">
        <v>0</v>
      </c>
      <c r="J37" s="9">
        <v>488446</v>
      </c>
    </row>
    <row r="38" spans="1:10" s="3" customFormat="1" ht="12" customHeight="1">
      <c r="A38" s="3" t="s">
        <v>169</v>
      </c>
      <c r="B38" s="9">
        <v>202309</v>
      </c>
      <c r="C38" s="9">
        <v>103597</v>
      </c>
      <c r="D38" s="9">
        <v>181892</v>
      </c>
      <c r="E38" s="9">
        <v>487798</v>
      </c>
      <c r="F38" s="9">
        <v>39717</v>
      </c>
      <c r="G38" s="9">
        <v>5709</v>
      </c>
      <c r="H38" s="9">
        <v>346550</v>
      </c>
      <c r="I38" s="9">
        <v>95822</v>
      </c>
      <c r="J38" s="9">
        <v>487798</v>
      </c>
    </row>
    <row r="39" spans="1:10" s="3" customFormat="1" ht="12" customHeight="1">
      <c r="A39" s="3" t="s">
        <v>170</v>
      </c>
      <c r="B39" s="9">
        <v>37167</v>
      </c>
      <c r="C39" s="9">
        <v>358064</v>
      </c>
      <c r="D39" s="9">
        <v>87784</v>
      </c>
      <c r="E39" s="9">
        <v>483015</v>
      </c>
      <c r="F39" s="9">
        <v>30000</v>
      </c>
      <c r="G39" s="9">
        <v>15063</v>
      </c>
      <c r="H39" s="9">
        <v>416057</v>
      </c>
      <c r="I39" s="9">
        <v>21895</v>
      </c>
      <c r="J39" s="9">
        <v>483015</v>
      </c>
    </row>
    <row r="40" spans="1:10" s="3" customFormat="1" ht="12" customHeight="1">
      <c r="A40" s="3" t="s">
        <v>182</v>
      </c>
      <c r="B40" s="9">
        <v>36354</v>
      </c>
      <c r="C40" s="9">
        <v>260957</v>
      </c>
      <c r="D40" s="9">
        <v>139625</v>
      </c>
      <c r="E40" s="9">
        <v>436936</v>
      </c>
      <c r="F40" s="9">
        <v>82196</v>
      </c>
      <c r="G40" s="9">
        <v>45203</v>
      </c>
      <c r="H40" s="9">
        <v>296658</v>
      </c>
      <c r="I40" s="9">
        <v>12879</v>
      </c>
      <c r="J40" s="9">
        <v>436936</v>
      </c>
    </row>
    <row r="41" spans="1:10" s="3" customFormat="1" ht="12" customHeight="1">
      <c r="A41" s="3" t="s">
        <v>152</v>
      </c>
      <c r="B41" s="9">
        <v>146148</v>
      </c>
      <c r="C41" s="9">
        <v>123785</v>
      </c>
      <c r="D41" s="9">
        <v>105442</v>
      </c>
      <c r="E41" s="9">
        <v>375375</v>
      </c>
      <c r="F41" s="9">
        <v>113560</v>
      </c>
      <c r="G41" s="9">
        <v>21015</v>
      </c>
      <c r="H41" s="9">
        <v>147027</v>
      </c>
      <c r="I41" s="9">
        <v>93773</v>
      </c>
      <c r="J41" s="9">
        <v>375375</v>
      </c>
    </row>
    <row r="42" spans="1:10" s="3" customFormat="1" ht="12" customHeight="1">
      <c r="A42" s="3" t="s">
        <v>174</v>
      </c>
      <c r="B42" s="9">
        <v>52100</v>
      </c>
      <c r="C42" s="9">
        <v>6628</v>
      </c>
      <c r="D42" s="9">
        <v>303795</v>
      </c>
      <c r="E42" s="9">
        <v>362523</v>
      </c>
      <c r="F42" s="9">
        <v>129317</v>
      </c>
      <c r="G42" s="9">
        <v>52264</v>
      </c>
      <c r="H42" s="9">
        <v>145845</v>
      </c>
      <c r="I42" s="9">
        <v>35097</v>
      </c>
      <c r="J42" s="9">
        <v>362523</v>
      </c>
    </row>
    <row r="43" spans="1:10" s="3" customFormat="1" ht="12" customHeight="1">
      <c r="A43" s="3" t="s">
        <v>265</v>
      </c>
      <c r="B43" s="9">
        <v>0</v>
      </c>
      <c r="C43" s="9">
        <v>279357</v>
      </c>
      <c r="D43" s="9">
        <v>58483</v>
      </c>
      <c r="E43" s="9">
        <v>337840</v>
      </c>
      <c r="F43" s="9">
        <v>50084</v>
      </c>
      <c r="G43" s="9">
        <v>0</v>
      </c>
      <c r="H43" s="9">
        <v>280477</v>
      </c>
      <c r="I43" s="9">
        <v>7279</v>
      </c>
      <c r="J43" s="9">
        <v>337840</v>
      </c>
    </row>
    <row r="44" spans="1:10" s="3" customFormat="1" ht="12" customHeight="1">
      <c r="A44" s="3" t="s">
        <v>262</v>
      </c>
      <c r="B44" s="9">
        <v>147099</v>
      </c>
      <c r="C44" s="9">
        <v>8680</v>
      </c>
      <c r="D44" s="9">
        <v>164447</v>
      </c>
      <c r="E44" s="9">
        <v>320226</v>
      </c>
      <c r="F44" s="9">
        <v>47990</v>
      </c>
      <c r="G44" s="9">
        <v>0</v>
      </c>
      <c r="H44" s="9">
        <v>159730</v>
      </c>
      <c r="I44" s="9">
        <v>112506</v>
      </c>
      <c r="J44" s="9">
        <v>320226</v>
      </c>
    </row>
    <row r="45" spans="1:10" s="3" customFormat="1" ht="12" customHeight="1">
      <c r="A45" s="3" t="s">
        <v>161</v>
      </c>
      <c r="B45" s="9">
        <v>250000</v>
      </c>
      <c r="C45" s="9">
        <v>0</v>
      </c>
      <c r="D45" s="9">
        <v>26344</v>
      </c>
      <c r="E45" s="9">
        <v>276344</v>
      </c>
      <c r="F45" s="9">
        <v>10001</v>
      </c>
      <c r="G45" s="9">
        <v>30305</v>
      </c>
      <c r="H45" s="9">
        <v>192804</v>
      </c>
      <c r="I45" s="9">
        <v>43234</v>
      </c>
      <c r="J45" s="9">
        <v>276344</v>
      </c>
    </row>
    <row r="46" spans="1:10" s="3" customFormat="1" ht="12" customHeight="1">
      <c r="A46" s="3" t="s">
        <v>160</v>
      </c>
      <c r="B46" s="9">
        <v>59719</v>
      </c>
      <c r="C46" s="9">
        <v>131416</v>
      </c>
      <c r="D46" s="9">
        <v>81773</v>
      </c>
      <c r="E46" s="9">
        <v>272908</v>
      </c>
      <c r="F46" s="9">
        <v>14000</v>
      </c>
      <c r="G46" s="9">
        <v>42119</v>
      </c>
      <c r="H46" s="9">
        <v>186527</v>
      </c>
      <c r="I46" s="9">
        <v>30262</v>
      </c>
      <c r="J46" s="9">
        <v>272908</v>
      </c>
    </row>
    <row r="47" spans="1:10" s="3" customFormat="1" ht="12" customHeight="1">
      <c r="A47" s="3" t="s">
        <v>158</v>
      </c>
      <c r="B47" s="9">
        <v>231240</v>
      </c>
      <c r="C47" s="9">
        <v>0</v>
      </c>
      <c r="D47" s="9">
        <v>39200</v>
      </c>
      <c r="E47" s="9">
        <v>270440</v>
      </c>
      <c r="F47" s="9">
        <v>101872</v>
      </c>
      <c r="G47" s="9">
        <v>56538</v>
      </c>
      <c r="H47" s="9">
        <v>105152</v>
      </c>
      <c r="I47" s="9">
        <v>6878</v>
      </c>
      <c r="J47" s="9">
        <v>270440</v>
      </c>
    </row>
    <row r="48" spans="1:10" s="3" customFormat="1" ht="12" customHeight="1">
      <c r="A48" s="3" t="s">
        <v>230</v>
      </c>
      <c r="B48" s="9">
        <v>185662</v>
      </c>
      <c r="C48" s="9">
        <v>2504</v>
      </c>
      <c r="D48" s="9">
        <v>75051</v>
      </c>
      <c r="E48" s="9">
        <v>263217</v>
      </c>
      <c r="F48" s="9">
        <v>47419</v>
      </c>
      <c r="G48" s="9">
        <v>68005</v>
      </c>
      <c r="H48" s="9">
        <v>129663</v>
      </c>
      <c r="I48" s="9">
        <v>18130</v>
      </c>
      <c r="J48" s="9">
        <v>263217</v>
      </c>
    </row>
    <row r="49" spans="1:10" s="3" customFormat="1" ht="12" customHeight="1">
      <c r="A49" s="3" t="s">
        <v>260</v>
      </c>
      <c r="B49" s="9">
        <v>171476</v>
      </c>
      <c r="C49" s="9">
        <v>18</v>
      </c>
      <c r="D49" s="9">
        <v>72511</v>
      </c>
      <c r="E49" s="9">
        <v>244005</v>
      </c>
      <c r="F49" s="9">
        <v>75826</v>
      </c>
      <c r="G49" s="9">
        <v>0</v>
      </c>
      <c r="H49" s="9">
        <v>84261</v>
      </c>
      <c r="I49" s="9">
        <v>83918</v>
      </c>
      <c r="J49" s="9">
        <v>244005</v>
      </c>
    </row>
    <row r="50" spans="1:10" s="3" customFormat="1" ht="12" customHeight="1">
      <c r="A50" s="3" t="s">
        <v>171</v>
      </c>
      <c r="B50" s="9">
        <v>84834</v>
      </c>
      <c r="C50" s="9">
        <v>2176</v>
      </c>
      <c r="D50" s="9">
        <v>144985</v>
      </c>
      <c r="E50" s="9">
        <v>231995</v>
      </c>
      <c r="F50" s="9">
        <v>10000</v>
      </c>
      <c r="G50" s="9">
        <v>7102</v>
      </c>
      <c r="H50" s="9">
        <v>17200</v>
      </c>
      <c r="I50" s="9">
        <v>197693</v>
      </c>
      <c r="J50" s="9">
        <v>231995</v>
      </c>
    </row>
    <row r="51" spans="1:10" s="3" customFormat="1" ht="12" customHeight="1">
      <c r="A51" s="3" t="s">
        <v>231</v>
      </c>
      <c r="B51" s="9">
        <v>169530</v>
      </c>
      <c r="C51" s="9">
        <v>5223</v>
      </c>
      <c r="D51" s="9">
        <v>53896</v>
      </c>
      <c r="E51" s="9">
        <v>228649</v>
      </c>
      <c r="F51" s="9">
        <v>21995</v>
      </c>
      <c r="G51" s="9">
        <v>52846</v>
      </c>
      <c r="H51" s="9">
        <v>130627</v>
      </c>
      <c r="I51" s="9">
        <v>23181</v>
      </c>
      <c r="J51" s="9">
        <v>228649</v>
      </c>
    </row>
    <row r="52" spans="1:10" s="3" customFormat="1" ht="12" customHeight="1">
      <c r="A52" s="3" t="s">
        <v>172</v>
      </c>
      <c r="B52" s="9">
        <v>9945</v>
      </c>
      <c r="C52" s="9">
        <v>25218</v>
      </c>
      <c r="D52" s="9">
        <v>181859</v>
      </c>
      <c r="E52" s="9">
        <v>217022</v>
      </c>
      <c r="F52" s="9">
        <v>15000</v>
      </c>
      <c r="G52" s="9">
        <v>105347</v>
      </c>
      <c r="H52" s="9">
        <v>66797</v>
      </c>
      <c r="I52" s="9">
        <v>29878</v>
      </c>
      <c r="J52" s="9">
        <v>217022</v>
      </c>
    </row>
    <row r="53" spans="1:10" s="3" customFormat="1" ht="12" customHeight="1">
      <c r="A53" s="3" t="s">
        <v>163</v>
      </c>
      <c r="B53" s="9">
        <v>135763</v>
      </c>
      <c r="C53" s="9">
        <v>57289</v>
      </c>
      <c r="D53" s="9">
        <v>18025</v>
      </c>
      <c r="E53" s="9">
        <v>211077</v>
      </c>
      <c r="F53" s="9">
        <v>57384</v>
      </c>
      <c r="G53" s="9">
        <v>29227</v>
      </c>
      <c r="H53" s="9">
        <v>83039</v>
      </c>
      <c r="I53" s="9">
        <v>41427</v>
      </c>
      <c r="J53" s="9">
        <v>211077</v>
      </c>
    </row>
    <row r="54" spans="1:10" s="3" customFormat="1" ht="12" customHeight="1">
      <c r="A54" s="3" t="s">
        <v>232</v>
      </c>
      <c r="B54" s="9">
        <v>53725</v>
      </c>
      <c r="C54" s="9">
        <v>79574</v>
      </c>
      <c r="D54" s="9">
        <v>77556</v>
      </c>
      <c r="E54" s="9">
        <v>210855</v>
      </c>
      <c r="F54" s="9">
        <v>22095</v>
      </c>
      <c r="G54" s="9">
        <v>39255</v>
      </c>
      <c r="H54" s="9">
        <v>102632</v>
      </c>
      <c r="I54" s="9">
        <v>46873</v>
      </c>
      <c r="J54" s="9">
        <v>210855</v>
      </c>
    </row>
    <row r="55" spans="1:10" s="3" customFormat="1" ht="12" customHeight="1">
      <c r="A55" s="3" t="s">
        <v>156</v>
      </c>
      <c r="B55" s="9">
        <v>105350</v>
      </c>
      <c r="C55" s="9">
        <v>9276</v>
      </c>
      <c r="D55" s="9">
        <v>83848</v>
      </c>
      <c r="E55" s="9">
        <v>198474</v>
      </c>
      <c r="F55" s="9">
        <v>64880</v>
      </c>
      <c r="G55" s="9">
        <v>66564</v>
      </c>
      <c r="H55" s="9">
        <v>49771</v>
      </c>
      <c r="I55" s="9">
        <v>17259</v>
      </c>
      <c r="J55" s="9">
        <v>198474</v>
      </c>
    </row>
    <row r="56" spans="1:10" s="3" customFormat="1" ht="12" customHeight="1">
      <c r="A56" s="3" t="s">
        <v>181</v>
      </c>
      <c r="B56" s="9">
        <v>53200</v>
      </c>
      <c r="C56" s="9">
        <v>8454</v>
      </c>
      <c r="D56" s="9">
        <v>121867</v>
      </c>
      <c r="E56" s="9">
        <v>183521</v>
      </c>
      <c r="F56" s="9">
        <v>10000</v>
      </c>
      <c r="G56" s="9">
        <v>129466</v>
      </c>
      <c r="H56" s="9">
        <v>43752</v>
      </c>
      <c r="I56" s="9">
        <v>303</v>
      </c>
      <c r="J56" s="9">
        <v>183521</v>
      </c>
    </row>
    <row r="57" spans="1:10" s="3" customFormat="1" ht="12" customHeight="1">
      <c r="A57" s="3" t="s">
        <v>164</v>
      </c>
      <c r="B57" s="9">
        <v>41016</v>
      </c>
      <c r="C57" s="9">
        <v>0</v>
      </c>
      <c r="D57" s="9">
        <v>125183</v>
      </c>
      <c r="E57" s="9">
        <v>166199</v>
      </c>
      <c r="F57" s="9">
        <v>793</v>
      </c>
      <c r="G57" s="9">
        <v>92272</v>
      </c>
      <c r="H57" s="9">
        <v>37348</v>
      </c>
      <c r="I57" s="9">
        <v>35786</v>
      </c>
      <c r="J57" s="9">
        <v>166199</v>
      </c>
    </row>
    <row r="58" spans="1:10" s="3" customFormat="1" ht="12" customHeight="1">
      <c r="A58" s="3" t="s">
        <v>267</v>
      </c>
      <c r="B58" s="9">
        <v>0</v>
      </c>
      <c r="C58" s="9">
        <v>0</v>
      </c>
      <c r="D58" s="9">
        <v>163409</v>
      </c>
      <c r="E58" s="9">
        <v>163409</v>
      </c>
      <c r="F58" s="9">
        <v>100058</v>
      </c>
      <c r="G58" s="9">
        <v>0</v>
      </c>
      <c r="H58" s="9">
        <v>60000</v>
      </c>
      <c r="I58" s="9">
        <v>3351</v>
      </c>
      <c r="J58" s="9">
        <v>163409</v>
      </c>
    </row>
    <row r="59" spans="1:10" s="3" customFormat="1" ht="12" customHeight="1">
      <c r="A59" s="3" t="s">
        <v>256</v>
      </c>
      <c r="B59" s="9">
        <v>70396</v>
      </c>
      <c r="C59" s="9">
        <v>4722</v>
      </c>
      <c r="D59" s="9">
        <v>86198</v>
      </c>
      <c r="E59" s="9">
        <v>161316</v>
      </c>
      <c r="F59" s="9">
        <v>20000</v>
      </c>
      <c r="G59" s="9">
        <v>10314</v>
      </c>
      <c r="H59" s="9">
        <v>116643</v>
      </c>
      <c r="I59" s="9">
        <v>14359</v>
      </c>
      <c r="J59" s="9">
        <v>161316</v>
      </c>
    </row>
    <row r="60" spans="1:10" s="3" customFormat="1" ht="12" customHeight="1">
      <c r="A60" s="3" t="s">
        <v>187</v>
      </c>
      <c r="B60" s="9">
        <v>75700</v>
      </c>
      <c r="C60" s="9">
        <v>9003</v>
      </c>
      <c r="D60" s="9">
        <v>53293</v>
      </c>
      <c r="E60" s="9">
        <v>137996</v>
      </c>
      <c r="F60" s="9">
        <v>75703</v>
      </c>
      <c r="G60" s="9">
        <v>22500</v>
      </c>
      <c r="H60" s="9">
        <v>28327</v>
      </c>
      <c r="I60" s="9">
        <v>11466</v>
      </c>
      <c r="J60" s="9">
        <v>137996</v>
      </c>
    </row>
    <row r="61" spans="1:10" s="3" customFormat="1" ht="12" customHeight="1">
      <c r="A61" s="3" t="s">
        <v>246</v>
      </c>
      <c r="B61" s="9">
        <v>25582</v>
      </c>
      <c r="C61" s="9">
        <v>0</v>
      </c>
      <c r="D61" s="9">
        <v>107985</v>
      </c>
      <c r="E61" s="9">
        <v>133567</v>
      </c>
      <c r="F61" s="9">
        <v>106478</v>
      </c>
      <c r="G61" s="9">
        <v>0</v>
      </c>
      <c r="H61" s="9">
        <v>9890</v>
      </c>
      <c r="I61" s="9">
        <v>17199</v>
      </c>
      <c r="J61" s="9">
        <v>133567</v>
      </c>
    </row>
    <row r="62" spans="1:10" s="3" customFormat="1" ht="12" customHeight="1">
      <c r="A62" s="3" t="s">
        <v>258</v>
      </c>
      <c r="B62" s="9">
        <v>4725</v>
      </c>
      <c r="C62" s="9">
        <v>0</v>
      </c>
      <c r="D62" s="9">
        <v>126744</v>
      </c>
      <c r="E62" s="9">
        <v>131469</v>
      </c>
      <c r="F62" s="9">
        <v>124277</v>
      </c>
      <c r="G62" s="9">
        <v>0</v>
      </c>
      <c r="H62" s="9">
        <v>0</v>
      </c>
      <c r="I62" s="9">
        <v>7192</v>
      </c>
      <c r="J62" s="9">
        <v>131469</v>
      </c>
    </row>
    <row r="63" spans="1:10" s="3" customFormat="1" ht="12" customHeight="1">
      <c r="A63" s="3" t="s">
        <v>175</v>
      </c>
      <c r="B63" s="9">
        <v>93864</v>
      </c>
      <c r="C63" s="9">
        <v>7965</v>
      </c>
      <c r="D63" s="9">
        <v>26682</v>
      </c>
      <c r="E63" s="9">
        <v>128511</v>
      </c>
      <c r="F63" s="9">
        <v>14145</v>
      </c>
      <c r="G63" s="9">
        <v>36060</v>
      </c>
      <c r="H63" s="9">
        <v>67096</v>
      </c>
      <c r="I63" s="9">
        <v>11210</v>
      </c>
      <c r="J63" s="9">
        <v>128511</v>
      </c>
    </row>
    <row r="64" spans="1:10" s="3" customFormat="1" ht="12" customHeight="1">
      <c r="A64" s="3" t="s">
        <v>167</v>
      </c>
      <c r="B64" s="9">
        <v>87675</v>
      </c>
      <c r="C64" s="9">
        <v>12900</v>
      </c>
      <c r="D64" s="9">
        <v>27510</v>
      </c>
      <c r="E64" s="9">
        <v>128085</v>
      </c>
      <c r="F64" s="9">
        <v>42017</v>
      </c>
      <c r="G64" s="9">
        <v>46366</v>
      </c>
      <c r="H64" s="9">
        <v>37612</v>
      </c>
      <c r="I64" s="9">
        <v>2090</v>
      </c>
      <c r="J64" s="9">
        <v>128085</v>
      </c>
    </row>
    <row r="65" spans="1:10" s="3" customFormat="1" ht="12" customHeight="1">
      <c r="A65" s="3" t="s">
        <v>166</v>
      </c>
      <c r="B65" s="9">
        <v>110736</v>
      </c>
      <c r="C65" s="9">
        <v>0</v>
      </c>
      <c r="D65" s="9">
        <v>16449</v>
      </c>
      <c r="E65" s="9">
        <v>127185</v>
      </c>
      <c r="F65" s="9">
        <v>25000</v>
      </c>
      <c r="G65" s="9">
        <v>49569</v>
      </c>
      <c r="H65" s="9">
        <v>50473</v>
      </c>
      <c r="I65" s="9">
        <v>2143</v>
      </c>
      <c r="J65" s="9">
        <v>127185</v>
      </c>
    </row>
    <row r="66" spans="1:10" s="3" customFormat="1" ht="12" customHeight="1">
      <c r="A66" s="3" t="s">
        <v>176</v>
      </c>
      <c r="B66" s="9">
        <v>96798</v>
      </c>
      <c r="C66" s="9">
        <v>11833</v>
      </c>
      <c r="D66" s="9">
        <v>11911</v>
      </c>
      <c r="E66" s="9">
        <v>120542</v>
      </c>
      <c r="F66" s="9">
        <v>45973</v>
      </c>
      <c r="G66" s="9">
        <v>26043</v>
      </c>
      <c r="H66" s="9">
        <v>24220</v>
      </c>
      <c r="I66" s="9">
        <v>24306</v>
      </c>
      <c r="J66" s="9">
        <v>120542</v>
      </c>
    </row>
    <row r="67" spans="1:10" s="3" customFormat="1" ht="12" customHeight="1">
      <c r="A67" s="3" t="s">
        <v>168</v>
      </c>
      <c r="B67" s="9">
        <v>96933</v>
      </c>
      <c r="C67" s="9">
        <v>10831</v>
      </c>
      <c r="D67" s="9">
        <v>5347</v>
      </c>
      <c r="E67" s="9">
        <v>113111</v>
      </c>
      <c r="F67" s="9">
        <v>50001</v>
      </c>
      <c r="G67" s="9">
        <v>21000</v>
      </c>
      <c r="H67" s="9">
        <v>29871</v>
      </c>
      <c r="I67" s="9">
        <v>12239</v>
      </c>
      <c r="J67" s="9">
        <v>113111</v>
      </c>
    </row>
    <row r="68" spans="1:10" s="3" customFormat="1" ht="12" customHeight="1">
      <c r="A68" s="3" t="s">
        <v>180</v>
      </c>
      <c r="B68" s="9">
        <v>101929</v>
      </c>
      <c r="C68" s="9">
        <v>3220</v>
      </c>
      <c r="D68" s="9">
        <v>4421</v>
      </c>
      <c r="E68" s="9">
        <v>109570</v>
      </c>
      <c r="F68" s="9">
        <v>7500</v>
      </c>
      <c r="G68" s="9">
        <v>54283</v>
      </c>
      <c r="H68" s="9">
        <v>38091</v>
      </c>
      <c r="I68" s="9">
        <v>9696</v>
      </c>
      <c r="J68" s="9">
        <v>109570</v>
      </c>
    </row>
    <row r="69" spans="1:10" s="3" customFormat="1" ht="12" customHeight="1">
      <c r="A69" s="3" t="s">
        <v>186</v>
      </c>
      <c r="B69" s="9">
        <v>51264</v>
      </c>
      <c r="C69" s="9">
        <v>20333</v>
      </c>
      <c r="D69" s="9">
        <v>26306</v>
      </c>
      <c r="E69" s="9">
        <v>97903</v>
      </c>
      <c r="F69" s="9">
        <v>31686</v>
      </c>
      <c r="G69" s="9">
        <v>15630</v>
      </c>
      <c r="H69" s="9">
        <v>40622</v>
      </c>
      <c r="I69" s="9">
        <v>9965</v>
      </c>
      <c r="J69" s="9">
        <v>97903</v>
      </c>
    </row>
    <row r="70" spans="1:10" s="3" customFormat="1" ht="12" customHeight="1">
      <c r="A70" s="3" t="s">
        <v>183</v>
      </c>
      <c r="B70" s="9">
        <v>0</v>
      </c>
      <c r="C70" s="9">
        <v>3706</v>
      </c>
      <c r="D70" s="9">
        <v>73945</v>
      </c>
      <c r="E70" s="9">
        <v>77651</v>
      </c>
      <c r="F70" s="9">
        <v>50848</v>
      </c>
      <c r="G70" s="9">
        <v>1694</v>
      </c>
      <c r="H70" s="9">
        <v>17048</v>
      </c>
      <c r="I70" s="9">
        <v>8061</v>
      </c>
      <c r="J70" s="9">
        <v>77651</v>
      </c>
    </row>
    <row r="71" spans="1:10" s="3" customFormat="1" ht="12" customHeight="1">
      <c r="A71" s="3" t="s">
        <v>316</v>
      </c>
      <c r="B71" s="9">
        <v>20000</v>
      </c>
      <c r="C71" s="9">
        <v>0</v>
      </c>
      <c r="D71" s="9">
        <v>54619</v>
      </c>
      <c r="E71" s="9">
        <v>74619</v>
      </c>
      <c r="F71" s="9">
        <v>74349</v>
      </c>
      <c r="G71" s="9">
        <v>0</v>
      </c>
      <c r="H71" s="9">
        <v>0</v>
      </c>
      <c r="I71" s="9">
        <v>270</v>
      </c>
      <c r="J71" s="9">
        <v>74619</v>
      </c>
    </row>
    <row r="72" spans="1:10" s="3" customFormat="1" ht="12" customHeight="1">
      <c r="A72" s="3" t="s">
        <v>178</v>
      </c>
      <c r="B72" s="9">
        <v>0</v>
      </c>
      <c r="C72" s="9">
        <v>25137</v>
      </c>
      <c r="D72" s="9">
        <v>47487</v>
      </c>
      <c r="E72" s="9">
        <v>72624</v>
      </c>
      <c r="F72" s="9">
        <v>26783</v>
      </c>
      <c r="G72" s="9">
        <v>0</v>
      </c>
      <c r="H72" s="9">
        <v>42525</v>
      </c>
      <c r="I72" s="9">
        <v>3316</v>
      </c>
      <c r="J72" s="9">
        <v>72624</v>
      </c>
    </row>
    <row r="73" spans="1:10" s="3" customFormat="1" ht="12" customHeight="1">
      <c r="A73" s="3" t="s">
        <v>165</v>
      </c>
      <c r="B73" s="9">
        <v>25294</v>
      </c>
      <c r="C73" s="9">
        <v>9084</v>
      </c>
      <c r="D73" s="9">
        <v>28801</v>
      </c>
      <c r="E73" s="9">
        <v>63179</v>
      </c>
      <c r="F73" s="9">
        <v>10000</v>
      </c>
      <c r="G73" s="9">
        <v>8140</v>
      </c>
      <c r="H73" s="9">
        <v>35400</v>
      </c>
      <c r="I73" s="9">
        <v>9639</v>
      </c>
      <c r="J73" s="9">
        <v>63179</v>
      </c>
    </row>
    <row r="74" spans="1:10" s="3" customFormat="1" ht="12" customHeight="1">
      <c r="A74" s="3" t="s">
        <v>257</v>
      </c>
      <c r="B74" s="9">
        <v>53936</v>
      </c>
      <c r="C74" s="9">
        <v>25</v>
      </c>
      <c r="D74" s="9">
        <v>2480</v>
      </c>
      <c r="E74" s="9">
        <v>56441</v>
      </c>
      <c r="F74" s="9">
        <v>6000</v>
      </c>
      <c r="G74" s="9">
        <v>9140</v>
      </c>
      <c r="H74" s="9">
        <v>5981</v>
      </c>
      <c r="I74" s="9">
        <v>35320</v>
      </c>
      <c r="J74" s="9">
        <v>56441</v>
      </c>
    </row>
    <row r="75" spans="1:10" s="3" customFormat="1" ht="12" customHeight="1">
      <c r="A75" s="3" t="s">
        <v>188</v>
      </c>
      <c r="B75" s="9">
        <v>17495</v>
      </c>
      <c r="C75" s="9">
        <v>2344</v>
      </c>
      <c r="D75" s="9">
        <v>21446</v>
      </c>
      <c r="E75" s="9">
        <v>41285</v>
      </c>
      <c r="F75" s="9">
        <v>7449</v>
      </c>
      <c r="G75" s="9">
        <v>2931</v>
      </c>
      <c r="H75" s="9">
        <v>12035</v>
      </c>
      <c r="I75" s="9">
        <v>18870</v>
      </c>
      <c r="J75" s="9">
        <v>41285</v>
      </c>
    </row>
    <row r="76" spans="1:10" s="3" customFormat="1" ht="12" customHeight="1">
      <c r="A76" s="3" t="s">
        <v>184</v>
      </c>
      <c r="B76" s="9">
        <v>14844</v>
      </c>
      <c r="C76" s="9">
        <v>15087</v>
      </c>
      <c r="D76" s="9">
        <v>3181</v>
      </c>
      <c r="E76" s="9">
        <v>33112</v>
      </c>
      <c r="F76" s="9">
        <v>10735</v>
      </c>
      <c r="G76" s="9">
        <v>3536</v>
      </c>
      <c r="H76" s="9">
        <v>16718</v>
      </c>
      <c r="I76" s="9">
        <v>2123</v>
      </c>
      <c r="J76" s="9">
        <v>33112</v>
      </c>
    </row>
    <row r="77" spans="1:10" s="3" customFormat="1" ht="12" customHeight="1">
      <c r="A77" s="3" t="s">
        <v>179</v>
      </c>
      <c r="B77" s="9">
        <v>20979</v>
      </c>
      <c r="C77" s="9">
        <v>0</v>
      </c>
      <c r="D77" s="9">
        <v>2386</v>
      </c>
      <c r="E77" s="9">
        <v>23365</v>
      </c>
      <c r="F77" s="9">
        <v>19123</v>
      </c>
      <c r="G77" s="9">
        <v>0</v>
      </c>
      <c r="H77" s="9">
        <v>3000</v>
      </c>
      <c r="I77" s="9">
        <v>1242</v>
      </c>
      <c r="J77" s="9">
        <v>23365</v>
      </c>
    </row>
    <row r="78" spans="1:10" s="3" customFormat="1" ht="12" customHeight="1">
      <c r="A78" s="3" t="s">
        <v>261</v>
      </c>
      <c r="B78" s="9">
        <v>10000</v>
      </c>
      <c r="C78" s="9">
        <v>0</v>
      </c>
      <c r="D78" s="9">
        <v>13072</v>
      </c>
      <c r="E78" s="9">
        <v>23072</v>
      </c>
      <c r="F78" s="9">
        <v>11010</v>
      </c>
      <c r="G78" s="9">
        <v>1850</v>
      </c>
      <c r="H78" s="9">
        <v>10208</v>
      </c>
      <c r="I78" s="9">
        <v>4</v>
      </c>
      <c r="J78" s="9">
        <v>23072</v>
      </c>
    </row>
    <row r="79" spans="1:10" s="3" customFormat="1" ht="12" customHeight="1">
      <c r="A79" s="3" t="s">
        <v>263</v>
      </c>
      <c r="B79" s="9">
        <v>14689</v>
      </c>
      <c r="C79" s="9">
        <v>0</v>
      </c>
      <c r="D79" s="9">
        <v>2462</v>
      </c>
      <c r="E79" s="9">
        <v>17151</v>
      </c>
      <c r="F79" s="9">
        <v>12000</v>
      </c>
      <c r="G79" s="9">
        <v>1026</v>
      </c>
      <c r="H79" s="9">
        <v>2279</v>
      </c>
      <c r="I79" s="9">
        <v>1846</v>
      </c>
      <c r="J79" s="9">
        <v>17151</v>
      </c>
    </row>
    <row r="80" spans="1:10" s="3" customFormat="1" ht="12" customHeight="1">
      <c r="A80" s="3" t="s">
        <v>259</v>
      </c>
      <c r="B80" s="9">
        <v>0</v>
      </c>
      <c r="C80" s="9">
        <v>0</v>
      </c>
      <c r="D80" s="9">
        <v>16641</v>
      </c>
      <c r="E80" s="9">
        <v>16641</v>
      </c>
      <c r="F80" s="9">
        <v>15000</v>
      </c>
      <c r="G80" s="9">
        <v>116</v>
      </c>
      <c r="H80" s="9">
        <v>1500</v>
      </c>
      <c r="I80" s="9">
        <v>25</v>
      </c>
      <c r="J80" s="9">
        <v>16641</v>
      </c>
    </row>
    <row r="81" spans="1:10" s="3" customFormat="1" ht="12" customHeight="1">
      <c r="A81" s="3" t="s">
        <v>143</v>
      </c>
      <c r="B81" s="9">
        <v>4010</v>
      </c>
      <c r="C81" s="9">
        <v>0</v>
      </c>
      <c r="D81" s="9">
        <v>11581</v>
      </c>
      <c r="E81" s="9">
        <v>15591</v>
      </c>
      <c r="F81" s="9">
        <v>8768</v>
      </c>
      <c r="G81" s="9">
        <v>4412</v>
      </c>
      <c r="H81" s="9">
        <v>1129</v>
      </c>
      <c r="I81" s="9">
        <v>1282</v>
      </c>
      <c r="J81" s="9">
        <v>15591</v>
      </c>
    </row>
    <row r="82" spans="1:10" s="3" customFormat="1" ht="12" customHeight="1">
      <c r="A82" s="3" t="s">
        <v>266</v>
      </c>
      <c r="B82" s="9">
        <v>15092</v>
      </c>
      <c r="C82" s="9">
        <v>0</v>
      </c>
      <c r="D82" s="9">
        <v>293</v>
      </c>
      <c r="E82" s="9">
        <v>15385</v>
      </c>
      <c r="F82" s="9">
        <v>15000</v>
      </c>
      <c r="G82" s="9">
        <v>0</v>
      </c>
      <c r="H82" s="9">
        <v>0</v>
      </c>
      <c r="I82" s="9">
        <v>385</v>
      </c>
      <c r="J82" s="9">
        <v>15385</v>
      </c>
    </row>
    <row r="83" spans="1:10" s="3" customFormat="1" ht="12" customHeight="1">
      <c r="A83" s="3" t="s">
        <v>233</v>
      </c>
      <c r="B83" s="9">
        <v>3741</v>
      </c>
      <c r="C83" s="9">
        <v>2607</v>
      </c>
      <c r="D83" s="9">
        <v>5805</v>
      </c>
      <c r="E83" s="9">
        <v>12153</v>
      </c>
      <c r="F83" s="9">
        <v>4200</v>
      </c>
      <c r="G83" s="9">
        <v>150</v>
      </c>
      <c r="H83" s="9">
        <v>5786</v>
      </c>
      <c r="I83" s="9">
        <v>2017</v>
      </c>
      <c r="J83" s="9">
        <v>12153</v>
      </c>
    </row>
    <row r="84" spans="1:10" s="3" customFormat="1" ht="12" customHeight="1">
      <c r="A84" s="3" t="s">
        <v>238</v>
      </c>
      <c r="B84" s="9">
        <v>1961</v>
      </c>
      <c r="C84" s="9">
        <v>0</v>
      </c>
      <c r="D84" s="9">
        <v>9374</v>
      </c>
      <c r="E84" s="9">
        <v>11335</v>
      </c>
      <c r="F84" s="9">
        <v>-3627</v>
      </c>
      <c r="G84" s="9">
        <v>-121</v>
      </c>
      <c r="H84" s="9">
        <v>-50</v>
      </c>
      <c r="I84" s="9">
        <v>-7537</v>
      </c>
      <c r="J84" s="9">
        <v>-11335</v>
      </c>
    </row>
    <row r="85" spans="1:10" s="3" customFormat="1" ht="12" customHeight="1">
      <c r="A85" s="3" t="s">
        <v>273</v>
      </c>
      <c r="B85" s="9">
        <v>4879</v>
      </c>
      <c r="C85" s="9">
        <v>0</v>
      </c>
      <c r="D85" s="9">
        <v>758</v>
      </c>
      <c r="E85" s="9">
        <v>5637</v>
      </c>
      <c r="F85" s="9">
        <v>4059</v>
      </c>
      <c r="G85" s="9">
        <v>0</v>
      </c>
      <c r="H85" s="9">
        <v>801</v>
      </c>
      <c r="I85" s="9">
        <v>776</v>
      </c>
      <c r="J85" s="9">
        <v>5636</v>
      </c>
    </row>
    <row r="86" spans="1:5" s="3" customFormat="1" ht="12.75">
      <c r="A86" s="2"/>
      <c r="B86" s="9"/>
      <c r="C86" s="9"/>
      <c r="D86" s="9"/>
      <c r="E86" s="9"/>
    </row>
    <row r="87" spans="1:10" ht="12.75">
      <c r="A87" s="3" t="s">
        <v>140</v>
      </c>
      <c r="B87" s="9">
        <f aca="true" t="shared" si="0" ref="B87:J87">SUM(B4:B86)</f>
        <v>273513996</v>
      </c>
      <c r="C87" s="9">
        <f t="shared" si="0"/>
        <v>24631390</v>
      </c>
      <c r="D87" s="9">
        <f t="shared" si="0"/>
        <v>60152886</v>
      </c>
      <c r="E87" s="9">
        <f t="shared" si="0"/>
        <v>358298272</v>
      </c>
      <c r="F87" s="9">
        <f t="shared" si="0"/>
        <v>37466868</v>
      </c>
      <c r="G87" s="9">
        <f t="shared" si="0"/>
        <v>60351535</v>
      </c>
      <c r="H87" s="9">
        <f t="shared" si="0"/>
        <v>242964057</v>
      </c>
      <c r="I87" s="9">
        <f t="shared" si="0"/>
        <v>17493141</v>
      </c>
      <c r="J87" s="9">
        <f t="shared" si="0"/>
        <v>358275601</v>
      </c>
    </row>
    <row r="88" spans="1:10" ht="12.75">
      <c r="A88" s="1" t="s">
        <v>141</v>
      </c>
      <c r="B88" s="10">
        <v>291198786</v>
      </c>
      <c r="C88" s="10">
        <v>26938268</v>
      </c>
      <c r="D88" s="10">
        <v>51137216</v>
      </c>
      <c r="E88" s="10">
        <v>369274270</v>
      </c>
      <c r="F88" s="10">
        <v>62229083</v>
      </c>
      <c r="G88" s="10">
        <v>19580722</v>
      </c>
      <c r="H88" s="10">
        <v>230623671</v>
      </c>
      <c r="I88" s="10">
        <v>26176100</v>
      </c>
      <c r="J88" s="10">
        <v>369274271</v>
      </c>
    </row>
    <row r="90" spans="1:10" ht="12.75">
      <c r="A90" s="1" t="s">
        <v>137</v>
      </c>
      <c r="B90" s="7">
        <f aca="true" t="shared" si="1" ref="B90:E91">B87/($E87/100)</f>
        <v>76.33695648970364</v>
      </c>
      <c r="C90" s="7">
        <f t="shared" si="1"/>
        <v>6.874548923305999</v>
      </c>
      <c r="D90" s="7">
        <f t="shared" si="1"/>
        <v>16.78849458699036</v>
      </c>
      <c r="E90" s="7">
        <f t="shared" si="1"/>
        <v>100</v>
      </c>
      <c r="F90" s="7">
        <f aca="true" t="shared" si="2" ref="F90:J91">F87/($J87/100)</f>
        <v>10.4575549926996</v>
      </c>
      <c r="G90" s="7">
        <f t="shared" si="2"/>
        <v>16.84500279437114</v>
      </c>
      <c r="H90" s="7">
        <f t="shared" si="2"/>
        <v>67.81484877056978</v>
      </c>
      <c r="I90" s="7">
        <f t="shared" si="2"/>
        <v>4.882593442359476</v>
      </c>
      <c r="J90" s="7">
        <f t="shared" si="2"/>
        <v>100</v>
      </c>
    </row>
    <row r="91" spans="1:10" ht="12.75">
      <c r="A91" s="1" t="s">
        <v>138</v>
      </c>
      <c r="B91" s="7">
        <f t="shared" si="1"/>
        <v>78.85704736482181</v>
      </c>
      <c r="C91" s="7">
        <f t="shared" si="1"/>
        <v>7.294921468533402</v>
      </c>
      <c r="D91" s="7">
        <f t="shared" si="1"/>
        <v>13.84803116664478</v>
      </c>
      <c r="E91" s="7">
        <f t="shared" si="1"/>
        <v>100</v>
      </c>
      <c r="F91" s="7">
        <f t="shared" si="2"/>
        <v>16.85172455461973</v>
      </c>
      <c r="G91" s="7">
        <f t="shared" si="2"/>
        <v>5.302487483618917</v>
      </c>
      <c r="H91" s="7">
        <f t="shared" si="2"/>
        <v>62.45321949332343</v>
      </c>
      <c r="I91" s="7">
        <f t="shared" si="2"/>
        <v>7.088525265817937</v>
      </c>
      <c r="J91" s="7">
        <f t="shared" si="2"/>
        <v>100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0"/>
  <dimension ref="A1:K43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0" width="13.7109375" style="1" customWidth="1"/>
    <col min="11" max="16384" width="9.140625" style="1" customWidth="1"/>
  </cols>
  <sheetData>
    <row r="1" spans="1:11" ht="27" customHeight="1">
      <c r="A1" s="32" t="s">
        <v>317</v>
      </c>
      <c r="B1" s="23"/>
      <c r="C1" s="23"/>
      <c r="D1" s="23"/>
      <c r="E1" s="23"/>
      <c r="F1" s="6"/>
      <c r="G1" s="8"/>
      <c r="H1" s="8"/>
      <c r="I1" s="8"/>
      <c r="J1" s="8"/>
      <c r="K1" s="8"/>
    </row>
    <row r="2" spans="1:11" s="19" customFormat="1" ht="17.25" customHeight="1" thickBot="1">
      <c r="A2" s="27" t="s">
        <v>23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1:10" ht="80.25" customHeight="1" thickTop="1">
      <c r="A3" s="5" t="s">
        <v>55</v>
      </c>
      <c r="B3" s="4" t="s">
        <v>53</v>
      </c>
      <c r="C3" s="4" t="s">
        <v>83</v>
      </c>
      <c r="D3" s="4" t="s">
        <v>61</v>
      </c>
      <c r="E3" s="4" t="s">
        <v>57</v>
      </c>
      <c r="F3" s="4" t="s">
        <v>84</v>
      </c>
      <c r="G3" s="4" t="s">
        <v>85</v>
      </c>
      <c r="H3" s="4" t="s">
        <v>86</v>
      </c>
      <c r="I3" s="4" t="s">
        <v>87</v>
      </c>
      <c r="J3" s="4" t="s">
        <v>88</v>
      </c>
    </row>
    <row r="4" spans="1:10" s="3" customFormat="1" ht="12" customHeight="1">
      <c r="A4" s="3" t="s">
        <v>200</v>
      </c>
      <c r="B4" s="9">
        <v>2741172</v>
      </c>
      <c r="C4" s="9">
        <v>124239</v>
      </c>
      <c r="D4" s="9">
        <v>236294</v>
      </c>
      <c r="E4" s="9">
        <v>3101705</v>
      </c>
      <c r="F4" s="9">
        <v>1266357</v>
      </c>
      <c r="G4" s="9">
        <v>654970</v>
      </c>
      <c r="H4" s="9">
        <v>747033</v>
      </c>
      <c r="I4" s="9">
        <v>433345</v>
      </c>
      <c r="J4" s="9">
        <v>3101705</v>
      </c>
    </row>
    <row r="5" spans="1:10" s="3" customFormat="1" ht="12" customHeight="1">
      <c r="A5" s="3" t="s">
        <v>197</v>
      </c>
      <c r="B5" s="9">
        <v>2513242</v>
      </c>
      <c r="C5" s="9">
        <v>83101</v>
      </c>
      <c r="D5" s="9">
        <v>187795</v>
      </c>
      <c r="E5" s="9">
        <v>2784138</v>
      </c>
      <c r="F5" s="9">
        <v>1083454</v>
      </c>
      <c r="G5" s="9">
        <v>662600</v>
      </c>
      <c r="H5" s="9">
        <v>627526</v>
      </c>
      <c r="I5" s="9">
        <v>410558</v>
      </c>
      <c r="J5" s="9">
        <v>2784138</v>
      </c>
    </row>
    <row r="6" spans="1:10" s="3" customFormat="1" ht="12" customHeight="1">
      <c r="A6" s="3" t="s">
        <v>194</v>
      </c>
      <c r="B6" s="9">
        <v>1855349</v>
      </c>
      <c r="C6" s="9">
        <v>143487</v>
      </c>
      <c r="D6" s="9">
        <v>328418</v>
      </c>
      <c r="E6" s="9">
        <v>2327254</v>
      </c>
      <c r="F6" s="9">
        <v>388778</v>
      </c>
      <c r="G6" s="9">
        <v>404990</v>
      </c>
      <c r="H6" s="9">
        <v>1169838</v>
      </c>
      <c r="I6" s="9">
        <v>363649</v>
      </c>
      <c r="J6" s="9">
        <v>2327255</v>
      </c>
    </row>
    <row r="7" spans="1:10" s="3" customFormat="1" ht="12" customHeight="1">
      <c r="A7" s="3" t="s">
        <v>195</v>
      </c>
      <c r="B7" s="9">
        <v>1883115</v>
      </c>
      <c r="C7" s="9">
        <v>143099</v>
      </c>
      <c r="D7" s="9">
        <v>208823</v>
      </c>
      <c r="E7" s="9">
        <v>2235037</v>
      </c>
      <c r="F7" s="9">
        <v>551452</v>
      </c>
      <c r="G7" s="9">
        <v>581398</v>
      </c>
      <c r="H7" s="9">
        <v>852909</v>
      </c>
      <c r="I7" s="9">
        <v>249278</v>
      </c>
      <c r="J7" s="9">
        <v>2235037</v>
      </c>
    </row>
    <row r="8" spans="1:10" s="3" customFormat="1" ht="12" customHeight="1">
      <c r="A8" s="3" t="s">
        <v>199</v>
      </c>
      <c r="B8" s="9">
        <v>1701719</v>
      </c>
      <c r="C8" s="9">
        <v>147036</v>
      </c>
      <c r="D8" s="9">
        <v>281695</v>
      </c>
      <c r="E8" s="9">
        <v>2130450</v>
      </c>
      <c r="F8" s="9">
        <v>561841</v>
      </c>
      <c r="G8" s="9">
        <v>723455</v>
      </c>
      <c r="H8" s="9">
        <v>697707</v>
      </c>
      <c r="I8" s="9">
        <v>147447</v>
      </c>
      <c r="J8" s="9">
        <v>2130450</v>
      </c>
    </row>
    <row r="9" spans="1:10" s="3" customFormat="1" ht="12" customHeight="1">
      <c r="A9" s="3" t="s">
        <v>201</v>
      </c>
      <c r="B9" s="9">
        <v>1142221</v>
      </c>
      <c r="C9" s="9">
        <v>133759</v>
      </c>
      <c r="D9" s="9">
        <v>434985</v>
      </c>
      <c r="E9" s="9">
        <v>1710965</v>
      </c>
      <c r="F9" s="9">
        <v>293614</v>
      </c>
      <c r="G9" s="9">
        <v>556252</v>
      </c>
      <c r="H9" s="9">
        <v>638414</v>
      </c>
      <c r="I9" s="9">
        <v>222685</v>
      </c>
      <c r="J9" s="9">
        <v>1710965</v>
      </c>
    </row>
    <row r="10" spans="1:10" s="3" customFormat="1" ht="12" customHeight="1">
      <c r="A10" s="3" t="s">
        <v>198</v>
      </c>
      <c r="B10" s="9">
        <v>1338307</v>
      </c>
      <c r="C10" s="9">
        <v>55654</v>
      </c>
      <c r="D10" s="9">
        <v>150184</v>
      </c>
      <c r="E10" s="9">
        <v>1544145</v>
      </c>
      <c r="F10" s="9">
        <v>515061</v>
      </c>
      <c r="G10" s="9">
        <v>343764</v>
      </c>
      <c r="H10" s="9">
        <v>454830</v>
      </c>
      <c r="I10" s="9">
        <v>230490</v>
      </c>
      <c r="J10" s="9">
        <v>1544145</v>
      </c>
    </row>
    <row r="11" spans="1:10" s="3" customFormat="1" ht="12" customHeight="1">
      <c r="A11" s="3" t="s">
        <v>196</v>
      </c>
      <c r="B11" s="9">
        <v>1061436</v>
      </c>
      <c r="C11" s="9">
        <v>24419</v>
      </c>
      <c r="D11" s="9">
        <v>277614</v>
      </c>
      <c r="E11" s="9">
        <v>1363469</v>
      </c>
      <c r="F11" s="9">
        <v>660132</v>
      </c>
      <c r="G11" s="9">
        <v>0</v>
      </c>
      <c r="H11" s="9">
        <v>369340</v>
      </c>
      <c r="I11" s="9">
        <v>333997</v>
      </c>
      <c r="J11" s="9">
        <v>1363469</v>
      </c>
    </row>
    <row r="12" spans="1:10" s="3" customFormat="1" ht="12" customHeight="1">
      <c r="A12" s="3" t="s">
        <v>209</v>
      </c>
      <c r="B12" s="9">
        <v>1196640</v>
      </c>
      <c r="C12" s="9">
        <v>40954</v>
      </c>
      <c r="D12" s="9">
        <v>124745</v>
      </c>
      <c r="E12" s="9">
        <v>1362339</v>
      </c>
      <c r="F12" s="9">
        <v>362934</v>
      </c>
      <c r="G12" s="9">
        <v>353714</v>
      </c>
      <c r="H12" s="9">
        <v>337683</v>
      </c>
      <c r="I12" s="9">
        <v>308008</v>
      </c>
      <c r="J12" s="9">
        <v>1362339</v>
      </c>
    </row>
    <row r="13" spans="1:10" s="3" customFormat="1" ht="12" customHeight="1">
      <c r="A13" s="3" t="s">
        <v>203</v>
      </c>
      <c r="B13" s="9">
        <v>1075708</v>
      </c>
      <c r="C13" s="9">
        <v>91842</v>
      </c>
      <c r="D13" s="9">
        <v>102611</v>
      </c>
      <c r="E13" s="9">
        <v>1270161</v>
      </c>
      <c r="F13" s="9">
        <v>327092</v>
      </c>
      <c r="G13" s="9">
        <v>386994</v>
      </c>
      <c r="H13" s="9">
        <v>415736</v>
      </c>
      <c r="I13" s="9">
        <v>140339</v>
      </c>
      <c r="J13" s="9">
        <v>1270161</v>
      </c>
    </row>
    <row r="14" spans="1:10" s="3" customFormat="1" ht="12" customHeight="1">
      <c r="A14" s="3" t="s">
        <v>202</v>
      </c>
      <c r="B14" s="9">
        <v>1082140</v>
      </c>
      <c r="C14" s="9">
        <v>58725</v>
      </c>
      <c r="D14" s="9">
        <v>118719</v>
      </c>
      <c r="E14" s="9">
        <v>1259584</v>
      </c>
      <c r="F14" s="9">
        <v>498660</v>
      </c>
      <c r="G14" s="9">
        <v>327009</v>
      </c>
      <c r="H14" s="9">
        <v>320469</v>
      </c>
      <c r="I14" s="9">
        <v>113446</v>
      </c>
      <c r="J14" s="9">
        <v>1259584</v>
      </c>
    </row>
    <row r="15" spans="1:10" s="3" customFormat="1" ht="12" customHeight="1">
      <c r="A15" s="3" t="s">
        <v>207</v>
      </c>
      <c r="B15" s="9">
        <v>1084758</v>
      </c>
      <c r="C15" s="9">
        <v>38414</v>
      </c>
      <c r="D15" s="9">
        <v>90347</v>
      </c>
      <c r="E15" s="9">
        <v>1213519</v>
      </c>
      <c r="F15" s="9">
        <v>453886</v>
      </c>
      <c r="G15" s="9">
        <v>287084</v>
      </c>
      <c r="H15" s="9">
        <v>286500</v>
      </c>
      <c r="I15" s="9">
        <v>186049</v>
      </c>
      <c r="J15" s="9">
        <v>1213519</v>
      </c>
    </row>
    <row r="16" spans="1:10" s="3" customFormat="1" ht="12" customHeight="1">
      <c r="A16" s="3" t="s">
        <v>204</v>
      </c>
      <c r="B16" s="9">
        <v>789129</v>
      </c>
      <c r="C16" s="9">
        <v>87277</v>
      </c>
      <c r="D16" s="9">
        <v>99932</v>
      </c>
      <c r="E16" s="9">
        <v>976338</v>
      </c>
      <c r="F16" s="9">
        <v>234905</v>
      </c>
      <c r="G16" s="9">
        <v>246294</v>
      </c>
      <c r="H16" s="9">
        <v>377572</v>
      </c>
      <c r="I16" s="9">
        <v>117567</v>
      </c>
      <c r="J16" s="9">
        <v>976338</v>
      </c>
    </row>
    <row r="17" spans="1:10" s="3" customFormat="1" ht="12" customHeight="1">
      <c r="A17" s="3" t="s">
        <v>205</v>
      </c>
      <c r="B17" s="9">
        <v>761787</v>
      </c>
      <c r="C17" s="9">
        <v>66015</v>
      </c>
      <c r="D17" s="9">
        <v>61614</v>
      </c>
      <c r="E17" s="9">
        <v>889416</v>
      </c>
      <c r="F17" s="9">
        <v>209130</v>
      </c>
      <c r="G17" s="9">
        <v>268506</v>
      </c>
      <c r="H17" s="9">
        <v>316664</v>
      </c>
      <c r="I17" s="9">
        <v>95116</v>
      </c>
      <c r="J17" s="9">
        <v>889416</v>
      </c>
    </row>
    <row r="18" spans="1:10" s="3" customFormat="1" ht="12" customHeight="1">
      <c r="A18" s="3" t="s">
        <v>206</v>
      </c>
      <c r="B18" s="9">
        <v>506677</v>
      </c>
      <c r="C18" s="9">
        <v>135095</v>
      </c>
      <c r="D18" s="9">
        <v>98182</v>
      </c>
      <c r="E18" s="9">
        <v>739954</v>
      </c>
      <c r="F18" s="9">
        <v>123255</v>
      </c>
      <c r="G18" s="9">
        <v>168146</v>
      </c>
      <c r="H18" s="9">
        <v>379528</v>
      </c>
      <c r="I18" s="9">
        <v>69025</v>
      </c>
      <c r="J18" s="9">
        <v>739954</v>
      </c>
    </row>
    <row r="19" spans="1:10" s="3" customFormat="1" ht="12" customHeight="1">
      <c r="A19" s="3" t="s">
        <v>211</v>
      </c>
      <c r="B19" s="9">
        <v>557582</v>
      </c>
      <c r="C19" s="9">
        <v>76466</v>
      </c>
      <c r="D19" s="9">
        <v>81519</v>
      </c>
      <c r="E19" s="9">
        <v>715567</v>
      </c>
      <c r="F19" s="9">
        <v>226297</v>
      </c>
      <c r="G19" s="9">
        <v>142652</v>
      </c>
      <c r="H19" s="9">
        <v>250623</v>
      </c>
      <c r="I19" s="9">
        <v>95995</v>
      </c>
      <c r="J19" s="9">
        <v>715567</v>
      </c>
    </row>
    <row r="20" spans="1:10" s="3" customFormat="1" ht="12" customHeight="1">
      <c r="A20" s="3" t="s">
        <v>210</v>
      </c>
      <c r="B20" s="9">
        <v>524655</v>
      </c>
      <c r="C20" s="9">
        <v>98957</v>
      </c>
      <c r="D20" s="9">
        <v>88513</v>
      </c>
      <c r="E20" s="9">
        <v>712125</v>
      </c>
      <c r="F20" s="9">
        <v>152688</v>
      </c>
      <c r="G20" s="9">
        <v>195400</v>
      </c>
      <c r="H20" s="9">
        <v>275884</v>
      </c>
      <c r="I20" s="9">
        <v>88153</v>
      </c>
      <c r="J20" s="9">
        <v>712125</v>
      </c>
    </row>
    <row r="21" spans="1:10" s="3" customFormat="1" ht="12" customHeight="1">
      <c r="A21" s="3" t="s">
        <v>212</v>
      </c>
      <c r="B21" s="9">
        <v>567382</v>
      </c>
      <c r="C21" s="9">
        <v>18669</v>
      </c>
      <c r="D21" s="9">
        <v>98130</v>
      </c>
      <c r="E21" s="9">
        <v>684181</v>
      </c>
      <c r="F21" s="9">
        <v>90511</v>
      </c>
      <c r="G21" s="9">
        <v>191263</v>
      </c>
      <c r="H21" s="9">
        <v>212518</v>
      </c>
      <c r="I21" s="9">
        <v>189889</v>
      </c>
      <c r="J21" s="9">
        <v>684181</v>
      </c>
    </row>
    <row r="22" spans="1:10" s="3" customFormat="1" ht="12" customHeight="1">
      <c r="A22" s="3" t="s">
        <v>214</v>
      </c>
      <c r="B22" s="9">
        <v>509680</v>
      </c>
      <c r="C22" s="9">
        <v>15711</v>
      </c>
      <c r="D22" s="9">
        <v>30221</v>
      </c>
      <c r="E22" s="9">
        <v>555612</v>
      </c>
      <c r="F22" s="9">
        <v>219146</v>
      </c>
      <c r="G22" s="9">
        <v>139159</v>
      </c>
      <c r="H22" s="9">
        <v>132457</v>
      </c>
      <c r="I22" s="9">
        <v>64850</v>
      </c>
      <c r="J22" s="9">
        <v>555612</v>
      </c>
    </row>
    <row r="23" spans="1:10" s="3" customFormat="1" ht="12" customHeight="1">
      <c r="A23" s="3" t="s">
        <v>208</v>
      </c>
      <c r="B23" s="9">
        <v>441808</v>
      </c>
      <c r="C23" s="9">
        <v>44137</v>
      </c>
      <c r="D23" s="9">
        <v>65530</v>
      </c>
      <c r="E23" s="9">
        <v>551475</v>
      </c>
      <c r="F23" s="9">
        <v>131943</v>
      </c>
      <c r="G23" s="9">
        <v>162154</v>
      </c>
      <c r="H23" s="9">
        <v>207379</v>
      </c>
      <c r="I23" s="9">
        <v>49999</v>
      </c>
      <c r="J23" s="9">
        <v>551475</v>
      </c>
    </row>
    <row r="24" spans="1:10" s="3" customFormat="1" ht="12" customHeight="1">
      <c r="A24" s="3" t="s">
        <v>216</v>
      </c>
      <c r="B24" s="9">
        <v>410224</v>
      </c>
      <c r="C24" s="9">
        <v>47864</v>
      </c>
      <c r="D24" s="9">
        <v>28822</v>
      </c>
      <c r="E24" s="9">
        <v>486910</v>
      </c>
      <c r="F24" s="9">
        <v>155698</v>
      </c>
      <c r="G24" s="9">
        <v>129157</v>
      </c>
      <c r="H24" s="9">
        <v>155903</v>
      </c>
      <c r="I24" s="9">
        <v>46152</v>
      </c>
      <c r="J24" s="9">
        <v>486910</v>
      </c>
    </row>
    <row r="25" spans="1:10" s="3" customFormat="1" ht="12" customHeight="1">
      <c r="A25" s="3" t="s">
        <v>217</v>
      </c>
      <c r="B25" s="9">
        <v>391511</v>
      </c>
      <c r="C25" s="9">
        <v>37418</v>
      </c>
      <c r="D25" s="9">
        <v>30547</v>
      </c>
      <c r="E25" s="9">
        <v>459476</v>
      </c>
      <c r="F25" s="9">
        <v>151260</v>
      </c>
      <c r="G25" s="9">
        <v>132457</v>
      </c>
      <c r="H25" s="9">
        <v>132498</v>
      </c>
      <c r="I25" s="9">
        <v>43261</v>
      </c>
      <c r="J25" s="9">
        <v>459476</v>
      </c>
    </row>
    <row r="26" spans="1:10" s="3" customFormat="1" ht="12" customHeight="1">
      <c r="A26" s="3" t="s">
        <v>215</v>
      </c>
      <c r="B26" s="9">
        <v>378892</v>
      </c>
      <c r="C26" s="9">
        <v>9374</v>
      </c>
      <c r="D26" s="9">
        <v>53970</v>
      </c>
      <c r="E26" s="9">
        <v>442236</v>
      </c>
      <c r="F26" s="9">
        <v>200410</v>
      </c>
      <c r="G26" s="9">
        <v>113708</v>
      </c>
      <c r="H26" s="9">
        <v>102580</v>
      </c>
      <c r="I26" s="9">
        <v>25538</v>
      </c>
      <c r="J26" s="9">
        <v>442236</v>
      </c>
    </row>
    <row r="27" spans="1:10" s="3" customFormat="1" ht="12" customHeight="1">
      <c r="A27" s="3" t="s">
        <v>213</v>
      </c>
      <c r="B27" s="9">
        <v>291365</v>
      </c>
      <c r="C27" s="9">
        <v>37278</v>
      </c>
      <c r="D27" s="9">
        <v>59996</v>
      </c>
      <c r="E27" s="9">
        <v>388639</v>
      </c>
      <c r="F27" s="9">
        <v>45810</v>
      </c>
      <c r="G27" s="9">
        <v>60099</v>
      </c>
      <c r="H27" s="9">
        <v>173143</v>
      </c>
      <c r="I27" s="9">
        <v>109587</v>
      </c>
      <c r="J27" s="9">
        <v>388639</v>
      </c>
    </row>
    <row r="28" spans="1:10" s="3" customFormat="1" ht="12" customHeight="1">
      <c r="A28" s="3" t="s">
        <v>219</v>
      </c>
      <c r="B28" s="9">
        <v>179593</v>
      </c>
      <c r="C28" s="9">
        <v>0</v>
      </c>
      <c r="D28" s="9">
        <v>8666</v>
      </c>
      <c r="E28" s="9">
        <v>188259</v>
      </c>
      <c r="F28" s="9">
        <v>92318</v>
      </c>
      <c r="G28" s="9">
        <v>59981</v>
      </c>
      <c r="H28" s="9">
        <v>19683</v>
      </c>
      <c r="I28" s="9">
        <v>16277</v>
      </c>
      <c r="J28" s="9">
        <v>188259</v>
      </c>
    </row>
    <row r="29" spans="1:10" s="3" customFormat="1" ht="12" customHeight="1">
      <c r="A29" s="3" t="s">
        <v>223</v>
      </c>
      <c r="B29" s="9">
        <v>151249</v>
      </c>
      <c r="C29" s="9">
        <v>0</v>
      </c>
      <c r="D29" s="9">
        <v>3478</v>
      </c>
      <c r="E29" s="9">
        <v>154727</v>
      </c>
      <c r="F29" s="9">
        <v>113659</v>
      </c>
      <c r="G29" s="9">
        <v>17002</v>
      </c>
      <c r="H29" s="9">
        <v>4071</v>
      </c>
      <c r="I29" s="9">
        <v>19995</v>
      </c>
      <c r="J29" s="9">
        <v>154727</v>
      </c>
    </row>
    <row r="30" spans="1:10" s="3" customFormat="1" ht="12" customHeight="1">
      <c r="A30" s="3" t="s">
        <v>225</v>
      </c>
      <c r="B30" s="9">
        <v>82583</v>
      </c>
      <c r="C30" s="9">
        <v>2017</v>
      </c>
      <c r="D30" s="9">
        <v>15718</v>
      </c>
      <c r="E30" s="9">
        <v>100318</v>
      </c>
      <c r="F30" s="9">
        <v>51359</v>
      </c>
      <c r="G30" s="9">
        <v>32014</v>
      </c>
      <c r="H30" s="9">
        <v>13152</v>
      </c>
      <c r="I30" s="9">
        <v>3793</v>
      </c>
      <c r="J30" s="9">
        <v>100318</v>
      </c>
    </row>
    <row r="31" spans="1:10" s="3" customFormat="1" ht="12" customHeight="1">
      <c r="A31" s="3" t="s">
        <v>220</v>
      </c>
      <c r="B31" s="9">
        <v>51885</v>
      </c>
      <c r="C31" s="9">
        <v>0</v>
      </c>
      <c r="D31" s="9">
        <v>3257</v>
      </c>
      <c r="E31" s="9">
        <v>55142</v>
      </c>
      <c r="F31" s="9">
        <v>17796</v>
      </c>
      <c r="G31" s="9">
        <v>16184</v>
      </c>
      <c r="H31" s="9">
        <v>10841</v>
      </c>
      <c r="I31" s="9">
        <v>10321</v>
      </c>
      <c r="J31" s="9">
        <v>55142</v>
      </c>
    </row>
    <row r="32" spans="1:10" s="3" customFormat="1" ht="12" customHeight="1">
      <c r="A32" s="3" t="s">
        <v>226</v>
      </c>
      <c r="B32" s="9">
        <v>32553</v>
      </c>
      <c r="C32" s="9">
        <v>0</v>
      </c>
      <c r="D32" s="9">
        <v>20887</v>
      </c>
      <c r="E32" s="9">
        <v>53440</v>
      </c>
      <c r="F32" s="9">
        <v>30998</v>
      </c>
      <c r="G32" s="9">
        <v>16160</v>
      </c>
      <c r="H32" s="9">
        <v>2058</v>
      </c>
      <c r="I32" s="9">
        <v>4224</v>
      </c>
      <c r="J32" s="9">
        <v>53440</v>
      </c>
    </row>
    <row r="33" spans="1:10" s="3" customFormat="1" ht="12" customHeight="1">
      <c r="A33" s="3" t="s">
        <v>222</v>
      </c>
      <c r="B33" s="9">
        <v>40377</v>
      </c>
      <c r="C33" s="9">
        <v>117</v>
      </c>
      <c r="D33" s="9">
        <v>7986</v>
      </c>
      <c r="E33" s="9">
        <v>48480</v>
      </c>
      <c r="F33" s="9">
        <v>5884</v>
      </c>
      <c r="G33" s="9">
        <v>27279</v>
      </c>
      <c r="H33" s="9">
        <v>5358</v>
      </c>
      <c r="I33" s="9">
        <v>9959</v>
      </c>
      <c r="J33" s="9">
        <v>48480</v>
      </c>
    </row>
    <row r="34" spans="1:10" s="3" customFormat="1" ht="12" customHeight="1">
      <c r="A34" s="3" t="s">
        <v>221</v>
      </c>
      <c r="B34" s="9">
        <v>36830</v>
      </c>
      <c r="C34" s="9">
        <v>4073</v>
      </c>
      <c r="D34" s="9">
        <v>6956</v>
      </c>
      <c r="E34" s="9">
        <v>47859</v>
      </c>
      <c r="F34" s="9">
        <v>12504</v>
      </c>
      <c r="G34" s="9">
        <v>17391</v>
      </c>
      <c r="H34" s="9">
        <v>10729</v>
      </c>
      <c r="I34" s="9">
        <v>7235</v>
      </c>
      <c r="J34" s="9">
        <v>47859</v>
      </c>
    </row>
    <row r="35" spans="1:10" s="3" customFormat="1" ht="12" customHeight="1">
      <c r="A35" s="3" t="s">
        <v>218</v>
      </c>
      <c r="B35" s="9">
        <v>35886</v>
      </c>
      <c r="C35" s="9">
        <v>1376</v>
      </c>
      <c r="D35" s="9">
        <v>7701</v>
      </c>
      <c r="E35" s="9">
        <v>44963</v>
      </c>
      <c r="F35" s="9">
        <v>7875</v>
      </c>
      <c r="G35" s="9">
        <v>11370</v>
      </c>
      <c r="H35" s="9">
        <v>20582</v>
      </c>
      <c r="I35" s="9">
        <v>5136</v>
      </c>
      <c r="J35" s="9">
        <v>44963</v>
      </c>
    </row>
    <row r="36" spans="1:10" s="3" customFormat="1" ht="12" customHeight="1">
      <c r="A36" s="3" t="s">
        <v>227</v>
      </c>
      <c r="B36" s="9">
        <v>32429</v>
      </c>
      <c r="C36" s="9">
        <v>1950</v>
      </c>
      <c r="D36" s="9">
        <v>4921</v>
      </c>
      <c r="E36" s="9">
        <v>39300</v>
      </c>
      <c r="F36" s="9">
        <v>20261</v>
      </c>
      <c r="G36" s="9">
        <v>10368</v>
      </c>
      <c r="H36" s="9">
        <v>2900</v>
      </c>
      <c r="I36" s="9">
        <v>5771</v>
      </c>
      <c r="J36" s="9">
        <v>39300</v>
      </c>
    </row>
    <row r="37" spans="1:10" s="3" customFormat="1" ht="12" customHeight="1">
      <c r="A37" s="3" t="s">
        <v>224</v>
      </c>
      <c r="B37" s="9">
        <v>32364</v>
      </c>
      <c r="C37" s="9">
        <v>10</v>
      </c>
      <c r="D37" s="9">
        <v>6183</v>
      </c>
      <c r="E37" s="9">
        <v>38557</v>
      </c>
      <c r="F37" s="9">
        <v>7786</v>
      </c>
      <c r="G37" s="9">
        <v>17767</v>
      </c>
      <c r="H37" s="9">
        <v>6145</v>
      </c>
      <c r="I37" s="9">
        <v>6859</v>
      </c>
      <c r="J37" s="9">
        <v>38557</v>
      </c>
    </row>
    <row r="38" spans="1:5" s="3" customFormat="1" ht="12.75">
      <c r="A38" s="2"/>
      <c r="B38" s="9"/>
      <c r="C38" s="9"/>
      <c r="D38" s="9"/>
      <c r="E38" s="9"/>
    </row>
    <row r="39" spans="1:10" ht="12.75">
      <c r="A39" s="3" t="s">
        <v>140</v>
      </c>
      <c r="B39" s="9">
        <f aca="true" t="shared" si="0" ref="B39:J39">SUM(B4:B38)</f>
        <v>25482248</v>
      </c>
      <c r="C39" s="9">
        <f t="shared" si="0"/>
        <v>1768533</v>
      </c>
      <c r="D39" s="9">
        <f t="shared" si="0"/>
        <v>3424959</v>
      </c>
      <c r="E39" s="9">
        <f t="shared" si="0"/>
        <v>30675740</v>
      </c>
      <c r="F39" s="9">
        <f t="shared" si="0"/>
        <v>9264754</v>
      </c>
      <c r="G39" s="9">
        <f t="shared" si="0"/>
        <v>7456741</v>
      </c>
      <c r="H39" s="9">
        <f t="shared" si="0"/>
        <v>9730253</v>
      </c>
      <c r="I39" s="9">
        <f t="shared" si="0"/>
        <v>4223993</v>
      </c>
      <c r="J39" s="9">
        <f t="shared" si="0"/>
        <v>30675741</v>
      </c>
    </row>
    <row r="40" spans="1:10" ht="12.75">
      <c r="A40" s="1" t="s">
        <v>141</v>
      </c>
      <c r="B40" s="10">
        <v>27879401</v>
      </c>
      <c r="C40" s="10">
        <v>1270656</v>
      </c>
      <c r="D40" s="10">
        <v>2771144</v>
      </c>
      <c r="E40" s="10">
        <v>31921201</v>
      </c>
      <c r="F40" s="10">
        <v>7936899</v>
      </c>
      <c r="G40" s="10">
        <v>996885</v>
      </c>
      <c r="H40" s="10">
        <v>8814393</v>
      </c>
      <c r="I40" s="10">
        <v>4527075</v>
      </c>
      <c r="J40" s="10">
        <v>31921201</v>
      </c>
    </row>
    <row r="42" spans="1:10" ht="12.75">
      <c r="A42" s="1" t="s">
        <v>137</v>
      </c>
      <c r="B42" s="7">
        <f aca="true" t="shared" si="1" ref="B42:E43">B39/($E39/100)</f>
        <v>83.06970915779048</v>
      </c>
      <c r="C42" s="7">
        <f t="shared" si="1"/>
        <v>5.765249672868527</v>
      </c>
      <c r="D42" s="7">
        <f t="shared" si="1"/>
        <v>11.165041169340983</v>
      </c>
      <c r="E42" s="7">
        <f t="shared" si="1"/>
        <v>99.99999999999999</v>
      </c>
      <c r="F42" s="7">
        <f aca="true" t="shared" si="2" ref="F42:J43">F39/($J39/100)</f>
        <v>30.202217446026815</v>
      </c>
      <c r="G42" s="7">
        <f t="shared" si="2"/>
        <v>24.30826691358491</v>
      </c>
      <c r="H42" s="7">
        <f t="shared" si="2"/>
        <v>31.71969994139669</v>
      </c>
      <c r="I42" s="7">
        <f t="shared" si="2"/>
        <v>13.769815698991591</v>
      </c>
      <c r="J42" s="7">
        <f t="shared" si="2"/>
        <v>100.00000000000001</v>
      </c>
    </row>
    <row r="43" spans="1:10" ht="12.75">
      <c r="A43" s="1" t="s">
        <v>138</v>
      </c>
      <c r="B43" s="7">
        <f t="shared" si="1"/>
        <v>87.33819570259904</v>
      </c>
      <c r="C43" s="7">
        <f t="shared" si="1"/>
        <v>3.9806021082978673</v>
      </c>
      <c r="D43" s="7">
        <f t="shared" si="1"/>
        <v>8.681202189103098</v>
      </c>
      <c r="E43" s="7">
        <f t="shared" si="1"/>
        <v>100</v>
      </c>
      <c r="F43" s="7">
        <f t="shared" si="2"/>
        <v>24.86403628735648</v>
      </c>
      <c r="G43" s="7">
        <f t="shared" si="2"/>
        <v>3.1229558060801033</v>
      </c>
      <c r="H43" s="7">
        <f t="shared" si="2"/>
        <v>27.612974211089362</v>
      </c>
      <c r="I43" s="7">
        <f t="shared" si="2"/>
        <v>14.18203218606969</v>
      </c>
      <c r="J43" s="7">
        <f t="shared" si="2"/>
        <v>100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1"/>
  <dimension ref="A1:N48"/>
  <sheetViews>
    <sheetView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14" width="13.7109375" style="1" customWidth="1"/>
    <col min="15" max="16384" width="9.140625" style="1" customWidth="1"/>
  </cols>
  <sheetData>
    <row r="1" spans="1:14" ht="27" customHeight="1">
      <c r="A1" s="32" t="s">
        <v>318</v>
      </c>
      <c r="B1" s="23"/>
      <c r="C1" s="23"/>
      <c r="D1" s="23"/>
      <c r="E1" s="23"/>
      <c r="F1" s="23"/>
      <c r="G1" s="6"/>
      <c r="H1" s="8"/>
      <c r="I1" s="8"/>
      <c r="J1" s="8"/>
      <c r="K1" s="8"/>
      <c r="L1" s="8"/>
      <c r="M1" s="8"/>
      <c r="N1" s="8"/>
    </row>
    <row r="2" spans="1:12" s="19" customFormat="1" ht="17.25" customHeight="1">
      <c r="A2" s="29" t="s">
        <v>134</v>
      </c>
      <c r="B2" s="30"/>
      <c r="C2" s="30"/>
      <c r="D2" s="30"/>
      <c r="E2" s="30"/>
      <c r="F2" s="30"/>
      <c r="G2" s="31"/>
      <c r="H2" s="31"/>
      <c r="I2" s="31"/>
      <c r="J2" s="31"/>
      <c r="K2" s="18"/>
      <c r="L2" s="18"/>
    </row>
    <row r="3" spans="2:14" ht="14.25" customHeight="1" thickBot="1">
      <c r="B3" s="11" t="s">
        <v>62</v>
      </c>
      <c r="C3" s="8"/>
      <c r="D3" s="8"/>
      <c r="E3" s="8"/>
      <c r="F3" s="8"/>
      <c r="G3" s="6"/>
      <c r="H3" s="8"/>
      <c r="I3" s="8"/>
      <c r="J3" s="8"/>
      <c r="L3" s="11" t="s">
        <v>63</v>
      </c>
      <c r="M3" s="8"/>
      <c r="N3" s="8"/>
    </row>
    <row r="4" spans="1:14" ht="93.75" customHeight="1" thickTop="1">
      <c r="A4" s="5" t="s">
        <v>55</v>
      </c>
      <c r="B4" s="4" t="s">
        <v>64</v>
      </c>
      <c r="C4" s="4" t="s">
        <v>65</v>
      </c>
      <c r="D4" s="4" t="s">
        <v>66</v>
      </c>
      <c r="E4" s="4" t="s">
        <v>128</v>
      </c>
      <c r="F4" s="4" t="s">
        <v>67</v>
      </c>
      <c r="G4" s="4" t="s">
        <v>68</v>
      </c>
      <c r="H4" s="4" t="s">
        <v>69</v>
      </c>
      <c r="I4" s="4" t="s">
        <v>70</v>
      </c>
      <c r="J4" s="4" t="s">
        <v>71</v>
      </c>
      <c r="K4" s="4" t="s">
        <v>72</v>
      </c>
      <c r="L4" s="4" t="s">
        <v>73</v>
      </c>
      <c r="M4" s="4" t="s">
        <v>74</v>
      </c>
      <c r="N4" s="4" t="s">
        <v>75</v>
      </c>
    </row>
    <row r="5" spans="1:14" s="3" customFormat="1" ht="12" customHeight="1">
      <c r="A5" s="3" t="s">
        <v>275</v>
      </c>
      <c r="B5" s="9">
        <v>19146336</v>
      </c>
      <c r="C5" s="9">
        <v>25827818</v>
      </c>
      <c r="D5" s="9">
        <v>0</v>
      </c>
      <c r="E5" s="9">
        <v>-28561928</v>
      </c>
      <c r="F5" s="9">
        <v>-9956594</v>
      </c>
      <c r="G5" s="9">
        <v>-13125548</v>
      </c>
      <c r="H5" s="9">
        <v>-548952</v>
      </c>
      <c r="I5" s="9">
        <v>-24030</v>
      </c>
      <c r="J5" s="9">
        <v>-573891</v>
      </c>
      <c r="K5" s="9">
        <v>-7811301</v>
      </c>
      <c r="L5" s="9">
        <v>6660836</v>
      </c>
      <c r="M5" s="9">
        <v>-2673562</v>
      </c>
      <c r="N5" s="9">
        <v>-3824027</v>
      </c>
    </row>
    <row r="6" spans="1:14" s="3" customFormat="1" ht="12" customHeight="1">
      <c r="A6" s="3" t="s">
        <v>276</v>
      </c>
      <c r="B6" s="9">
        <v>15212492</v>
      </c>
      <c r="C6" s="9">
        <v>17926280</v>
      </c>
      <c r="D6" s="9">
        <v>0</v>
      </c>
      <c r="E6" s="9">
        <v>-18661936</v>
      </c>
      <c r="F6" s="9">
        <v>-8270445</v>
      </c>
      <c r="G6" s="9">
        <v>-16414146</v>
      </c>
      <c r="H6" s="9">
        <v>-2004968</v>
      </c>
      <c r="I6" s="9">
        <v>63250</v>
      </c>
      <c r="J6" s="9">
        <v>-5042312</v>
      </c>
      <c r="K6" s="9">
        <v>-17191785</v>
      </c>
      <c r="L6" s="9">
        <v>0</v>
      </c>
      <c r="M6" s="9">
        <v>-1164147</v>
      </c>
      <c r="N6" s="9">
        <v>-18355932</v>
      </c>
    </row>
    <row r="7" spans="1:14" s="3" customFormat="1" ht="12" customHeight="1">
      <c r="A7" s="3" t="s">
        <v>294</v>
      </c>
      <c r="B7" s="9">
        <v>10156137</v>
      </c>
      <c r="C7" s="9">
        <v>0</v>
      </c>
      <c r="D7" s="9">
        <v>-2762961</v>
      </c>
      <c r="E7" s="9">
        <v>0</v>
      </c>
      <c r="F7" s="9">
        <v>-2201754</v>
      </c>
      <c r="G7" s="9">
        <v>-4211314</v>
      </c>
      <c r="H7" s="9">
        <v>-333538</v>
      </c>
      <c r="I7" s="9">
        <v>8198</v>
      </c>
      <c r="J7" s="9">
        <v>0</v>
      </c>
      <c r="K7" s="9">
        <v>654768</v>
      </c>
      <c r="L7" s="9">
        <v>9907</v>
      </c>
      <c r="M7" s="9">
        <v>-392402</v>
      </c>
      <c r="N7" s="9">
        <v>272273</v>
      </c>
    </row>
    <row r="8" spans="1:14" s="3" customFormat="1" ht="12" customHeight="1">
      <c r="A8" s="3" t="s">
        <v>280</v>
      </c>
      <c r="B8" s="9">
        <v>9633423</v>
      </c>
      <c r="C8" s="9">
        <v>5083068</v>
      </c>
      <c r="D8" s="9">
        <v>0</v>
      </c>
      <c r="E8" s="9">
        <v>-2359873</v>
      </c>
      <c r="F8" s="9">
        <v>-3871350</v>
      </c>
      <c r="G8" s="9">
        <v>-8080938</v>
      </c>
      <c r="H8" s="9">
        <v>-1072554</v>
      </c>
      <c r="I8" s="9">
        <v>48000</v>
      </c>
      <c r="J8" s="9">
        <v>-5374781</v>
      </c>
      <c r="K8" s="9">
        <v>-5875193</v>
      </c>
      <c r="L8" s="9">
        <v>0</v>
      </c>
      <c r="M8" s="9">
        <v>-725250</v>
      </c>
      <c r="N8" s="9">
        <v>-6600443</v>
      </c>
    </row>
    <row r="9" spans="1:14" s="3" customFormat="1" ht="12" customHeight="1">
      <c r="A9" s="3" t="s">
        <v>277</v>
      </c>
      <c r="B9" s="9">
        <v>9285215</v>
      </c>
      <c r="C9" s="9">
        <v>16167582</v>
      </c>
      <c r="D9" s="9">
        <v>0</v>
      </c>
      <c r="E9" s="9">
        <v>-23015915</v>
      </c>
      <c r="F9" s="9">
        <v>-3573072</v>
      </c>
      <c r="G9" s="9">
        <v>-2809948</v>
      </c>
      <c r="H9" s="9">
        <v>-323577</v>
      </c>
      <c r="I9" s="9">
        <v>3822</v>
      </c>
      <c r="J9" s="9">
        <v>-303100</v>
      </c>
      <c r="K9" s="9">
        <v>-4568993</v>
      </c>
      <c r="L9" s="9">
        <v>0</v>
      </c>
      <c r="M9" s="9">
        <v>-1666405</v>
      </c>
      <c r="N9" s="9">
        <v>-6235398</v>
      </c>
    </row>
    <row r="10" spans="1:14" s="3" customFormat="1" ht="12" customHeight="1">
      <c r="A10" s="3" t="s">
        <v>302</v>
      </c>
      <c r="B10" s="9">
        <v>9263687</v>
      </c>
      <c r="C10" s="9">
        <v>1189404</v>
      </c>
      <c r="D10" s="9">
        <v>-7742566</v>
      </c>
      <c r="E10" s="9">
        <v>0</v>
      </c>
      <c r="F10" s="9">
        <v>-3432252</v>
      </c>
      <c r="G10" s="9">
        <v>1655118</v>
      </c>
      <c r="H10" s="9">
        <v>-853580</v>
      </c>
      <c r="I10" s="9">
        <v>481520</v>
      </c>
      <c r="J10" s="9">
        <v>0</v>
      </c>
      <c r="K10" s="9">
        <v>-53602</v>
      </c>
      <c r="L10" s="9">
        <v>-103092</v>
      </c>
      <c r="M10" s="9">
        <v>-600166</v>
      </c>
      <c r="N10" s="9">
        <v>-141927</v>
      </c>
    </row>
    <row r="11" spans="1:14" s="3" customFormat="1" ht="12" customHeight="1">
      <c r="A11" s="3" t="s">
        <v>301</v>
      </c>
      <c r="B11" s="9">
        <v>8935291</v>
      </c>
      <c r="C11" s="9">
        <v>697912</v>
      </c>
      <c r="D11" s="9">
        <v>-6890194</v>
      </c>
      <c r="E11" s="9">
        <v>0</v>
      </c>
      <c r="F11" s="9">
        <v>-3914959</v>
      </c>
      <c r="G11" s="9">
        <v>2248217</v>
      </c>
      <c r="H11" s="9">
        <v>-183898</v>
      </c>
      <c r="I11" s="9">
        <v>0</v>
      </c>
      <c r="J11" s="9">
        <v>0</v>
      </c>
      <c r="K11" s="9">
        <v>278735</v>
      </c>
      <c r="L11" s="9">
        <v>77308</v>
      </c>
      <c r="M11" s="9">
        <v>-647861</v>
      </c>
      <c r="N11" s="9">
        <v>321816</v>
      </c>
    </row>
    <row r="12" spans="1:14" s="3" customFormat="1" ht="12" customHeight="1">
      <c r="A12" s="3" t="s">
        <v>282</v>
      </c>
      <c r="B12" s="9">
        <v>5712921</v>
      </c>
      <c r="C12" s="9">
        <v>850417</v>
      </c>
      <c r="D12" s="9">
        <v>-2383366</v>
      </c>
      <c r="E12" s="9">
        <v>-805125</v>
      </c>
      <c r="F12" s="9">
        <v>-2602160</v>
      </c>
      <c r="G12" s="9">
        <v>-1085194</v>
      </c>
      <c r="H12" s="9">
        <v>-398397</v>
      </c>
      <c r="I12" s="9">
        <v>0</v>
      </c>
      <c r="J12" s="9">
        <v>-513373</v>
      </c>
      <c r="K12" s="9">
        <v>-861709</v>
      </c>
      <c r="L12" s="9">
        <v>334313</v>
      </c>
      <c r="M12" s="9">
        <v>-318595</v>
      </c>
      <c r="N12" s="9">
        <v>-1186379</v>
      </c>
    </row>
    <row r="13" spans="1:14" s="3" customFormat="1" ht="12" customHeight="1">
      <c r="A13" s="3" t="s">
        <v>284</v>
      </c>
      <c r="B13" s="9">
        <v>5447648</v>
      </c>
      <c r="C13" s="9">
        <v>714981</v>
      </c>
      <c r="D13" s="9">
        <v>0</v>
      </c>
      <c r="E13" s="9">
        <v>-50773</v>
      </c>
      <c r="F13" s="9">
        <v>-179440</v>
      </c>
      <c r="G13" s="9">
        <v>-5414395</v>
      </c>
      <c r="H13" s="9">
        <v>-201073</v>
      </c>
      <c r="I13" s="9">
        <v>0</v>
      </c>
      <c r="J13" s="9">
        <v>-835962</v>
      </c>
      <c r="K13" s="9">
        <v>-474801</v>
      </c>
      <c r="L13" s="9">
        <v>0</v>
      </c>
      <c r="M13" s="9">
        <v>-39453</v>
      </c>
      <c r="N13" s="9">
        <v>-514254</v>
      </c>
    </row>
    <row r="14" spans="1:14" s="3" customFormat="1" ht="12" customHeight="1">
      <c r="A14" s="3" t="s">
        <v>279</v>
      </c>
      <c r="B14" s="9">
        <v>5403683</v>
      </c>
      <c r="C14" s="9">
        <v>5115672</v>
      </c>
      <c r="D14" s="9">
        <v>0</v>
      </c>
      <c r="E14" s="9">
        <v>-6184565</v>
      </c>
      <c r="F14" s="9">
        <v>-2686788</v>
      </c>
      <c r="G14" s="9">
        <v>-8954340</v>
      </c>
      <c r="H14" s="9">
        <v>-998930</v>
      </c>
      <c r="I14" s="9">
        <v>0</v>
      </c>
      <c r="J14" s="9">
        <v>-3396147</v>
      </c>
      <c r="K14" s="9">
        <v>-11693672</v>
      </c>
      <c r="L14" s="9">
        <v>0</v>
      </c>
      <c r="M14" s="9">
        <v>-873168</v>
      </c>
      <c r="N14" s="9">
        <v>-12566840</v>
      </c>
    </row>
    <row r="15" spans="1:14" s="3" customFormat="1" ht="12" customHeight="1">
      <c r="A15" s="3" t="s">
        <v>281</v>
      </c>
      <c r="B15" s="9">
        <v>4991616</v>
      </c>
      <c r="C15" s="9">
        <v>2273461</v>
      </c>
      <c r="D15" s="9">
        <v>0</v>
      </c>
      <c r="E15" s="9">
        <v>-4219945</v>
      </c>
      <c r="F15" s="9">
        <v>-3141610</v>
      </c>
      <c r="G15" s="9">
        <v>-3960562</v>
      </c>
      <c r="H15" s="9">
        <v>-588365</v>
      </c>
      <c r="I15" s="9">
        <v>16900</v>
      </c>
      <c r="J15" s="9">
        <v>-401135</v>
      </c>
      <c r="K15" s="9">
        <v>-5023040</v>
      </c>
      <c r="L15" s="9">
        <v>-30</v>
      </c>
      <c r="M15" s="9">
        <v>-236368</v>
      </c>
      <c r="N15" s="9">
        <v>-5259438</v>
      </c>
    </row>
    <row r="16" spans="1:14" s="3" customFormat="1" ht="12" customHeight="1">
      <c r="A16" s="3" t="s">
        <v>278</v>
      </c>
      <c r="B16" s="9">
        <v>3480478</v>
      </c>
      <c r="C16" s="9">
        <v>10621390</v>
      </c>
      <c r="D16" s="9">
        <v>0</v>
      </c>
      <c r="E16" s="9">
        <v>-14200118</v>
      </c>
      <c r="F16" s="9">
        <v>-2500426</v>
      </c>
      <c r="G16" s="9">
        <v>-1803472</v>
      </c>
      <c r="H16" s="9">
        <v>-310465</v>
      </c>
      <c r="I16" s="9">
        <v>560</v>
      </c>
      <c r="J16" s="9">
        <v>-1712431</v>
      </c>
      <c r="K16" s="9">
        <v>-6424484</v>
      </c>
      <c r="L16" s="9">
        <v>8017</v>
      </c>
      <c r="M16" s="9">
        <v>-1556606</v>
      </c>
      <c r="N16" s="9">
        <v>-7973073</v>
      </c>
    </row>
    <row r="17" spans="1:14" s="3" customFormat="1" ht="12" customHeight="1">
      <c r="A17" s="3" t="s">
        <v>303</v>
      </c>
      <c r="B17" s="9">
        <v>3452872</v>
      </c>
      <c r="C17" s="9">
        <v>273047</v>
      </c>
      <c r="D17" s="9">
        <v>-2659128</v>
      </c>
      <c r="E17" s="9">
        <v>0</v>
      </c>
      <c r="F17" s="9">
        <v>-489899</v>
      </c>
      <c r="G17" s="9">
        <v>-191807</v>
      </c>
      <c r="H17" s="9">
        <v>-417042</v>
      </c>
      <c r="I17" s="9">
        <v>106875</v>
      </c>
      <c r="J17" s="9">
        <v>0</v>
      </c>
      <c r="K17" s="9">
        <v>74918</v>
      </c>
      <c r="L17" s="9">
        <v>-65873</v>
      </c>
      <c r="M17" s="9">
        <v>-169054</v>
      </c>
      <c r="N17" s="9">
        <v>-160009</v>
      </c>
    </row>
    <row r="18" spans="1:14" s="3" customFormat="1" ht="12" customHeight="1">
      <c r="A18" s="3" t="s">
        <v>300</v>
      </c>
      <c r="B18" s="9">
        <v>3006055</v>
      </c>
      <c r="C18" s="9">
        <v>118964</v>
      </c>
      <c r="D18" s="9">
        <v>-314384</v>
      </c>
      <c r="E18" s="9">
        <v>0</v>
      </c>
      <c r="F18" s="9">
        <v>-13588</v>
      </c>
      <c r="G18" s="9">
        <v>-2656455</v>
      </c>
      <c r="H18" s="9">
        <v>-162445</v>
      </c>
      <c r="I18" s="9">
        <v>0</v>
      </c>
      <c r="J18" s="9">
        <v>-31822</v>
      </c>
      <c r="K18" s="9">
        <v>-53675</v>
      </c>
      <c r="L18" s="9">
        <v>7343</v>
      </c>
      <c r="M18" s="9">
        <v>-54030</v>
      </c>
      <c r="N18" s="9">
        <v>-100362</v>
      </c>
    </row>
    <row r="19" spans="1:14" s="3" customFormat="1" ht="12" customHeight="1">
      <c r="A19" s="3" t="s">
        <v>286</v>
      </c>
      <c r="B19" s="9">
        <v>1975815</v>
      </c>
      <c r="C19" s="9">
        <v>527148</v>
      </c>
      <c r="D19" s="9">
        <v>0</v>
      </c>
      <c r="E19" s="9">
        <v>-476146</v>
      </c>
      <c r="F19" s="9">
        <v>-626591</v>
      </c>
      <c r="G19" s="9">
        <v>-1049910</v>
      </c>
      <c r="H19" s="9">
        <v>-111141</v>
      </c>
      <c r="I19" s="9">
        <v>0</v>
      </c>
      <c r="J19" s="9">
        <v>-492169</v>
      </c>
      <c r="K19" s="9">
        <v>-226980</v>
      </c>
      <c r="L19" s="9">
        <v>2491</v>
      </c>
      <c r="M19" s="9">
        <v>-64828</v>
      </c>
      <c r="N19" s="9">
        <v>-289317</v>
      </c>
    </row>
    <row r="20" spans="1:14" s="3" customFormat="1" ht="12" customHeight="1">
      <c r="A20" s="3" t="s">
        <v>297</v>
      </c>
      <c r="B20" s="9">
        <v>1603606</v>
      </c>
      <c r="C20" s="9">
        <v>17199</v>
      </c>
      <c r="D20" s="9">
        <v>-163272</v>
      </c>
      <c r="E20" s="9">
        <v>0</v>
      </c>
      <c r="F20" s="9">
        <v>-3328</v>
      </c>
      <c r="G20" s="9">
        <v>-1426089</v>
      </c>
      <c r="H20" s="9">
        <v>-40821</v>
      </c>
      <c r="I20" s="9">
        <v>-9285</v>
      </c>
      <c r="J20" s="9">
        <v>0</v>
      </c>
      <c r="K20" s="9">
        <v>-21990</v>
      </c>
      <c r="L20" s="9">
        <v>-3664</v>
      </c>
      <c r="M20" s="9">
        <v>-6548</v>
      </c>
      <c r="N20" s="9">
        <v>-32202</v>
      </c>
    </row>
    <row r="21" spans="1:14" s="3" customFormat="1" ht="12" customHeight="1">
      <c r="A21" s="3" t="s">
        <v>290</v>
      </c>
      <c r="B21" s="9">
        <v>1528644</v>
      </c>
      <c r="C21" s="9">
        <v>27100</v>
      </c>
      <c r="D21" s="9">
        <v>0</v>
      </c>
      <c r="E21" s="9">
        <v>-15838</v>
      </c>
      <c r="F21" s="9">
        <v>-1463390</v>
      </c>
      <c r="G21" s="9">
        <v>-30025</v>
      </c>
      <c r="H21" s="9">
        <v>-16545</v>
      </c>
      <c r="I21" s="9">
        <v>0</v>
      </c>
      <c r="J21" s="9">
        <v>-5971</v>
      </c>
      <c r="K21" s="9">
        <v>23975</v>
      </c>
      <c r="L21" s="9">
        <v>0</v>
      </c>
      <c r="M21" s="9">
        <v>2820</v>
      </c>
      <c r="N21" s="9">
        <v>26795</v>
      </c>
    </row>
    <row r="22" spans="1:14" s="3" customFormat="1" ht="12" customHeight="1">
      <c r="A22" s="3" t="s">
        <v>283</v>
      </c>
      <c r="B22" s="9">
        <v>1426351</v>
      </c>
      <c r="C22" s="9">
        <v>543566</v>
      </c>
      <c r="D22" s="9">
        <v>0</v>
      </c>
      <c r="E22" s="9">
        <v>-857338</v>
      </c>
      <c r="F22" s="9">
        <v>-312931</v>
      </c>
      <c r="G22" s="9">
        <v>-1466130</v>
      </c>
      <c r="H22" s="9">
        <v>-113689</v>
      </c>
      <c r="I22" s="9">
        <v>0</v>
      </c>
      <c r="J22" s="9">
        <v>-275065</v>
      </c>
      <c r="K22" s="9">
        <v>-1055236</v>
      </c>
      <c r="L22" s="9">
        <v>116</v>
      </c>
      <c r="M22" s="9">
        <v>-115741</v>
      </c>
      <c r="N22" s="9">
        <v>-1170861</v>
      </c>
    </row>
    <row r="23" spans="1:14" s="3" customFormat="1" ht="12" customHeight="1">
      <c r="A23" s="3" t="s">
        <v>312</v>
      </c>
      <c r="B23" s="9">
        <v>1412880</v>
      </c>
      <c r="C23" s="9">
        <v>12736</v>
      </c>
      <c r="D23" s="9">
        <v>-53606</v>
      </c>
      <c r="E23" s="9">
        <v>0</v>
      </c>
      <c r="F23" s="9">
        <v>-28688</v>
      </c>
      <c r="G23" s="9">
        <v>-1320691</v>
      </c>
      <c r="H23" s="9">
        <v>-36373</v>
      </c>
      <c r="I23" s="9">
        <v>0</v>
      </c>
      <c r="J23" s="9">
        <v>-271</v>
      </c>
      <c r="K23" s="9">
        <v>-14013</v>
      </c>
      <c r="L23" s="9">
        <v>0</v>
      </c>
      <c r="M23" s="9">
        <v>-6039</v>
      </c>
      <c r="N23" s="9">
        <v>-20052</v>
      </c>
    </row>
    <row r="24" spans="1:14" s="3" customFormat="1" ht="12" customHeight="1">
      <c r="A24" s="3" t="s">
        <v>304</v>
      </c>
      <c r="B24" s="9">
        <v>1156506</v>
      </c>
      <c r="C24" s="9">
        <v>78058</v>
      </c>
      <c r="D24" s="9">
        <v>-497149</v>
      </c>
      <c r="E24" s="9">
        <v>0</v>
      </c>
      <c r="F24" s="9">
        <v>-172189</v>
      </c>
      <c r="G24" s="9">
        <v>-459591</v>
      </c>
      <c r="H24" s="9">
        <v>-115642</v>
      </c>
      <c r="I24" s="9">
        <v>-47443</v>
      </c>
      <c r="J24" s="9">
        <v>0</v>
      </c>
      <c r="K24" s="9">
        <v>-57450</v>
      </c>
      <c r="L24" s="9">
        <v>44146</v>
      </c>
      <c r="M24" s="9">
        <v>-46189</v>
      </c>
      <c r="N24" s="9">
        <v>-59493</v>
      </c>
    </row>
    <row r="25" spans="1:14" s="3" customFormat="1" ht="12" customHeight="1">
      <c r="A25" s="3" t="s">
        <v>298</v>
      </c>
      <c r="B25" s="9">
        <v>618877</v>
      </c>
      <c r="C25" s="9">
        <v>23041</v>
      </c>
      <c r="D25" s="9">
        <v>-116279</v>
      </c>
      <c r="E25" s="9">
        <v>0</v>
      </c>
      <c r="F25" s="9">
        <v>-87502</v>
      </c>
      <c r="G25" s="9">
        <v>-413263</v>
      </c>
      <c r="H25" s="9">
        <v>-66922</v>
      </c>
      <c r="I25" s="9">
        <v>9901</v>
      </c>
      <c r="J25" s="9">
        <v>0</v>
      </c>
      <c r="K25" s="9">
        <v>-32147</v>
      </c>
      <c r="L25" s="9">
        <v>-2297</v>
      </c>
      <c r="M25" s="9">
        <v>-16204</v>
      </c>
      <c r="N25" s="9">
        <v>-50648</v>
      </c>
    </row>
    <row r="26" spans="1:14" s="3" customFormat="1" ht="12" customHeight="1">
      <c r="A26" s="3" t="s">
        <v>308</v>
      </c>
      <c r="B26" s="9">
        <v>607618</v>
      </c>
      <c r="C26" s="9">
        <v>3</v>
      </c>
      <c r="D26" s="9">
        <v>11627</v>
      </c>
      <c r="E26" s="9">
        <v>0</v>
      </c>
      <c r="F26" s="9">
        <v>-1039</v>
      </c>
      <c r="G26" s="9">
        <v>-614322</v>
      </c>
      <c r="H26" s="9">
        <v>-19634</v>
      </c>
      <c r="I26" s="9">
        <v>0</v>
      </c>
      <c r="J26" s="9">
        <v>0</v>
      </c>
      <c r="K26" s="9">
        <v>-15747</v>
      </c>
      <c r="L26" s="9">
        <v>2290</v>
      </c>
      <c r="M26" s="9">
        <v>-19</v>
      </c>
      <c r="N26" s="9">
        <v>-13476</v>
      </c>
    </row>
    <row r="27" spans="1:14" s="3" customFormat="1" ht="12" customHeight="1">
      <c r="A27" s="3" t="s">
        <v>285</v>
      </c>
      <c r="B27" s="9">
        <v>570562</v>
      </c>
      <c r="C27" s="9">
        <v>542991</v>
      </c>
      <c r="D27" s="9">
        <v>0</v>
      </c>
      <c r="E27" s="9">
        <v>-621938</v>
      </c>
      <c r="F27" s="9">
        <v>-749812</v>
      </c>
      <c r="G27" s="9">
        <v>-136742</v>
      </c>
      <c r="H27" s="9">
        <v>-56961</v>
      </c>
      <c r="I27" s="9">
        <v>-25781</v>
      </c>
      <c r="J27" s="9">
        <v>-310359</v>
      </c>
      <c r="K27" s="9">
        <v>-788040</v>
      </c>
      <c r="L27" s="9">
        <v>0</v>
      </c>
      <c r="M27" s="9">
        <v>242152</v>
      </c>
      <c r="N27" s="9">
        <v>-545888</v>
      </c>
    </row>
    <row r="28" spans="1:14" s="3" customFormat="1" ht="12" customHeight="1">
      <c r="A28" s="3" t="s">
        <v>291</v>
      </c>
      <c r="B28" s="9">
        <v>517846</v>
      </c>
      <c r="C28" s="9">
        <v>146343</v>
      </c>
      <c r="D28" s="9">
        <v>0</v>
      </c>
      <c r="E28" s="9">
        <v>-70350</v>
      </c>
      <c r="F28" s="9">
        <v>-141601</v>
      </c>
      <c r="G28" s="9">
        <v>-144111</v>
      </c>
      <c r="H28" s="9">
        <v>-12163</v>
      </c>
      <c r="I28" s="9">
        <v>0</v>
      </c>
      <c r="J28" s="9">
        <v>-115314</v>
      </c>
      <c r="K28" s="9">
        <v>214199</v>
      </c>
      <c r="L28" s="9">
        <v>-45</v>
      </c>
      <c r="M28" s="9">
        <v>-4467</v>
      </c>
      <c r="N28" s="9">
        <v>209687</v>
      </c>
    </row>
    <row r="29" spans="1:14" s="3" customFormat="1" ht="12" customHeight="1">
      <c r="A29" s="3" t="s">
        <v>289</v>
      </c>
      <c r="B29" s="9">
        <v>462835</v>
      </c>
      <c r="C29" s="9">
        <v>194890</v>
      </c>
      <c r="D29" s="9">
        <v>0</v>
      </c>
      <c r="E29" s="9">
        <v>-55007</v>
      </c>
      <c r="F29" s="9">
        <v>-522226</v>
      </c>
      <c r="G29" s="9">
        <v>0</v>
      </c>
      <c r="H29" s="9">
        <v>-57666</v>
      </c>
      <c r="I29" s="9">
        <v>0</v>
      </c>
      <c r="J29" s="9">
        <v>-250007</v>
      </c>
      <c r="K29" s="9">
        <v>-227181</v>
      </c>
      <c r="L29" s="9">
        <v>0</v>
      </c>
      <c r="M29" s="9">
        <v>88966</v>
      </c>
      <c r="N29" s="9">
        <v>-138215</v>
      </c>
    </row>
    <row r="30" spans="1:14" s="3" customFormat="1" ht="12" customHeight="1">
      <c r="A30" s="3" t="s">
        <v>287</v>
      </c>
      <c r="B30" s="9">
        <v>312649</v>
      </c>
      <c r="C30" s="9">
        <v>296677</v>
      </c>
      <c r="D30" s="9">
        <v>0</v>
      </c>
      <c r="E30" s="9">
        <v>-701795</v>
      </c>
      <c r="F30" s="9">
        <v>-361386</v>
      </c>
      <c r="G30" s="9">
        <v>-120611</v>
      </c>
      <c r="H30" s="9">
        <v>-28426</v>
      </c>
      <c r="I30" s="9">
        <v>0</v>
      </c>
      <c r="J30" s="9">
        <v>-82493</v>
      </c>
      <c r="K30" s="9">
        <v>-685385</v>
      </c>
      <c r="L30" s="9">
        <v>0</v>
      </c>
      <c r="M30" s="9">
        <v>-86143</v>
      </c>
      <c r="N30" s="9">
        <v>-771528</v>
      </c>
    </row>
    <row r="31" spans="1:14" s="3" customFormat="1" ht="12" customHeight="1">
      <c r="A31" s="3" t="s">
        <v>288</v>
      </c>
      <c r="B31" s="9">
        <v>304869</v>
      </c>
      <c r="C31" s="9">
        <v>234361</v>
      </c>
      <c r="D31" s="9">
        <v>0</v>
      </c>
      <c r="E31" s="9">
        <v>-384460</v>
      </c>
      <c r="F31" s="9">
        <v>-170342</v>
      </c>
      <c r="G31" s="9">
        <v>-334356</v>
      </c>
      <c r="H31" s="9">
        <v>-99900</v>
      </c>
      <c r="I31" s="9">
        <v>937</v>
      </c>
      <c r="J31" s="9">
        <v>-334019</v>
      </c>
      <c r="K31" s="9">
        <v>-782910</v>
      </c>
      <c r="L31" s="9">
        <v>0</v>
      </c>
      <c r="M31" s="9">
        <v>-55714</v>
      </c>
      <c r="N31" s="9">
        <v>-838624</v>
      </c>
    </row>
    <row r="32" spans="1:14" s="3" customFormat="1" ht="12" customHeight="1">
      <c r="A32" s="3" t="s">
        <v>299</v>
      </c>
      <c r="B32" s="9">
        <v>112568</v>
      </c>
      <c r="C32" s="9">
        <v>7579</v>
      </c>
      <c r="D32" s="9">
        <v>0</v>
      </c>
      <c r="E32" s="9">
        <v>-6487</v>
      </c>
      <c r="F32" s="9">
        <v>-117141</v>
      </c>
      <c r="G32" s="9">
        <v>-2032</v>
      </c>
      <c r="H32" s="9">
        <v>-45046</v>
      </c>
      <c r="I32" s="9">
        <v>224</v>
      </c>
      <c r="J32" s="9">
        <v>-17103</v>
      </c>
      <c r="K32" s="9">
        <v>-67438</v>
      </c>
      <c r="L32" s="9">
        <v>0</v>
      </c>
      <c r="M32" s="9">
        <v>0</v>
      </c>
      <c r="N32" s="9">
        <v>-67438</v>
      </c>
    </row>
    <row r="33" spans="1:14" s="3" customFormat="1" ht="12" customHeight="1">
      <c r="A33" s="3" t="s">
        <v>311</v>
      </c>
      <c r="B33" s="9">
        <v>107288</v>
      </c>
      <c r="C33" s="9">
        <v>1425</v>
      </c>
      <c r="D33" s="9">
        <v>-13031</v>
      </c>
      <c r="E33" s="9">
        <v>0</v>
      </c>
      <c r="F33" s="9">
        <v>-1212</v>
      </c>
      <c r="G33" s="9">
        <v>-92277</v>
      </c>
      <c r="H33" s="9">
        <v>-3989</v>
      </c>
      <c r="I33" s="9">
        <v>0</v>
      </c>
      <c r="J33" s="9">
        <v>0</v>
      </c>
      <c r="K33" s="9">
        <v>-1796</v>
      </c>
      <c r="L33" s="9">
        <v>6563</v>
      </c>
      <c r="M33" s="9">
        <v>-468</v>
      </c>
      <c r="N33" s="9">
        <v>4299</v>
      </c>
    </row>
    <row r="34" spans="1:14" s="3" customFormat="1" ht="12" customHeight="1">
      <c r="A34" s="3" t="s">
        <v>309</v>
      </c>
      <c r="B34" s="9">
        <v>75341</v>
      </c>
      <c r="C34" s="9">
        <v>1063</v>
      </c>
      <c r="D34" s="9">
        <v>217</v>
      </c>
      <c r="E34" s="9">
        <v>0</v>
      </c>
      <c r="F34" s="9">
        <v>-21196</v>
      </c>
      <c r="G34" s="9">
        <v>-44660</v>
      </c>
      <c r="H34" s="9">
        <v>-56183</v>
      </c>
      <c r="I34" s="9">
        <v>0</v>
      </c>
      <c r="J34" s="9">
        <v>-23</v>
      </c>
      <c r="K34" s="9">
        <v>-45441</v>
      </c>
      <c r="L34" s="9">
        <v>10532</v>
      </c>
      <c r="M34" s="9">
        <v>-15861</v>
      </c>
      <c r="N34" s="9">
        <v>-50770</v>
      </c>
    </row>
    <row r="35" spans="1:14" s="3" customFormat="1" ht="12" customHeight="1">
      <c r="A35" s="3" t="s">
        <v>295</v>
      </c>
      <c r="B35" s="9">
        <v>74568</v>
      </c>
      <c r="C35" s="9">
        <v>23248</v>
      </c>
      <c r="D35" s="9">
        <v>0</v>
      </c>
      <c r="E35" s="9">
        <v>-80625</v>
      </c>
      <c r="F35" s="9">
        <v>-33657</v>
      </c>
      <c r="G35" s="9">
        <v>-10611</v>
      </c>
      <c r="H35" s="9">
        <v>-6577</v>
      </c>
      <c r="I35" s="9">
        <v>0</v>
      </c>
      <c r="J35" s="9">
        <v>-2557</v>
      </c>
      <c r="K35" s="9">
        <v>-36211</v>
      </c>
      <c r="L35" s="9">
        <v>0</v>
      </c>
      <c r="M35" s="9">
        <v>30763</v>
      </c>
      <c r="N35" s="9">
        <v>-5448</v>
      </c>
    </row>
    <row r="36" spans="1:14" s="3" customFormat="1" ht="12" customHeight="1">
      <c r="A36" s="3" t="s">
        <v>292</v>
      </c>
      <c r="B36" s="9">
        <v>49918</v>
      </c>
      <c r="C36" s="9">
        <v>1136925</v>
      </c>
      <c r="D36" s="9">
        <v>0</v>
      </c>
      <c r="E36" s="9">
        <v>-626165</v>
      </c>
      <c r="F36" s="9">
        <v>-118380</v>
      </c>
      <c r="G36" s="9">
        <v>52882</v>
      </c>
      <c r="H36" s="9">
        <v>-16072</v>
      </c>
      <c r="I36" s="9">
        <v>0</v>
      </c>
      <c r="J36" s="9">
        <v>-257101</v>
      </c>
      <c r="K36" s="9">
        <v>333287</v>
      </c>
      <c r="L36" s="9">
        <v>-232378</v>
      </c>
      <c r="M36" s="9">
        <v>-46171</v>
      </c>
      <c r="N36" s="9">
        <v>54738</v>
      </c>
    </row>
    <row r="37" spans="1:14" s="3" customFormat="1" ht="12" customHeight="1">
      <c r="A37" s="3" t="s">
        <v>305</v>
      </c>
      <c r="B37" s="9">
        <v>24442</v>
      </c>
      <c r="C37" s="9">
        <v>2300</v>
      </c>
      <c r="D37" s="9">
        <v>0</v>
      </c>
      <c r="E37" s="9">
        <v>-366</v>
      </c>
      <c r="F37" s="9">
        <v>-8322</v>
      </c>
      <c r="G37" s="9">
        <v>984</v>
      </c>
      <c r="H37" s="9">
        <v>-13934</v>
      </c>
      <c r="I37" s="9">
        <v>0</v>
      </c>
      <c r="J37" s="9">
        <v>-32</v>
      </c>
      <c r="K37" s="9">
        <v>5072</v>
      </c>
      <c r="L37" s="9">
        <v>0</v>
      </c>
      <c r="M37" s="9">
        <v>-371</v>
      </c>
      <c r="N37" s="9">
        <v>4701</v>
      </c>
    </row>
    <row r="38" spans="1:14" s="3" customFormat="1" ht="12" customHeight="1">
      <c r="A38" s="3" t="s">
        <v>310</v>
      </c>
      <c r="B38" s="9">
        <v>6170</v>
      </c>
      <c r="C38" s="9">
        <v>0</v>
      </c>
      <c r="D38" s="9">
        <v>183</v>
      </c>
      <c r="E38" s="9">
        <v>0</v>
      </c>
      <c r="F38" s="9">
        <v>0</v>
      </c>
      <c r="G38" s="9">
        <v>-6351</v>
      </c>
      <c r="H38" s="9">
        <v>-2460</v>
      </c>
      <c r="I38" s="9">
        <v>0</v>
      </c>
      <c r="J38" s="9">
        <v>0</v>
      </c>
      <c r="K38" s="9">
        <v>-2458</v>
      </c>
      <c r="L38" s="9">
        <v>165</v>
      </c>
      <c r="M38" s="9">
        <v>-46</v>
      </c>
      <c r="N38" s="9">
        <v>-2339</v>
      </c>
    </row>
    <row r="39" spans="1:14" s="3" customFormat="1" ht="12" customHeight="1">
      <c r="A39" s="3" t="s">
        <v>296</v>
      </c>
      <c r="B39" s="9">
        <v>4658</v>
      </c>
      <c r="C39" s="9">
        <v>32187</v>
      </c>
      <c r="D39" s="9">
        <v>0</v>
      </c>
      <c r="E39" s="9">
        <v>-52764</v>
      </c>
      <c r="F39" s="9">
        <v>-7719</v>
      </c>
      <c r="G39" s="9">
        <v>122</v>
      </c>
      <c r="H39" s="9">
        <v>-1123</v>
      </c>
      <c r="I39" s="9">
        <v>19</v>
      </c>
      <c r="J39" s="9">
        <v>-1163</v>
      </c>
      <c r="K39" s="9">
        <v>-21939</v>
      </c>
      <c r="L39" s="9">
        <v>0</v>
      </c>
      <c r="M39" s="9">
        <v>-2833</v>
      </c>
      <c r="N39" s="9">
        <v>-24772</v>
      </c>
    </row>
    <row r="40" spans="1:14" s="3" customFormat="1" ht="12" customHeight="1">
      <c r="A40" s="3" t="s">
        <v>307</v>
      </c>
      <c r="B40" s="9">
        <v>4568</v>
      </c>
      <c r="C40" s="9">
        <v>981</v>
      </c>
      <c r="D40" s="9">
        <v>0</v>
      </c>
      <c r="E40" s="9">
        <v>-186</v>
      </c>
      <c r="F40" s="9">
        <v>-2463</v>
      </c>
      <c r="G40" s="9">
        <v>1682</v>
      </c>
      <c r="H40" s="9">
        <v>-2726</v>
      </c>
      <c r="I40" s="9">
        <v>0</v>
      </c>
      <c r="J40" s="9">
        <v>-6953</v>
      </c>
      <c r="K40" s="9">
        <v>-1280</v>
      </c>
      <c r="L40" s="9">
        <v>-1844</v>
      </c>
      <c r="M40" s="9">
        <v>3537</v>
      </c>
      <c r="N40" s="9">
        <v>413</v>
      </c>
    </row>
    <row r="41" spans="1:14" s="3" customFormat="1" ht="12" customHeight="1">
      <c r="A41" s="3" t="s">
        <v>306</v>
      </c>
      <c r="B41" s="9">
        <v>247</v>
      </c>
      <c r="C41" s="9">
        <v>0</v>
      </c>
      <c r="D41" s="9">
        <v>0</v>
      </c>
      <c r="E41" s="9">
        <v>0</v>
      </c>
      <c r="F41" s="9">
        <v>-34</v>
      </c>
      <c r="G41" s="9">
        <v>-143</v>
      </c>
      <c r="H41" s="9">
        <v>-2742</v>
      </c>
      <c r="I41" s="9">
        <v>0</v>
      </c>
      <c r="J41" s="9">
        <v>0</v>
      </c>
      <c r="K41" s="9">
        <v>-2672</v>
      </c>
      <c r="L41" s="9">
        <v>-1240</v>
      </c>
      <c r="M41" s="9">
        <v>0</v>
      </c>
      <c r="N41" s="9">
        <v>-3912</v>
      </c>
    </row>
    <row r="42" spans="1:14" s="3" customFormat="1" ht="12" customHeight="1">
      <c r="A42" s="3" t="s">
        <v>293</v>
      </c>
      <c r="B42" s="9">
        <v>-914659</v>
      </c>
      <c r="C42" s="9">
        <v>67055</v>
      </c>
      <c r="D42" s="9">
        <v>0</v>
      </c>
      <c r="E42" s="9">
        <v>-13645</v>
      </c>
      <c r="F42" s="9">
        <v>659098</v>
      </c>
      <c r="G42" s="9">
        <v>162286</v>
      </c>
      <c r="H42" s="9">
        <v>-18088</v>
      </c>
      <c r="I42" s="9">
        <v>0</v>
      </c>
      <c r="J42" s="9">
        <v>-104504</v>
      </c>
      <c r="K42" s="9">
        <v>-149862</v>
      </c>
      <c r="L42" s="9">
        <v>0</v>
      </c>
      <c r="M42" s="9">
        <v>-26</v>
      </c>
      <c r="N42" s="9">
        <v>-149888</v>
      </c>
    </row>
    <row r="43" spans="1:6" s="3" customFormat="1" ht="12.75">
      <c r="A43" s="2"/>
      <c r="B43" s="9"/>
      <c r="C43" s="9"/>
      <c r="D43" s="9"/>
      <c r="F43" s="9"/>
    </row>
    <row r="44" spans="1:14" ht="12.75">
      <c r="A44" s="3" t="s">
        <v>140</v>
      </c>
      <c r="B44" s="9">
        <f aca="true" t="shared" si="0" ref="B44:K44">SUM(B5:B43)</f>
        <v>125172021</v>
      </c>
      <c r="C44" s="9">
        <f t="shared" si="0"/>
        <v>90776872</v>
      </c>
      <c r="D44" s="9">
        <f t="shared" si="0"/>
        <v>-23583909</v>
      </c>
      <c r="E44" s="9">
        <f t="shared" si="0"/>
        <v>-102023288</v>
      </c>
      <c r="F44" s="9">
        <f t="shared" si="0"/>
        <v>-51126388</v>
      </c>
      <c r="G44" s="9">
        <f t="shared" si="0"/>
        <v>-72258743</v>
      </c>
      <c r="H44" s="9">
        <f t="shared" si="0"/>
        <v>-9342607</v>
      </c>
      <c r="I44" s="9">
        <f t="shared" si="0"/>
        <v>633667</v>
      </c>
      <c r="J44" s="9">
        <f t="shared" si="0"/>
        <v>-20440058</v>
      </c>
      <c r="K44" s="9">
        <f t="shared" si="0"/>
        <v>-62683477</v>
      </c>
      <c r="L44" s="9">
        <f>SUM(L5:L43)</f>
        <v>6753564</v>
      </c>
      <c r="M44" s="9">
        <f>SUM(M5:M43)</f>
        <v>-11216497</v>
      </c>
      <c r="N44" s="9">
        <f>SUM(N5:N43)</f>
        <v>-66258231</v>
      </c>
    </row>
    <row r="45" spans="1:14" ht="12.75">
      <c r="A45" s="1" t="s">
        <v>141</v>
      </c>
      <c r="B45" s="10">
        <v>129719090</v>
      </c>
      <c r="C45" s="10">
        <v>186913323</v>
      </c>
      <c r="D45" s="10">
        <v>-15182156</v>
      </c>
      <c r="E45" s="10">
        <v>-153920105</v>
      </c>
      <c r="F45" s="10">
        <v>-45191515</v>
      </c>
      <c r="G45" s="10">
        <v>-95423251</v>
      </c>
      <c r="H45" s="10">
        <v>-8856059</v>
      </c>
      <c r="I45" s="10">
        <v>517979</v>
      </c>
      <c r="J45" s="10">
        <v>-11614725</v>
      </c>
      <c r="K45" s="10">
        <v>21488763</v>
      </c>
      <c r="L45" s="10">
        <v>456365</v>
      </c>
      <c r="M45" s="10">
        <v>-11126692</v>
      </c>
      <c r="N45" s="10">
        <v>11641184</v>
      </c>
    </row>
    <row r="47" spans="1:14" ht="12.75">
      <c r="A47" s="1" t="s">
        <v>137</v>
      </c>
      <c r="B47" s="7">
        <f>B44/($B44/100)</f>
        <v>100</v>
      </c>
      <c r="C47" s="7">
        <f aca="true" t="shared" si="1" ref="C47:N47">C44/($B44/100)</f>
        <v>72.5216955632601</v>
      </c>
      <c r="D47" s="7">
        <f t="shared" si="1"/>
        <v>-18.841198545480065</v>
      </c>
      <c r="E47" s="7">
        <f>E44/($B44/100)</f>
        <v>-81.50646381270779</v>
      </c>
      <c r="F47" s="7">
        <f t="shared" si="1"/>
        <v>-40.844900954343466</v>
      </c>
      <c r="G47" s="7">
        <f t="shared" si="1"/>
        <v>-57.72755159078242</v>
      </c>
      <c r="H47" s="7">
        <f t="shared" si="1"/>
        <v>-7.463814137825577</v>
      </c>
      <c r="I47" s="7">
        <f t="shared" si="1"/>
        <v>0.5062369329324802</v>
      </c>
      <c r="J47" s="7">
        <f t="shared" si="1"/>
        <v>-16.329574162583825</v>
      </c>
      <c r="K47" s="7">
        <f t="shared" si="1"/>
        <v>-50.077866043243006</v>
      </c>
      <c r="L47" s="7">
        <f t="shared" si="1"/>
        <v>5.395426187134903</v>
      </c>
      <c r="M47" s="7">
        <f t="shared" si="1"/>
        <v>-8.960865943036904</v>
      </c>
      <c r="N47" s="7">
        <f t="shared" si="1"/>
        <v>-52.933739082154794</v>
      </c>
    </row>
    <row r="48" spans="1:14" ht="12.75">
      <c r="A48" s="1" t="s">
        <v>138</v>
      </c>
      <c r="B48" s="7">
        <f>B45/($B45/100)</f>
        <v>100.00000000000001</v>
      </c>
      <c r="C48" s="7">
        <f aca="true" t="shared" si="2" ref="C48:N48">C45/($B45/100)</f>
        <v>144.09083736248846</v>
      </c>
      <c r="D48" s="7">
        <f t="shared" si="2"/>
        <v>-11.703871804836128</v>
      </c>
      <c r="E48" s="7">
        <f>E45/($B45/100)</f>
        <v>-118.65647916586526</v>
      </c>
      <c r="F48" s="7">
        <f t="shared" si="2"/>
        <v>-34.83798336852348</v>
      </c>
      <c r="G48" s="7">
        <f t="shared" si="2"/>
        <v>-73.56145575797672</v>
      </c>
      <c r="H48" s="7">
        <f t="shared" si="2"/>
        <v>-6.827105401371534</v>
      </c>
      <c r="I48" s="7">
        <f t="shared" si="2"/>
        <v>0.3993082282646294</v>
      </c>
      <c r="J48" s="7">
        <f t="shared" si="2"/>
        <v>-8.953751525700651</v>
      </c>
      <c r="K48" s="7">
        <f t="shared" si="2"/>
        <v>16.565613434383483</v>
      </c>
      <c r="L48" s="7">
        <f t="shared" si="2"/>
        <v>0.3518102077342664</v>
      </c>
      <c r="M48" s="7">
        <f t="shared" si="2"/>
        <v>-8.577528565764684</v>
      </c>
      <c r="N48" s="7">
        <f t="shared" si="2"/>
        <v>8.974148677731243</v>
      </c>
    </row>
  </sheetData>
  <mergeCells count="2">
    <mergeCell ref="A1:F1"/>
    <mergeCell ref="A2:J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38"/>
  <dimension ref="A1:N11"/>
  <sheetViews>
    <sheetView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14" width="13.7109375" style="1" customWidth="1"/>
    <col min="15" max="16384" width="9.140625" style="1" customWidth="1"/>
  </cols>
  <sheetData>
    <row r="1" spans="1:14" ht="27" customHeight="1">
      <c r="A1" s="32" t="s">
        <v>319</v>
      </c>
      <c r="B1" s="23"/>
      <c r="C1" s="23"/>
      <c r="D1" s="23"/>
      <c r="E1" s="23"/>
      <c r="F1" s="23"/>
      <c r="G1" s="6"/>
      <c r="H1" s="8"/>
      <c r="I1" s="8"/>
      <c r="J1" s="8"/>
      <c r="K1" s="8"/>
      <c r="L1" s="8"/>
      <c r="M1" s="8"/>
      <c r="N1" s="8"/>
    </row>
    <row r="2" spans="1:12" s="19" customFormat="1" ht="17.25" customHeight="1">
      <c r="A2" s="29" t="s">
        <v>135</v>
      </c>
      <c r="B2" s="30"/>
      <c r="C2" s="30"/>
      <c r="D2" s="30"/>
      <c r="E2" s="30"/>
      <c r="F2" s="30"/>
      <c r="G2" s="31"/>
      <c r="H2" s="31"/>
      <c r="I2" s="31"/>
      <c r="J2" s="31"/>
      <c r="K2" s="18"/>
      <c r="L2" s="18"/>
    </row>
    <row r="3" spans="2:14" ht="14.25" customHeight="1" thickBot="1">
      <c r="B3" s="11" t="s">
        <v>62</v>
      </c>
      <c r="C3" s="8"/>
      <c r="D3" s="8"/>
      <c r="E3" s="8"/>
      <c r="F3" s="8"/>
      <c r="G3" s="6"/>
      <c r="H3" s="8"/>
      <c r="I3" s="8"/>
      <c r="J3" s="8"/>
      <c r="L3" s="11" t="s">
        <v>63</v>
      </c>
      <c r="M3" s="8"/>
      <c r="N3" s="8"/>
    </row>
    <row r="4" spans="1:14" ht="93.75" customHeight="1" thickTop="1">
      <c r="A4" s="5" t="s">
        <v>55</v>
      </c>
      <c r="B4" s="4" t="s">
        <v>64</v>
      </c>
      <c r="C4" s="4" t="s">
        <v>65</v>
      </c>
      <c r="D4" s="4" t="s">
        <v>66</v>
      </c>
      <c r="E4" s="4" t="s">
        <v>128</v>
      </c>
      <c r="F4" s="4" t="s">
        <v>67</v>
      </c>
      <c r="G4" s="4" t="s">
        <v>68</v>
      </c>
      <c r="H4" s="4" t="s">
        <v>69</v>
      </c>
      <c r="I4" s="4" t="s">
        <v>70</v>
      </c>
      <c r="J4" s="4" t="s">
        <v>71</v>
      </c>
      <c r="K4" s="4" t="s">
        <v>72</v>
      </c>
      <c r="L4" s="4" t="s">
        <v>73</v>
      </c>
      <c r="M4" s="4" t="s">
        <v>74</v>
      </c>
      <c r="N4" s="4" t="s">
        <v>75</v>
      </c>
    </row>
    <row r="5" spans="1:14" s="3" customFormat="1" ht="12" customHeight="1">
      <c r="A5" s="2" t="s">
        <v>0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</row>
    <row r="6" spans="1:6" s="3" customFormat="1" ht="12.75">
      <c r="A6" s="2"/>
      <c r="B6" s="9"/>
      <c r="C6" s="9"/>
      <c r="D6" s="9"/>
      <c r="F6" s="9"/>
    </row>
    <row r="7" spans="1:14" ht="12.75">
      <c r="A7" s="3" t="s">
        <v>140</v>
      </c>
      <c r="B7" s="9">
        <f aca="true" t="shared" si="0" ref="B7:N7">SUM(B5:B6)</f>
        <v>1</v>
      </c>
      <c r="C7" s="9">
        <f t="shared" si="0"/>
        <v>2</v>
      </c>
      <c r="D7" s="9">
        <f t="shared" si="0"/>
        <v>3</v>
      </c>
      <c r="E7" s="9">
        <f t="shared" si="0"/>
        <v>4</v>
      </c>
      <c r="F7" s="9">
        <f t="shared" si="0"/>
        <v>5</v>
      </c>
      <c r="G7" s="9">
        <f t="shared" si="0"/>
        <v>6</v>
      </c>
      <c r="H7" s="9">
        <f t="shared" si="0"/>
        <v>7</v>
      </c>
      <c r="I7" s="9">
        <f t="shared" si="0"/>
        <v>8</v>
      </c>
      <c r="J7" s="9">
        <f t="shared" si="0"/>
        <v>9</v>
      </c>
      <c r="K7" s="9">
        <f t="shared" si="0"/>
        <v>10</v>
      </c>
      <c r="L7" s="9">
        <f t="shared" si="0"/>
        <v>11</v>
      </c>
      <c r="M7" s="9">
        <f t="shared" si="0"/>
        <v>12</v>
      </c>
      <c r="N7" s="9">
        <f t="shared" si="0"/>
        <v>13</v>
      </c>
    </row>
    <row r="8" spans="1:14" ht="12.75">
      <c r="A8" s="1" t="s">
        <v>141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10" spans="1:14" ht="12.75">
      <c r="A10" s="1" t="s">
        <v>137</v>
      </c>
      <c r="B10" s="7">
        <f aca="true" t="shared" si="1" ref="B10:N10">B7/($B7/100)</f>
        <v>100</v>
      </c>
      <c r="C10" s="7">
        <f t="shared" si="1"/>
        <v>200</v>
      </c>
      <c r="D10" s="7">
        <f t="shared" si="1"/>
        <v>300</v>
      </c>
      <c r="E10" s="7">
        <f t="shared" si="1"/>
        <v>400</v>
      </c>
      <c r="F10" s="7">
        <f t="shared" si="1"/>
        <v>500</v>
      </c>
      <c r="G10" s="7">
        <f t="shared" si="1"/>
        <v>600</v>
      </c>
      <c r="H10" s="7">
        <f t="shared" si="1"/>
        <v>700</v>
      </c>
      <c r="I10" s="7">
        <f t="shared" si="1"/>
        <v>800</v>
      </c>
      <c r="J10" s="7">
        <f t="shared" si="1"/>
        <v>900</v>
      </c>
      <c r="K10" s="7">
        <f t="shared" si="1"/>
        <v>1000</v>
      </c>
      <c r="L10" s="7">
        <f t="shared" si="1"/>
        <v>1100</v>
      </c>
      <c r="M10" s="7">
        <f t="shared" si="1"/>
        <v>1200</v>
      </c>
      <c r="N10" s="7">
        <f t="shared" si="1"/>
        <v>1300</v>
      </c>
    </row>
    <row r="11" spans="1:14" ht="12.75">
      <c r="A11" s="1" t="s">
        <v>138</v>
      </c>
      <c r="B11" s="7" t="e">
        <f aca="true" t="shared" si="2" ref="B11:N11">B8/($B8/100)</f>
        <v>#DIV/0!</v>
      </c>
      <c r="C11" s="7" t="e">
        <f t="shared" si="2"/>
        <v>#DIV/0!</v>
      </c>
      <c r="D11" s="7" t="e">
        <f t="shared" si="2"/>
        <v>#DIV/0!</v>
      </c>
      <c r="E11" s="7" t="e">
        <f t="shared" si="2"/>
        <v>#DIV/0!</v>
      </c>
      <c r="F11" s="7" t="e">
        <f t="shared" si="2"/>
        <v>#DIV/0!</v>
      </c>
      <c r="G11" s="7" t="e">
        <f t="shared" si="2"/>
        <v>#DIV/0!</v>
      </c>
      <c r="H11" s="7" t="e">
        <f t="shared" si="2"/>
        <v>#DIV/0!</v>
      </c>
      <c r="I11" s="7" t="e">
        <f t="shared" si="2"/>
        <v>#DIV/0!</v>
      </c>
      <c r="J11" s="7" t="e">
        <f t="shared" si="2"/>
        <v>#DIV/0!</v>
      </c>
      <c r="K11" s="7" t="e">
        <f t="shared" si="2"/>
        <v>#DIV/0!</v>
      </c>
      <c r="L11" s="7" t="e">
        <f t="shared" si="2"/>
        <v>#DIV/0!</v>
      </c>
      <c r="M11" s="7" t="e">
        <f t="shared" si="2"/>
        <v>#DIV/0!</v>
      </c>
      <c r="N11" s="7" t="e">
        <f t="shared" si="2"/>
        <v>#DIV/0!</v>
      </c>
    </row>
  </sheetData>
  <mergeCells count="2">
    <mergeCell ref="A1:F1"/>
    <mergeCell ref="A2:J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39"/>
  <dimension ref="A1:N11"/>
  <sheetViews>
    <sheetView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14" width="13.7109375" style="1" customWidth="1"/>
    <col min="15" max="16384" width="9.140625" style="1" customWidth="1"/>
  </cols>
  <sheetData>
    <row r="1" spans="1:14" ht="27" customHeight="1">
      <c r="A1" s="32" t="s">
        <v>320</v>
      </c>
      <c r="B1" s="23"/>
      <c r="C1" s="23"/>
      <c r="D1" s="23"/>
      <c r="E1" s="23"/>
      <c r="F1" s="23"/>
      <c r="G1" s="6"/>
      <c r="H1" s="8"/>
      <c r="I1" s="8"/>
      <c r="J1" s="8"/>
      <c r="K1" s="8"/>
      <c r="L1" s="8"/>
      <c r="M1" s="8"/>
      <c r="N1" s="8"/>
    </row>
    <row r="2" spans="1:12" s="19" customFormat="1" ht="17.25" customHeight="1">
      <c r="A2" s="29" t="s">
        <v>136</v>
      </c>
      <c r="B2" s="30"/>
      <c r="C2" s="30"/>
      <c r="D2" s="30"/>
      <c r="E2" s="30"/>
      <c r="F2" s="30"/>
      <c r="G2" s="31"/>
      <c r="H2" s="31"/>
      <c r="I2" s="31"/>
      <c r="J2" s="31"/>
      <c r="K2" s="18"/>
      <c r="L2" s="18"/>
    </row>
    <row r="3" spans="2:14" ht="14.25" customHeight="1" thickBot="1">
      <c r="B3" s="11" t="s">
        <v>62</v>
      </c>
      <c r="C3" s="8"/>
      <c r="D3" s="8"/>
      <c r="E3" s="8"/>
      <c r="F3" s="8"/>
      <c r="G3" s="6"/>
      <c r="H3" s="8"/>
      <c r="I3" s="8"/>
      <c r="J3" s="8"/>
      <c r="L3" s="11" t="s">
        <v>63</v>
      </c>
      <c r="M3" s="8"/>
      <c r="N3" s="8"/>
    </row>
    <row r="4" spans="1:14" ht="93.75" customHeight="1" thickTop="1">
      <c r="A4" s="5" t="s">
        <v>55</v>
      </c>
      <c r="B4" s="4" t="s">
        <v>64</v>
      </c>
      <c r="C4" s="4" t="s">
        <v>65</v>
      </c>
      <c r="D4" s="4" t="s">
        <v>66</v>
      </c>
      <c r="E4" s="4" t="s">
        <v>128</v>
      </c>
      <c r="F4" s="4" t="s">
        <v>67</v>
      </c>
      <c r="G4" s="4" t="s">
        <v>68</v>
      </c>
      <c r="H4" s="4" t="s">
        <v>69</v>
      </c>
      <c r="I4" s="4" t="s">
        <v>70</v>
      </c>
      <c r="J4" s="4" t="s">
        <v>71</v>
      </c>
      <c r="K4" s="4" t="s">
        <v>72</v>
      </c>
      <c r="L4" s="4" t="s">
        <v>73</v>
      </c>
      <c r="M4" s="4" t="s">
        <v>74</v>
      </c>
      <c r="N4" s="4" t="s">
        <v>75</v>
      </c>
    </row>
    <row r="5" spans="1:14" s="3" customFormat="1" ht="12" customHeight="1">
      <c r="A5" s="2" t="s">
        <v>0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</row>
    <row r="6" spans="1:6" s="3" customFormat="1" ht="12.75">
      <c r="A6" s="2"/>
      <c r="B6" s="9"/>
      <c r="C6" s="9"/>
      <c r="D6" s="9"/>
      <c r="F6" s="9"/>
    </row>
    <row r="7" spans="1:14" ht="12.75">
      <c r="A7" s="3" t="s">
        <v>140</v>
      </c>
      <c r="B7" s="9">
        <f aca="true" t="shared" si="0" ref="B7:N7">SUM(B5:B6)</f>
        <v>1</v>
      </c>
      <c r="C7" s="9">
        <f t="shared" si="0"/>
        <v>2</v>
      </c>
      <c r="D7" s="9">
        <f t="shared" si="0"/>
        <v>3</v>
      </c>
      <c r="E7" s="9">
        <f t="shared" si="0"/>
        <v>4</v>
      </c>
      <c r="F7" s="9">
        <f t="shared" si="0"/>
        <v>5</v>
      </c>
      <c r="G7" s="9">
        <f t="shared" si="0"/>
        <v>6</v>
      </c>
      <c r="H7" s="9">
        <f t="shared" si="0"/>
        <v>7</v>
      </c>
      <c r="I7" s="9">
        <f t="shared" si="0"/>
        <v>8</v>
      </c>
      <c r="J7" s="9">
        <f t="shared" si="0"/>
        <v>9</v>
      </c>
      <c r="K7" s="9">
        <f t="shared" si="0"/>
        <v>10</v>
      </c>
      <c r="L7" s="9">
        <f t="shared" si="0"/>
        <v>11</v>
      </c>
      <c r="M7" s="9">
        <f t="shared" si="0"/>
        <v>12</v>
      </c>
      <c r="N7" s="9">
        <f t="shared" si="0"/>
        <v>13</v>
      </c>
    </row>
    <row r="8" spans="1:14" ht="12.75">
      <c r="A8" s="1" t="s">
        <v>141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10" spans="1:14" ht="12.75">
      <c r="A10" s="1" t="s">
        <v>137</v>
      </c>
      <c r="B10" s="7">
        <f aca="true" t="shared" si="1" ref="B10:N10">B7/($B7/100)</f>
        <v>100</v>
      </c>
      <c r="C10" s="7">
        <f t="shared" si="1"/>
        <v>200</v>
      </c>
      <c r="D10" s="7">
        <f t="shared" si="1"/>
        <v>300</v>
      </c>
      <c r="E10" s="7">
        <f t="shared" si="1"/>
        <v>400</v>
      </c>
      <c r="F10" s="7">
        <f t="shared" si="1"/>
        <v>500</v>
      </c>
      <c r="G10" s="7">
        <f t="shared" si="1"/>
        <v>600</v>
      </c>
      <c r="H10" s="7">
        <f t="shared" si="1"/>
        <v>700</v>
      </c>
      <c r="I10" s="7">
        <f t="shared" si="1"/>
        <v>800</v>
      </c>
      <c r="J10" s="7">
        <f t="shared" si="1"/>
        <v>900</v>
      </c>
      <c r="K10" s="7">
        <f t="shared" si="1"/>
        <v>1000</v>
      </c>
      <c r="L10" s="7">
        <f t="shared" si="1"/>
        <v>1100</v>
      </c>
      <c r="M10" s="7">
        <f t="shared" si="1"/>
        <v>1200</v>
      </c>
      <c r="N10" s="7">
        <f t="shared" si="1"/>
        <v>1300</v>
      </c>
    </row>
    <row r="11" spans="1:14" ht="12.75">
      <c r="A11" s="1" t="s">
        <v>138</v>
      </c>
      <c r="B11" s="7" t="e">
        <f aca="true" t="shared" si="2" ref="B11:N11">B8/($B8/100)</f>
        <v>#DIV/0!</v>
      </c>
      <c r="C11" s="7" t="e">
        <f t="shared" si="2"/>
        <v>#DIV/0!</v>
      </c>
      <c r="D11" s="7" t="e">
        <f t="shared" si="2"/>
        <v>#DIV/0!</v>
      </c>
      <c r="E11" s="7" t="e">
        <f t="shared" si="2"/>
        <v>#DIV/0!</v>
      </c>
      <c r="F11" s="7" t="e">
        <f t="shared" si="2"/>
        <v>#DIV/0!</v>
      </c>
      <c r="G11" s="7" t="e">
        <f t="shared" si="2"/>
        <v>#DIV/0!</v>
      </c>
      <c r="H11" s="7" t="e">
        <f t="shared" si="2"/>
        <v>#DIV/0!</v>
      </c>
      <c r="I11" s="7" t="e">
        <f t="shared" si="2"/>
        <v>#DIV/0!</v>
      </c>
      <c r="J11" s="7" t="e">
        <f t="shared" si="2"/>
        <v>#DIV/0!</v>
      </c>
      <c r="K11" s="7" t="e">
        <f t="shared" si="2"/>
        <v>#DIV/0!</v>
      </c>
      <c r="L11" s="7" t="e">
        <f t="shared" si="2"/>
        <v>#DIV/0!</v>
      </c>
      <c r="M11" s="7" t="e">
        <f t="shared" si="2"/>
        <v>#DIV/0!</v>
      </c>
      <c r="N11" s="7" t="e">
        <f t="shared" si="2"/>
        <v>#DIV/0!</v>
      </c>
    </row>
  </sheetData>
  <mergeCells count="2">
    <mergeCell ref="A1:F1"/>
    <mergeCell ref="A2:J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3"/>
  <dimension ref="A1:O92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5" width="13.7109375" style="1" customWidth="1"/>
    <col min="16" max="16384" width="9.140625" style="1" customWidth="1"/>
  </cols>
  <sheetData>
    <row r="1" spans="1:15" ht="27" customHeight="1">
      <c r="A1" s="32" t="s">
        <v>321</v>
      </c>
      <c r="B1" s="23"/>
      <c r="C1" s="23"/>
      <c r="D1" s="23"/>
      <c r="E1" s="23"/>
      <c r="F1" s="6"/>
      <c r="G1" s="8"/>
      <c r="H1" s="8"/>
      <c r="I1" s="8"/>
      <c r="J1" s="8"/>
      <c r="K1" s="8"/>
      <c r="L1" s="8"/>
      <c r="M1" s="8"/>
      <c r="N1" s="8"/>
      <c r="O1" s="8"/>
    </row>
    <row r="2" spans="1:11" s="19" customFormat="1" ht="17.25" customHeight="1">
      <c r="A2" s="27" t="s">
        <v>24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2:15" ht="14.25" customHeight="1" thickBot="1">
      <c r="B3" s="11" t="s">
        <v>102</v>
      </c>
      <c r="C3" s="8"/>
      <c r="D3" s="8"/>
      <c r="E3" s="8"/>
      <c r="F3" s="6"/>
      <c r="G3" s="8"/>
      <c r="H3" s="8"/>
      <c r="I3" s="11" t="s">
        <v>63</v>
      </c>
      <c r="K3" s="8"/>
      <c r="L3" s="8"/>
      <c r="M3" s="8"/>
      <c r="N3" s="8"/>
      <c r="O3" s="8"/>
    </row>
    <row r="4" spans="1:15" ht="81" customHeight="1" thickTop="1">
      <c r="A4" s="5" t="s">
        <v>55</v>
      </c>
      <c r="B4" s="4" t="s">
        <v>89</v>
      </c>
      <c r="C4" s="4" t="s">
        <v>90</v>
      </c>
      <c r="D4" s="4" t="s">
        <v>91</v>
      </c>
      <c r="E4" s="4" t="s">
        <v>92</v>
      </c>
      <c r="F4" s="4" t="s">
        <v>93</v>
      </c>
      <c r="G4" s="4" t="s">
        <v>94</v>
      </c>
      <c r="H4" s="4" t="s">
        <v>95</v>
      </c>
      <c r="I4" s="4" t="s">
        <v>96</v>
      </c>
      <c r="J4" s="4" t="s">
        <v>97</v>
      </c>
      <c r="K4" s="4" t="s">
        <v>98</v>
      </c>
      <c r="L4" s="4" t="s">
        <v>99</v>
      </c>
      <c r="M4" s="4" t="s">
        <v>100</v>
      </c>
      <c r="N4" s="4" t="s">
        <v>101</v>
      </c>
      <c r="O4" s="4" t="s">
        <v>75</v>
      </c>
    </row>
    <row r="5" spans="1:15" s="3" customFormat="1" ht="12" customHeight="1">
      <c r="A5" s="3" t="s">
        <v>147</v>
      </c>
      <c r="B5" s="9">
        <v>23637388</v>
      </c>
      <c r="C5" s="9">
        <v>21278745</v>
      </c>
      <c r="D5" s="9">
        <v>1523883</v>
      </c>
      <c r="E5" s="9">
        <v>-19660811</v>
      </c>
      <c r="F5" s="9">
        <v>-5020817</v>
      </c>
      <c r="G5" s="9">
        <v>0</v>
      </c>
      <c r="H5" s="9">
        <v>-1879000</v>
      </c>
      <c r="I5" s="9">
        <v>2309000</v>
      </c>
      <c r="J5" s="9">
        <v>-932000</v>
      </c>
      <c r="K5" s="9">
        <v>-480000</v>
      </c>
      <c r="L5" s="9">
        <v>-608117</v>
      </c>
      <c r="M5" s="9">
        <v>-3114000</v>
      </c>
      <c r="N5" s="9">
        <v>1013000</v>
      </c>
      <c r="O5" s="9">
        <v>-2101000</v>
      </c>
    </row>
    <row r="6" spans="1:15" s="3" customFormat="1" ht="12" customHeight="1">
      <c r="A6" s="3" t="s">
        <v>149</v>
      </c>
      <c r="B6" s="9">
        <v>6779827</v>
      </c>
      <c r="C6" s="9">
        <v>6027379</v>
      </c>
      <c r="D6" s="9">
        <v>727038</v>
      </c>
      <c r="E6" s="9">
        <v>-6292767</v>
      </c>
      <c r="F6" s="9">
        <v>-1235226</v>
      </c>
      <c r="G6" s="9">
        <v>543641</v>
      </c>
      <c r="H6" s="9">
        <v>-229935</v>
      </c>
      <c r="I6" s="9">
        <v>1290507</v>
      </c>
      <c r="J6" s="9">
        <v>-538437</v>
      </c>
      <c r="K6" s="9">
        <v>-1263094</v>
      </c>
      <c r="L6" s="9">
        <v>-4655</v>
      </c>
      <c r="M6" s="9">
        <v>-1472652</v>
      </c>
      <c r="N6" s="9">
        <v>433836</v>
      </c>
      <c r="O6" s="9">
        <v>-1038816</v>
      </c>
    </row>
    <row r="7" spans="1:15" s="3" customFormat="1" ht="12" customHeight="1">
      <c r="A7" s="3" t="s">
        <v>148</v>
      </c>
      <c r="B7" s="9">
        <v>5434536</v>
      </c>
      <c r="C7" s="9">
        <v>4997986</v>
      </c>
      <c r="D7" s="9">
        <v>557163</v>
      </c>
      <c r="E7" s="9">
        <v>-4716340</v>
      </c>
      <c r="F7" s="9">
        <v>-900861</v>
      </c>
      <c r="G7" s="9">
        <v>27485</v>
      </c>
      <c r="H7" s="9">
        <v>-34567</v>
      </c>
      <c r="I7" s="9">
        <v>601383</v>
      </c>
      <c r="J7" s="9">
        <v>-382046</v>
      </c>
      <c r="K7" s="9">
        <v>-111120</v>
      </c>
      <c r="L7" s="9">
        <v>-13949</v>
      </c>
      <c r="M7" s="9">
        <v>-497462</v>
      </c>
      <c r="N7" s="9">
        <v>150275</v>
      </c>
      <c r="O7" s="9">
        <v>-347187</v>
      </c>
    </row>
    <row r="8" spans="1:15" s="3" customFormat="1" ht="12" customHeight="1">
      <c r="A8" s="3" t="s">
        <v>159</v>
      </c>
      <c r="B8" s="9">
        <v>5231412</v>
      </c>
      <c r="C8" s="9">
        <v>4094260</v>
      </c>
      <c r="D8" s="9">
        <v>267891</v>
      </c>
      <c r="E8" s="9">
        <v>-3513369</v>
      </c>
      <c r="F8" s="9">
        <v>-1276804</v>
      </c>
      <c r="G8" s="9">
        <v>0</v>
      </c>
      <c r="H8" s="9">
        <v>-428022</v>
      </c>
      <c r="I8" s="9">
        <v>766415</v>
      </c>
      <c r="J8" s="9">
        <v>-529772</v>
      </c>
      <c r="K8" s="9">
        <v>0</v>
      </c>
      <c r="L8" s="9">
        <v>-84038</v>
      </c>
      <c r="M8" s="9">
        <v>-543308</v>
      </c>
      <c r="N8" s="9">
        <v>544831</v>
      </c>
      <c r="O8" s="9">
        <v>1523</v>
      </c>
    </row>
    <row r="9" spans="1:15" s="3" customFormat="1" ht="12" customHeight="1">
      <c r="A9" s="3" t="s">
        <v>272</v>
      </c>
      <c r="B9" s="9">
        <v>4867926</v>
      </c>
      <c r="C9" s="9">
        <v>4867926</v>
      </c>
      <c r="D9" s="9">
        <v>3701402</v>
      </c>
      <c r="E9" s="9">
        <v>-16301834</v>
      </c>
      <c r="F9" s="9">
        <v>-109137</v>
      </c>
      <c r="G9" s="9">
        <v>-58570</v>
      </c>
      <c r="H9" s="9">
        <v>-7900213</v>
      </c>
      <c r="I9" s="9">
        <v>7123397</v>
      </c>
      <c r="J9" s="9">
        <v>-623702</v>
      </c>
      <c r="K9" s="9">
        <v>-9537883</v>
      </c>
      <c r="L9" s="9">
        <v>0</v>
      </c>
      <c r="M9" s="9">
        <v>-14639803</v>
      </c>
      <c r="N9" s="9">
        <v>5596978</v>
      </c>
      <c r="O9" s="9">
        <v>-9042825</v>
      </c>
    </row>
    <row r="10" spans="1:15" s="3" customFormat="1" ht="12" customHeight="1">
      <c r="A10" s="3" t="s">
        <v>145</v>
      </c>
      <c r="B10" s="9">
        <v>4183699</v>
      </c>
      <c r="C10" s="9">
        <v>2451121</v>
      </c>
      <c r="D10" s="9">
        <v>694696</v>
      </c>
      <c r="E10" s="9">
        <v>-2574627</v>
      </c>
      <c r="F10" s="9">
        <v>-531291</v>
      </c>
      <c r="G10" s="9">
        <v>0</v>
      </c>
      <c r="H10" s="9">
        <v>39899</v>
      </c>
      <c r="I10" s="9">
        <v>905366</v>
      </c>
      <c r="J10" s="9">
        <v>-678986</v>
      </c>
      <c r="K10" s="9">
        <v>-358064</v>
      </c>
      <c r="L10" s="9">
        <v>1527</v>
      </c>
      <c r="M10" s="9">
        <v>-784954</v>
      </c>
      <c r="N10" s="9">
        <v>239158</v>
      </c>
      <c r="O10" s="9">
        <v>-545796</v>
      </c>
    </row>
    <row r="11" spans="1:15" s="3" customFormat="1" ht="12" customHeight="1">
      <c r="A11" s="3" t="s">
        <v>190</v>
      </c>
      <c r="B11" s="9">
        <v>655462</v>
      </c>
      <c r="C11" s="9">
        <v>650850</v>
      </c>
      <c r="D11" s="9">
        <v>113892</v>
      </c>
      <c r="E11" s="9">
        <v>-634116</v>
      </c>
      <c r="F11" s="9">
        <v>-130891</v>
      </c>
      <c r="G11" s="9">
        <v>25671</v>
      </c>
      <c r="H11" s="9">
        <v>25406</v>
      </c>
      <c r="I11" s="9">
        <v>126832</v>
      </c>
      <c r="J11" s="9">
        <v>-52855</v>
      </c>
      <c r="K11" s="9">
        <v>-37693</v>
      </c>
      <c r="L11" s="9">
        <v>0</v>
      </c>
      <c r="M11" s="9">
        <v>-52202</v>
      </c>
      <c r="N11" s="9">
        <v>14639</v>
      </c>
      <c r="O11" s="9">
        <v>-37563</v>
      </c>
    </row>
    <row r="12" spans="1:15" s="3" customFormat="1" ht="12" customHeight="1">
      <c r="A12" s="3" t="s">
        <v>240</v>
      </c>
      <c r="B12" s="9">
        <v>640115</v>
      </c>
      <c r="C12" s="9">
        <v>404465</v>
      </c>
      <c r="D12" s="9">
        <v>75832</v>
      </c>
      <c r="E12" s="9">
        <v>-555499</v>
      </c>
      <c r="F12" s="9">
        <v>-82408</v>
      </c>
      <c r="G12" s="9">
        <v>4141</v>
      </c>
      <c r="H12" s="9">
        <v>-153469</v>
      </c>
      <c r="I12" s="9">
        <v>151523</v>
      </c>
      <c r="J12" s="9">
        <v>-62609</v>
      </c>
      <c r="K12" s="9">
        <v>-13082</v>
      </c>
      <c r="L12" s="9">
        <v>0</v>
      </c>
      <c r="M12" s="9">
        <v>-153469</v>
      </c>
      <c r="N12" s="9">
        <v>137552</v>
      </c>
      <c r="O12" s="9">
        <v>-15917</v>
      </c>
    </row>
    <row r="13" spans="1:15" s="3" customFormat="1" ht="12" customHeight="1">
      <c r="A13" s="3" t="s">
        <v>248</v>
      </c>
      <c r="B13" s="9">
        <v>579273</v>
      </c>
      <c r="C13" s="9">
        <v>572698</v>
      </c>
      <c r="D13" s="9">
        <v>12542</v>
      </c>
      <c r="E13" s="9">
        <v>-418338</v>
      </c>
      <c r="F13" s="9">
        <v>-173674</v>
      </c>
      <c r="G13" s="9">
        <v>158</v>
      </c>
      <c r="H13" s="9">
        <v>-6614</v>
      </c>
      <c r="I13" s="9">
        <v>70126</v>
      </c>
      <c r="J13" s="9">
        <v>-26108</v>
      </c>
      <c r="K13" s="9">
        <v>-68519</v>
      </c>
      <c r="L13" s="9">
        <v>-1614</v>
      </c>
      <c r="M13" s="9">
        <v>-45271</v>
      </c>
      <c r="N13" s="9">
        <v>19782</v>
      </c>
      <c r="O13" s="9">
        <v>-25489</v>
      </c>
    </row>
    <row r="14" spans="1:15" s="3" customFormat="1" ht="12" customHeight="1">
      <c r="A14" s="3" t="s">
        <v>153</v>
      </c>
      <c r="B14" s="9">
        <v>577482</v>
      </c>
      <c r="C14" s="9">
        <v>557790</v>
      </c>
      <c r="D14" s="9">
        <v>23935</v>
      </c>
      <c r="E14" s="9">
        <v>-506447</v>
      </c>
      <c r="F14" s="9">
        <v>-134651</v>
      </c>
      <c r="G14" s="9">
        <v>0</v>
      </c>
      <c r="H14" s="9">
        <v>-59373</v>
      </c>
      <c r="I14" s="9">
        <v>35824</v>
      </c>
      <c r="J14" s="9">
        <v>-68216</v>
      </c>
      <c r="K14" s="9">
        <v>23488</v>
      </c>
      <c r="L14" s="9">
        <v>0</v>
      </c>
      <c r="M14" s="9">
        <v>-92212</v>
      </c>
      <c r="N14" s="9">
        <v>0</v>
      </c>
      <c r="O14" s="9">
        <v>-92212</v>
      </c>
    </row>
    <row r="15" spans="1:15" s="3" customFormat="1" ht="12" customHeight="1">
      <c r="A15" s="3" t="s">
        <v>270</v>
      </c>
      <c r="B15" s="9">
        <v>490461</v>
      </c>
      <c r="C15" s="9">
        <v>495620</v>
      </c>
      <c r="D15" s="9">
        <v>21177</v>
      </c>
      <c r="E15" s="9">
        <v>-336432</v>
      </c>
      <c r="F15" s="9">
        <v>-120532</v>
      </c>
      <c r="G15" s="9">
        <v>0</v>
      </c>
      <c r="H15" s="9">
        <v>59833</v>
      </c>
      <c r="I15" s="9">
        <v>62621</v>
      </c>
      <c r="J15" s="9">
        <v>-17529</v>
      </c>
      <c r="K15" s="9">
        <v>-5020</v>
      </c>
      <c r="L15" s="9">
        <v>0</v>
      </c>
      <c r="M15" s="9">
        <v>78728</v>
      </c>
      <c r="N15" s="9">
        <v>-48926</v>
      </c>
      <c r="O15" s="9">
        <v>29802</v>
      </c>
    </row>
    <row r="16" spans="1:15" s="3" customFormat="1" ht="12" customHeight="1">
      <c r="A16" s="3" t="s">
        <v>174</v>
      </c>
      <c r="B16" s="9">
        <v>478598</v>
      </c>
      <c r="C16" s="9">
        <v>455898</v>
      </c>
      <c r="D16" s="9">
        <v>4756</v>
      </c>
      <c r="E16" s="9">
        <v>-144843</v>
      </c>
      <c r="F16" s="9">
        <v>-238977</v>
      </c>
      <c r="G16" s="9">
        <v>0</v>
      </c>
      <c r="H16" s="9">
        <v>76834</v>
      </c>
      <c r="I16" s="9">
        <v>13231</v>
      </c>
      <c r="J16" s="9">
        <v>-1080</v>
      </c>
      <c r="K16" s="9">
        <v>0</v>
      </c>
      <c r="L16" s="9">
        <v>0</v>
      </c>
      <c r="M16" s="9">
        <v>84229</v>
      </c>
      <c r="N16" s="9">
        <v>-38254</v>
      </c>
      <c r="O16" s="9">
        <v>45975</v>
      </c>
    </row>
    <row r="17" spans="1:15" s="3" customFormat="1" ht="12" customHeight="1">
      <c r="A17" s="3" t="s">
        <v>229</v>
      </c>
      <c r="B17" s="9">
        <v>417910</v>
      </c>
      <c r="C17" s="9">
        <v>166943</v>
      </c>
      <c r="D17" s="9">
        <v>3380</v>
      </c>
      <c r="E17" s="9">
        <v>-44489</v>
      </c>
      <c r="F17" s="9">
        <v>-106757</v>
      </c>
      <c r="G17" s="9">
        <v>0</v>
      </c>
      <c r="H17" s="9">
        <v>19077</v>
      </c>
      <c r="I17" s="9">
        <v>9654</v>
      </c>
      <c r="J17" s="9">
        <v>-7893</v>
      </c>
      <c r="K17" s="9">
        <v>2343</v>
      </c>
      <c r="L17" s="9">
        <v>0</v>
      </c>
      <c r="M17" s="9">
        <v>19801</v>
      </c>
      <c r="N17" s="9">
        <v>88</v>
      </c>
      <c r="O17" s="9">
        <v>19889</v>
      </c>
    </row>
    <row r="18" spans="1:15" s="3" customFormat="1" ht="12" customHeight="1">
      <c r="A18" s="3" t="s">
        <v>151</v>
      </c>
      <c r="B18" s="9">
        <v>348681</v>
      </c>
      <c r="C18" s="9">
        <v>187366</v>
      </c>
      <c r="D18" s="9">
        <v>20048</v>
      </c>
      <c r="E18" s="9">
        <v>-136869</v>
      </c>
      <c r="F18" s="9">
        <v>-70293</v>
      </c>
      <c r="G18" s="9">
        <v>0</v>
      </c>
      <c r="H18" s="9">
        <v>252</v>
      </c>
      <c r="I18" s="9">
        <v>29563</v>
      </c>
      <c r="J18" s="9">
        <v>-690</v>
      </c>
      <c r="K18" s="9">
        <v>-680</v>
      </c>
      <c r="L18" s="9">
        <v>0</v>
      </c>
      <c r="M18" s="9">
        <v>8397</v>
      </c>
      <c r="N18" s="9">
        <v>-8397</v>
      </c>
      <c r="O18" s="9">
        <v>0</v>
      </c>
    </row>
    <row r="19" spans="1:15" s="3" customFormat="1" ht="12" customHeight="1">
      <c r="A19" s="3" t="s">
        <v>150</v>
      </c>
      <c r="B19" s="9">
        <v>323000</v>
      </c>
      <c r="C19" s="9">
        <v>323000</v>
      </c>
      <c r="D19" s="9">
        <v>8092</v>
      </c>
      <c r="E19" s="9">
        <v>-246547</v>
      </c>
      <c r="F19" s="9">
        <v>-5024</v>
      </c>
      <c r="G19" s="9">
        <v>0</v>
      </c>
      <c r="H19" s="9">
        <v>79521</v>
      </c>
      <c r="I19" s="9">
        <v>14939</v>
      </c>
      <c r="J19" s="9">
        <v>-443</v>
      </c>
      <c r="K19" s="9">
        <v>-878</v>
      </c>
      <c r="L19" s="9">
        <v>21</v>
      </c>
      <c r="M19" s="9">
        <v>85068</v>
      </c>
      <c r="N19" s="9">
        <v>-85068</v>
      </c>
      <c r="O19" s="9">
        <v>0</v>
      </c>
    </row>
    <row r="20" spans="1:15" s="3" customFormat="1" ht="12" customHeight="1">
      <c r="A20" s="3" t="s">
        <v>144</v>
      </c>
      <c r="B20" s="9">
        <v>297409</v>
      </c>
      <c r="C20" s="9">
        <v>179684</v>
      </c>
      <c r="D20" s="9">
        <v>19376</v>
      </c>
      <c r="E20" s="9">
        <v>-100658</v>
      </c>
      <c r="F20" s="9">
        <v>-40723</v>
      </c>
      <c r="G20" s="9">
        <v>2322</v>
      </c>
      <c r="H20" s="9">
        <v>60001</v>
      </c>
      <c r="I20" s="9">
        <v>34941</v>
      </c>
      <c r="J20" s="9">
        <v>-1457</v>
      </c>
      <c r="K20" s="9">
        <v>-60492</v>
      </c>
      <c r="L20" s="9">
        <v>0</v>
      </c>
      <c r="M20" s="9">
        <v>13617</v>
      </c>
      <c r="N20" s="9">
        <v>-52750</v>
      </c>
      <c r="O20" s="9">
        <v>-39133</v>
      </c>
    </row>
    <row r="21" spans="1:15" s="3" customFormat="1" ht="12" customHeight="1">
      <c r="A21" s="3" t="s">
        <v>230</v>
      </c>
      <c r="B21" s="9">
        <v>296264</v>
      </c>
      <c r="C21" s="9">
        <v>230606</v>
      </c>
      <c r="D21" s="9">
        <v>4096</v>
      </c>
      <c r="E21" s="9">
        <v>-141757</v>
      </c>
      <c r="F21" s="9">
        <v>-128617</v>
      </c>
      <c r="G21" s="9">
        <v>0</v>
      </c>
      <c r="H21" s="9">
        <v>-35672</v>
      </c>
      <c r="I21" s="9">
        <v>11184</v>
      </c>
      <c r="J21" s="9">
        <v>-388</v>
      </c>
      <c r="K21" s="9">
        <v>0</v>
      </c>
      <c r="L21" s="9">
        <v>0</v>
      </c>
      <c r="M21" s="9">
        <v>-28972</v>
      </c>
      <c r="N21" s="9">
        <v>28972</v>
      </c>
      <c r="O21" s="9">
        <v>0</v>
      </c>
    </row>
    <row r="22" spans="1:15" s="3" customFormat="1" ht="12" customHeight="1">
      <c r="A22" s="3" t="s">
        <v>234</v>
      </c>
      <c r="B22" s="9">
        <v>294234</v>
      </c>
      <c r="C22" s="9">
        <v>283852</v>
      </c>
      <c r="D22" s="9">
        <v>14212</v>
      </c>
      <c r="E22" s="9">
        <v>-261768</v>
      </c>
      <c r="F22" s="9">
        <v>-30008</v>
      </c>
      <c r="G22" s="9">
        <v>2389</v>
      </c>
      <c r="H22" s="9">
        <v>8677</v>
      </c>
      <c r="I22" s="9">
        <v>21436</v>
      </c>
      <c r="J22" s="9">
        <v>-19113</v>
      </c>
      <c r="K22" s="9">
        <v>-12369</v>
      </c>
      <c r="L22" s="9">
        <v>0</v>
      </c>
      <c r="M22" s="9">
        <v>-15581</v>
      </c>
      <c r="N22" s="9">
        <v>2147</v>
      </c>
      <c r="O22" s="9">
        <v>-13434</v>
      </c>
    </row>
    <row r="23" spans="1:15" s="3" customFormat="1" ht="12" customHeight="1">
      <c r="A23" s="3" t="s">
        <v>169</v>
      </c>
      <c r="B23" s="9">
        <v>289736</v>
      </c>
      <c r="C23" s="9">
        <v>81562</v>
      </c>
      <c r="D23" s="9">
        <v>8728</v>
      </c>
      <c r="E23" s="9">
        <v>-116643</v>
      </c>
      <c r="F23" s="9">
        <v>2892</v>
      </c>
      <c r="G23" s="9">
        <v>664</v>
      </c>
      <c r="H23" s="9">
        <v>-22797</v>
      </c>
      <c r="I23" s="9">
        <v>12378</v>
      </c>
      <c r="J23" s="9">
        <v>-5306</v>
      </c>
      <c r="K23" s="9">
        <v>-11606</v>
      </c>
      <c r="L23" s="9">
        <v>0</v>
      </c>
      <c r="M23" s="9">
        <v>-36059</v>
      </c>
      <c r="N23" s="9">
        <v>10908</v>
      </c>
      <c r="O23" s="9">
        <v>-25151</v>
      </c>
    </row>
    <row r="24" spans="1:15" s="3" customFormat="1" ht="12" customHeight="1">
      <c r="A24" s="3" t="s">
        <v>232</v>
      </c>
      <c r="B24" s="9">
        <v>280861</v>
      </c>
      <c r="C24" s="9">
        <v>82782</v>
      </c>
      <c r="D24" s="9">
        <v>964</v>
      </c>
      <c r="E24" s="9">
        <v>-63641</v>
      </c>
      <c r="F24" s="9">
        <v>-19469</v>
      </c>
      <c r="G24" s="9">
        <v>0</v>
      </c>
      <c r="H24" s="9">
        <v>636</v>
      </c>
      <c r="I24" s="9">
        <v>16126</v>
      </c>
      <c r="J24" s="9">
        <v>-5710</v>
      </c>
      <c r="K24" s="9">
        <v>-1939</v>
      </c>
      <c r="L24" s="9">
        <v>0</v>
      </c>
      <c r="M24" s="9">
        <v>8149</v>
      </c>
      <c r="N24" s="9">
        <v>-3575</v>
      </c>
      <c r="O24" s="9">
        <v>4574</v>
      </c>
    </row>
    <row r="25" spans="1:15" s="3" customFormat="1" ht="12" customHeight="1">
      <c r="A25" s="3" t="s">
        <v>152</v>
      </c>
      <c r="B25" s="9">
        <v>213011</v>
      </c>
      <c r="C25" s="9">
        <v>18306</v>
      </c>
      <c r="D25" s="9">
        <v>6837</v>
      </c>
      <c r="E25" s="9">
        <v>-53409</v>
      </c>
      <c r="F25" s="9">
        <v>-20836</v>
      </c>
      <c r="G25" s="9">
        <v>28173</v>
      </c>
      <c r="H25" s="9">
        <v>-20929</v>
      </c>
      <c r="I25" s="9">
        <v>32100</v>
      </c>
      <c r="J25" s="9">
        <v>-32623</v>
      </c>
      <c r="K25" s="9">
        <v>-26366</v>
      </c>
      <c r="L25" s="9">
        <v>-18410</v>
      </c>
      <c r="M25" s="9">
        <v>-73065</v>
      </c>
      <c r="N25" s="9">
        <v>48896</v>
      </c>
      <c r="O25" s="9">
        <v>-24169</v>
      </c>
    </row>
    <row r="26" spans="1:15" s="3" customFormat="1" ht="12" customHeight="1">
      <c r="A26" s="3" t="s">
        <v>252</v>
      </c>
      <c r="B26" s="9">
        <v>199150</v>
      </c>
      <c r="C26" s="9">
        <v>199150</v>
      </c>
      <c r="D26" s="9">
        <v>19206</v>
      </c>
      <c r="E26" s="9">
        <v>-118822</v>
      </c>
      <c r="F26" s="9">
        <v>-74547</v>
      </c>
      <c r="G26" s="9">
        <v>0</v>
      </c>
      <c r="H26" s="9">
        <v>24987</v>
      </c>
      <c r="I26" s="9">
        <v>209238</v>
      </c>
      <c r="J26" s="9">
        <v>-3088</v>
      </c>
      <c r="K26" s="9">
        <v>0</v>
      </c>
      <c r="L26" s="9">
        <v>0</v>
      </c>
      <c r="M26" s="9">
        <v>211931</v>
      </c>
      <c r="N26" s="9">
        <v>-713966</v>
      </c>
      <c r="O26" s="9">
        <v>-502035</v>
      </c>
    </row>
    <row r="27" spans="1:15" s="3" customFormat="1" ht="12" customHeight="1">
      <c r="A27" s="3" t="s">
        <v>162</v>
      </c>
      <c r="B27" s="9">
        <v>193602</v>
      </c>
      <c r="C27" s="9">
        <v>173670</v>
      </c>
      <c r="D27" s="9">
        <v>28305</v>
      </c>
      <c r="E27" s="9">
        <v>-143305</v>
      </c>
      <c r="F27" s="9">
        <v>-1413</v>
      </c>
      <c r="G27" s="9">
        <v>-103275</v>
      </c>
      <c r="H27" s="9">
        <v>-46018</v>
      </c>
      <c r="I27" s="9">
        <v>41088</v>
      </c>
      <c r="J27" s="9">
        <v>0</v>
      </c>
      <c r="K27" s="9">
        <v>0</v>
      </c>
      <c r="L27" s="9">
        <v>0</v>
      </c>
      <c r="M27" s="9">
        <v>-33235</v>
      </c>
      <c r="N27" s="9">
        <v>3776</v>
      </c>
      <c r="O27" s="9">
        <v>-29459</v>
      </c>
    </row>
    <row r="28" spans="1:15" s="3" customFormat="1" ht="12" customHeight="1">
      <c r="A28" s="3" t="s">
        <v>231</v>
      </c>
      <c r="B28" s="9">
        <v>183281</v>
      </c>
      <c r="C28" s="9">
        <v>176588</v>
      </c>
      <c r="D28" s="9">
        <v>5420</v>
      </c>
      <c r="E28" s="9">
        <v>-77055</v>
      </c>
      <c r="F28" s="9">
        <v>-117455</v>
      </c>
      <c r="G28" s="9">
        <v>0</v>
      </c>
      <c r="H28" s="9">
        <v>-12502</v>
      </c>
      <c r="I28" s="9">
        <v>9392</v>
      </c>
      <c r="J28" s="9">
        <v>-819</v>
      </c>
      <c r="K28" s="9">
        <v>-261</v>
      </c>
      <c r="L28" s="9">
        <v>0</v>
      </c>
      <c r="M28" s="9">
        <v>-9610</v>
      </c>
      <c r="N28" s="9">
        <v>9565</v>
      </c>
      <c r="O28" s="9">
        <v>-45</v>
      </c>
    </row>
    <row r="29" spans="1:15" s="3" customFormat="1" ht="12" customHeight="1">
      <c r="A29" s="3" t="s">
        <v>173</v>
      </c>
      <c r="B29" s="9">
        <v>175351</v>
      </c>
      <c r="C29" s="9">
        <v>121696</v>
      </c>
      <c r="D29" s="9">
        <v>15606</v>
      </c>
      <c r="E29" s="9">
        <v>-28976</v>
      </c>
      <c r="F29" s="9">
        <v>-4137</v>
      </c>
      <c r="G29" s="9">
        <v>0</v>
      </c>
      <c r="H29" s="9">
        <v>104189</v>
      </c>
      <c r="I29" s="9">
        <v>29245</v>
      </c>
      <c r="J29" s="9">
        <v>-83</v>
      </c>
      <c r="K29" s="9">
        <v>0</v>
      </c>
      <c r="L29" s="9">
        <v>0</v>
      </c>
      <c r="M29" s="9">
        <v>117745</v>
      </c>
      <c r="N29" s="9">
        <v>-117740</v>
      </c>
      <c r="O29" s="9">
        <v>5</v>
      </c>
    </row>
    <row r="30" spans="1:15" s="3" customFormat="1" ht="12" customHeight="1">
      <c r="A30" s="3" t="s">
        <v>244</v>
      </c>
      <c r="B30" s="9">
        <v>171839</v>
      </c>
      <c r="C30" s="9">
        <v>154134</v>
      </c>
      <c r="D30" s="9">
        <v>-12200</v>
      </c>
      <c r="E30" s="9">
        <v>393</v>
      </c>
      <c r="F30" s="9">
        <v>-27850</v>
      </c>
      <c r="G30" s="9">
        <v>0</v>
      </c>
      <c r="H30" s="9">
        <v>114477</v>
      </c>
      <c r="I30" s="9">
        <v>538041</v>
      </c>
      <c r="J30" s="9">
        <v>-534632</v>
      </c>
      <c r="K30" s="9">
        <v>-244013</v>
      </c>
      <c r="L30" s="9">
        <v>0</v>
      </c>
      <c r="M30" s="9">
        <v>-113927</v>
      </c>
      <c r="N30" s="9">
        <v>-60935</v>
      </c>
      <c r="O30" s="9">
        <v>-174862</v>
      </c>
    </row>
    <row r="31" spans="1:15" s="3" customFormat="1" ht="12" customHeight="1">
      <c r="A31" s="3" t="s">
        <v>253</v>
      </c>
      <c r="B31" s="9">
        <v>145541</v>
      </c>
      <c r="C31" s="9">
        <v>118265</v>
      </c>
      <c r="D31" s="9">
        <v>2611</v>
      </c>
      <c r="E31" s="9">
        <v>-39225</v>
      </c>
      <c r="F31" s="9">
        <v>-20225</v>
      </c>
      <c r="G31" s="9">
        <v>0</v>
      </c>
      <c r="H31" s="9">
        <v>61426</v>
      </c>
      <c r="I31" s="9">
        <v>20378</v>
      </c>
      <c r="J31" s="9">
        <v>0</v>
      </c>
      <c r="K31" s="9">
        <v>0</v>
      </c>
      <c r="L31" s="9">
        <v>0</v>
      </c>
      <c r="M31" s="9">
        <v>79193</v>
      </c>
      <c r="N31" s="9">
        <v>-79193</v>
      </c>
      <c r="O31" s="9">
        <v>0</v>
      </c>
    </row>
    <row r="32" spans="1:15" s="3" customFormat="1" ht="12" customHeight="1">
      <c r="A32" s="3" t="s">
        <v>160</v>
      </c>
      <c r="B32" s="9">
        <v>140880</v>
      </c>
      <c r="C32" s="9">
        <v>56229</v>
      </c>
      <c r="D32" s="9">
        <v>3078</v>
      </c>
      <c r="E32" s="9">
        <v>-40610</v>
      </c>
      <c r="F32" s="9">
        <v>-3868</v>
      </c>
      <c r="G32" s="9">
        <v>-2590</v>
      </c>
      <c r="H32" s="9">
        <v>12239</v>
      </c>
      <c r="I32" s="9">
        <v>9990</v>
      </c>
      <c r="J32" s="9">
        <v>-25</v>
      </c>
      <c r="K32" s="9">
        <v>-61</v>
      </c>
      <c r="L32" s="9">
        <v>0</v>
      </c>
      <c r="M32" s="9">
        <v>19065</v>
      </c>
      <c r="N32" s="9">
        <v>-19065</v>
      </c>
      <c r="O32" s="9">
        <v>0</v>
      </c>
    </row>
    <row r="33" spans="1:15" s="3" customFormat="1" ht="12" customHeight="1">
      <c r="A33" s="3" t="s">
        <v>164</v>
      </c>
      <c r="B33" s="9">
        <v>136420</v>
      </c>
      <c r="C33" s="9">
        <v>135005</v>
      </c>
      <c r="D33" s="9">
        <v>857</v>
      </c>
      <c r="E33" s="9">
        <v>-6007</v>
      </c>
      <c r="F33" s="9">
        <v>-111397</v>
      </c>
      <c r="G33" s="9">
        <v>0</v>
      </c>
      <c r="H33" s="9">
        <v>18458</v>
      </c>
      <c r="I33" s="9">
        <v>4321</v>
      </c>
      <c r="J33" s="9">
        <v>-386</v>
      </c>
      <c r="K33" s="9">
        <v>0</v>
      </c>
      <c r="L33" s="9">
        <v>0</v>
      </c>
      <c r="M33" s="9">
        <v>21536</v>
      </c>
      <c r="N33" s="9">
        <v>-27640</v>
      </c>
      <c r="O33" s="9">
        <v>-6104</v>
      </c>
    </row>
    <row r="34" spans="1:15" s="3" customFormat="1" ht="12" customHeight="1">
      <c r="A34" s="3" t="s">
        <v>255</v>
      </c>
      <c r="B34" s="9">
        <v>128192</v>
      </c>
      <c r="C34" s="9">
        <v>37631</v>
      </c>
      <c r="D34" s="9">
        <v>5046</v>
      </c>
      <c r="E34" s="9">
        <v>6594</v>
      </c>
      <c r="F34" s="9">
        <v>-5336</v>
      </c>
      <c r="G34" s="9">
        <v>0</v>
      </c>
      <c r="H34" s="9">
        <v>43935</v>
      </c>
      <c r="I34" s="9">
        <v>30701</v>
      </c>
      <c r="J34" s="9">
        <v>-21112</v>
      </c>
      <c r="K34" s="9">
        <v>0</v>
      </c>
      <c r="L34" s="9">
        <v>0</v>
      </c>
      <c r="M34" s="9">
        <v>48478</v>
      </c>
      <c r="N34" s="9">
        <v>0</v>
      </c>
      <c r="O34" s="9">
        <v>48478</v>
      </c>
    </row>
    <row r="35" spans="1:15" s="3" customFormat="1" ht="12" customHeight="1">
      <c r="A35" s="3" t="s">
        <v>175</v>
      </c>
      <c r="B35" s="9">
        <v>107487</v>
      </c>
      <c r="C35" s="9">
        <v>105078</v>
      </c>
      <c r="D35" s="9">
        <v>2590</v>
      </c>
      <c r="E35" s="9">
        <v>-94042</v>
      </c>
      <c r="F35" s="9">
        <v>-23732</v>
      </c>
      <c r="G35" s="9">
        <v>0</v>
      </c>
      <c r="H35" s="9">
        <v>-10106</v>
      </c>
      <c r="I35" s="9">
        <v>8766</v>
      </c>
      <c r="J35" s="9">
        <v>-3345</v>
      </c>
      <c r="K35" s="9">
        <v>-17947</v>
      </c>
      <c r="L35" s="9">
        <v>0</v>
      </c>
      <c r="M35" s="9">
        <v>-25222</v>
      </c>
      <c r="N35" s="9">
        <v>15227</v>
      </c>
      <c r="O35" s="9">
        <v>-9995</v>
      </c>
    </row>
    <row r="36" spans="1:15" s="3" customFormat="1" ht="12" customHeight="1">
      <c r="A36" s="3" t="s">
        <v>154</v>
      </c>
      <c r="B36" s="9">
        <v>106284</v>
      </c>
      <c r="C36" s="9">
        <v>3815</v>
      </c>
      <c r="D36" s="9">
        <v>1143</v>
      </c>
      <c r="E36" s="9">
        <v>-8171</v>
      </c>
      <c r="F36" s="9">
        <v>-4550</v>
      </c>
      <c r="G36" s="9">
        <v>0</v>
      </c>
      <c r="H36" s="9">
        <v>-7763</v>
      </c>
      <c r="I36" s="9">
        <v>4851</v>
      </c>
      <c r="J36" s="9">
        <v>-763</v>
      </c>
      <c r="K36" s="9">
        <v>0</v>
      </c>
      <c r="L36" s="9">
        <v>0</v>
      </c>
      <c r="M36" s="9">
        <v>-4818</v>
      </c>
      <c r="N36" s="9">
        <v>1349</v>
      </c>
      <c r="O36" s="9">
        <v>-3469</v>
      </c>
    </row>
    <row r="37" spans="1:15" s="3" customFormat="1" ht="12" customHeight="1">
      <c r="A37" s="3" t="s">
        <v>155</v>
      </c>
      <c r="B37" s="9">
        <v>93892</v>
      </c>
      <c r="C37" s="9">
        <v>64643</v>
      </c>
      <c r="D37" s="9">
        <v>2917</v>
      </c>
      <c r="E37" s="9">
        <v>-33181</v>
      </c>
      <c r="F37" s="9">
        <v>-7265</v>
      </c>
      <c r="G37" s="9">
        <v>0</v>
      </c>
      <c r="H37" s="9">
        <v>27114</v>
      </c>
      <c r="I37" s="9">
        <v>10147</v>
      </c>
      <c r="J37" s="9">
        <v>0</v>
      </c>
      <c r="K37" s="9">
        <v>0</v>
      </c>
      <c r="L37" s="9">
        <v>0</v>
      </c>
      <c r="M37" s="9">
        <v>34344</v>
      </c>
      <c r="N37" s="9">
        <v>-34344</v>
      </c>
      <c r="O37" s="9">
        <v>0</v>
      </c>
    </row>
    <row r="38" spans="1:15" s="3" customFormat="1" ht="12" customHeight="1">
      <c r="A38" s="3" t="s">
        <v>142</v>
      </c>
      <c r="B38" s="9">
        <v>90609</v>
      </c>
      <c r="C38" s="9">
        <v>90609</v>
      </c>
      <c r="D38" s="9">
        <v>849120</v>
      </c>
      <c r="E38" s="9">
        <v>-1188146</v>
      </c>
      <c r="F38" s="9">
        <v>-63219</v>
      </c>
      <c r="G38" s="9">
        <v>-50141</v>
      </c>
      <c r="H38" s="9">
        <v>-361777</v>
      </c>
      <c r="I38" s="9">
        <v>1873099</v>
      </c>
      <c r="J38" s="9">
        <v>-204791</v>
      </c>
      <c r="K38" s="9">
        <v>-3137627</v>
      </c>
      <c r="L38" s="9">
        <v>0</v>
      </c>
      <c r="M38" s="9">
        <v>-2680216</v>
      </c>
      <c r="N38" s="9">
        <v>840000</v>
      </c>
      <c r="O38" s="9">
        <v>-1840216</v>
      </c>
    </row>
    <row r="39" spans="1:15" s="3" customFormat="1" ht="12" customHeight="1">
      <c r="A39" s="3" t="s">
        <v>157</v>
      </c>
      <c r="B39" s="9">
        <v>84446</v>
      </c>
      <c r="C39" s="9">
        <v>71150</v>
      </c>
      <c r="D39" s="9">
        <v>2574</v>
      </c>
      <c r="E39" s="9">
        <v>-7738</v>
      </c>
      <c r="F39" s="9">
        <v>-2546</v>
      </c>
      <c r="G39" s="9">
        <v>0</v>
      </c>
      <c r="H39" s="9">
        <v>63440</v>
      </c>
      <c r="I39" s="9">
        <v>19131</v>
      </c>
      <c r="J39" s="9">
        <v>0</v>
      </c>
      <c r="K39" s="9">
        <v>0</v>
      </c>
      <c r="L39" s="9">
        <v>0</v>
      </c>
      <c r="M39" s="9">
        <v>79997</v>
      </c>
      <c r="N39" s="9">
        <v>-79737</v>
      </c>
      <c r="O39" s="9">
        <v>260</v>
      </c>
    </row>
    <row r="40" spans="1:15" s="3" customFormat="1" ht="12" customHeight="1">
      <c r="A40" s="3" t="s">
        <v>158</v>
      </c>
      <c r="B40" s="9">
        <v>75277</v>
      </c>
      <c r="C40" s="9">
        <v>56515</v>
      </c>
      <c r="D40" s="9">
        <v>4160</v>
      </c>
      <c r="E40" s="9">
        <v>-51478</v>
      </c>
      <c r="F40" s="9">
        <v>-14234</v>
      </c>
      <c r="G40" s="9">
        <v>-775</v>
      </c>
      <c r="H40" s="9">
        <v>-5812</v>
      </c>
      <c r="I40" s="9">
        <v>10331</v>
      </c>
      <c r="J40" s="9">
        <v>-847</v>
      </c>
      <c r="K40" s="9">
        <v>0</v>
      </c>
      <c r="L40" s="9">
        <v>0</v>
      </c>
      <c r="M40" s="9">
        <v>-488</v>
      </c>
      <c r="N40" s="9">
        <v>-12525</v>
      </c>
      <c r="O40" s="9">
        <v>-13013</v>
      </c>
    </row>
    <row r="41" spans="1:15" s="3" customFormat="1" ht="12" customHeight="1">
      <c r="A41" s="3" t="s">
        <v>185</v>
      </c>
      <c r="B41" s="9">
        <v>66508</v>
      </c>
      <c r="C41" s="9">
        <v>56884</v>
      </c>
      <c r="D41" s="9">
        <v>14619</v>
      </c>
      <c r="E41" s="9">
        <v>-40539</v>
      </c>
      <c r="F41" s="9">
        <v>-6043</v>
      </c>
      <c r="G41" s="9">
        <v>1166</v>
      </c>
      <c r="H41" s="9">
        <v>26087</v>
      </c>
      <c r="I41" s="9">
        <v>48460</v>
      </c>
      <c r="J41" s="9">
        <v>-20131</v>
      </c>
      <c r="K41" s="9">
        <v>-1127</v>
      </c>
      <c r="L41" s="9">
        <v>0</v>
      </c>
      <c r="M41" s="9">
        <v>38670</v>
      </c>
      <c r="N41" s="9">
        <v>-21749</v>
      </c>
      <c r="O41" s="9">
        <v>16921</v>
      </c>
    </row>
    <row r="42" spans="1:15" s="3" customFormat="1" ht="12" customHeight="1">
      <c r="A42" s="3" t="s">
        <v>254</v>
      </c>
      <c r="B42" s="9">
        <v>64393</v>
      </c>
      <c r="C42" s="9">
        <v>66743</v>
      </c>
      <c r="D42" s="9">
        <v>97478</v>
      </c>
      <c r="E42" s="9">
        <v>-46640</v>
      </c>
      <c r="F42" s="9">
        <v>-13984</v>
      </c>
      <c r="G42" s="9">
        <v>112</v>
      </c>
      <c r="H42" s="9">
        <v>103709</v>
      </c>
      <c r="I42" s="9">
        <v>360831</v>
      </c>
      <c r="J42" s="9">
        <v>-16100</v>
      </c>
      <c r="K42" s="9">
        <v>0</v>
      </c>
      <c r="L42" s="9">
        <v>-14448</v>
      </c>
      <c r="M42" s="9">
        <v>336514</v>
      </c>
      <c r="N42" s="9">
        <v>-83437</v>
      </c>
      <c r="O42" s="9">
        <v>253077</v>
      </c>
    </row>
    <row r="43" spans="1:15" s="3" customFormat="1" ht="12" customHeight="1">
      <c r="A43" s="3" t="s">
        <v>181</v>
      </c>
      <c r="B43" s="9">
        <v>62128</v>
      </c>
      <c r="C43" s="9">
        <v>55699</v>
      </c>
      <c r="D43" s="9">
        <v>1169</v>
      </c>
      <c r="E43" s="9">
        <v>-64020</v>
      </c>
      <c r="F43" s="9">
        <v>-9367</v>
      </c>
      <c r="G43" s="9">
        <v>0</v>
      </c>
      <c r="H43" s="9">
        <v>-16519</v>
      </c>
      <c r="I43" s="9">
        <v>6253</v>
      </c>
      <c r="J43" s="9">
        <v>0</v>
      </c>
      <c r="K43" s="9">
        <v>0</v>
      </c>
      <c r="L43" s="9">
        <v>0</v>
      </c>
      <c r="M43" s="9">
        <v>-11435</v>
      </c>
      <c r="N43" s="9">
        <v>11435</v>
      </c>
      <c r="O43" s="9">
        <v>0</v>
      </c>
    </row>
    <row r="44" spans="1:15" s="3" customFormat="1" ht="12" customHeight="1">
      <c r="A44" s="3" t="s">
        <v>156</v>
      </c>
      <c r="B44" s="9">
        <v>56514</v>
      </c>
      <c r="C44" s="9">
        <v>18640</v>
      </c>
      <c r="D44" s="9">
        <v>1865</v>
      </c>
      <c r="E44" s="9">
        <v>-25060</v>
      </c>
      <c r="F44" s="9">
        <v>-2846</v>
      </c>
      <c r="G44" s="9">
        <v>0</v>
      </c>
      <c r="H44" s="9">
        <v>-7401</v>
      </c>
      <c r="I44" s="9">
        <v>2739</v>
      </c>
      <c r="J44" s="9">
        <v>-8705</v>
      </c>
      <c r="K44" s="9">
        <v>4353</v>
      </c>
      <c r="L44" s="9">
        <v>0</v>
      </c>
      <c r="M44" s="9">
        <v>-10879</v>
      </c>
      <c r="N44" s="9">
        <v>0</v>
      </c>
      <c r="O44" s="9">
        <v>-10879</v>
      </c>
    </row>
    <row r="45" spans="1:15" s="3" customFormat="1" ht="12" customHeight="1">
      <c r="A45" s="3" t="s">
        <v>168</v>
      </c>
      <c r="B45" s="9">
        <v>51385</v>
      </c>
      <c r="C45" s="9">
        <v>17743</v>
      </c>
      <c r="D45" s="9">
        <v>632</v>
      </c>
      <c r="E45" s="9">
        <v>-13932</v>
      </c>
      <c r="F45" s="9">
        <v>-1119</v>
      </c>
      <c r="G45" s="9">
        <v>0</v>
      </c>
      <c r="H45" s="9">
        <v>3324</v>
      </c>
      <c r="I45" s="9">
        <v>3386</v>
      </c>
      <c r="J45" s="9">
        <v>0</v>
      </c>
      <c r="K45" s="9">
        <v>0</v>
      </c>
      <c r="L45" s="9">
        <v>0</v>
      </c>
      <c r="M45" s="9">
        <v>6078</v>
      </c>
      <c r="N45" s="9">
        <v>-6078</v>
      </c>
      <c r="O45" s="9">
        <v>0</v>
      </c>
    </row>
    <row r="46" spans="1:15" s="3" customFormat="1" ht="12" customHeight="1">
      <c r="A46" s="3" t="s">
        <v>177</v>
      </c>
      <c r="B46" s="9">
        <v>49879</v>
      </c>
      <c r="C46" s="9">
        <v>49879</v>
      </c>
      <c r="D46" s="9">
        <v>12707</v>
      </c>
      <c r="E46" s="9">
        <v>-82840</v>
      </c>
      <c r="F46" s="9">
        <v>-255</v>
      </c>
      <c r="G46" s="9">
        <v>0</v>
      </c>
      <c r="H46" s="9">
        <v>-20509</v>
      </c>
      <c r="I46" s="9">
        <v>30094</v>
      </c>
      <c r="J46" s="9">
        <v>-7632</v>
      </c>
      <c r="K46" s="9">
        <v>0</v>
      </c>
      <c r="L46" s="9">
        <v>0</v>
      </c>
      <c r="M46" s="9">
        <v>-10754</v>
      </c>
      <c r="N46" s="9">
        <v>5531</v>
      </c>
      <c r="O46" s="9">
        <v>-5223</v>
      </c>
    </row>
    <row r="47" spans="1:15" s="3" customFormat="1" ht="12" customHeight="1">
      <c r="A47" s="3" t="s">
        <v>170</v>
      </c>
      <c r="B47" s="9">
        <v>49233</v>
      </c>
      <c r="C47" s="9">
        <v>12586</v>
      </c>
      <c r="D47" s="9">
        <v>2109</v>
      </c>
      <c r="E47" s="9">
        <v>-1069</v>
      </c>
      <c r="F47" s="9">
        <v>-6062</v>
      </c>
      <c r="G47" s="9">
        <v>4934</v>
      </c>
      <c r="H47" s="9">
        <v>12498</v>
      </c>
      <c r="I47" s="9">
        <v>3802</v>
      </c>
      <c r="J47" s="9">
        <v>-130</v>
      </c>
      <c r="K47" s="9">
        <v>0</v>
      </c>
      <c r="L47" s="9">
        <v>0</v>
      </c>
      <c r="M47" s="9">
        <v>14061</v>
      </c>
      <c r="N47" s="9">
        <v>-3283</v>
      </c>
      <c r="O47" s="9">
        <v>10778</v>
      </c>
    </row>
    <row r="48" spans="1:15" s="3" customFormat="1" ht="12" customHeight="1">
      <c r="A48" s="3" t="s">
        <v>167</v>
      </c>
      <c r="B48" s="9">
        <v>41662</v>
      </c>
      <c r="C48" s="9">
        <v>21693</v>
      </c>
      <c r="D48" s="9">
        <v>652</v>
      </c>
      <c r="E48" s="9">
        <v>-11318</v>
      </c>
      <c r="F48" s="9">
        <v>-3520</v>
      </c>
      <c r="G48" s="9">
        <v>-400</v>
      </c>
      <c r="H48" s="9">
        <v>7107</v>
      </c>
      <c r="I48" s="9">
        <v>1808</v>
      </c>
      <c r="J48" s="9">
        <v>-34</v>
      </c>
      <c r="K48" s="9">
        <v>0</v>
      </c>
      <c r="L48" s="9">
        <v>0</v>
      </c>
      <c r="M48" s="9">
        <v>8229</v>
      </c>
      <c r="N48" s="9">
        <v>-8229</v>
      </c>
      <c r="O48" s="9">
        <v>0</v>
      </c>
    </row>
    <row r="49" spans="1:15" s="3" customFormat="1" ht="12" customHeight="1">
      <c r="A49" s="3" t="s">
        <v>172</v>
      </c>
      <c r="B49" s="9">
        <v>39584</v>
      </c>
      <c r="C49" s="9">
        <v>11397</v>
      </c>
      <c r="D49" s="9">
        <v>705</v>
      </c>
      <c r="E49" s="9">
        <v>-7548</v>
      </c>
      <c r="F49" s="9">
        <v>-1640</v>
      </c>
      <c r="G49" s="9">
        <v>1958</v>
      </c>
      <c r="H49" s="9">
        <v>4872</v>
      </c>
      <c r="I49" s="9">
        <v>1258</v>
      </c>
      <c r="J49" s="9">
        <v>-78</v>
      </c>
      <c r="K49" s="9">
        <v>0</v>
      </c>
      <c r="L49" s="9">
        <v>0</v>
      </c>
      <c r="M49" s="9">
        <v>5347</v>
      </c>
      <c r="N49" s="9">
        <v>-5347</v>
      </c>
      <c r="O49" s="9">
        <v>0</v>
      </c>
    </row>
    <row r="50" spans="1:15" s="3" customFormat="1" ht="12" customHeight="1">
      <c r="A50" s="3" t="s">
        <v>163</v>
      </c>
      <c r="B50" s="9">
        <v>38769</v>
      </c>
      <c r="C50" s="9">
        <v>21385</v>
      </c>
      <c r="D50" s="9">
        <v>1078</v>
      </c>
      <c r="E50" s="9">
        <v>-20352</v>
      </c>
      <c r="F50" s="9">
        <v>-1432</v>
      </c>
      <c r="G50" s="9">
        <v>0</v>
      </c>
      <c r="H50" s="9">
        <v>679</v>
      </c>
      <c r="I50" s="9">
        <v>7800</v>
      </c>
      <c r="J50" s="9">
        <v>-68</v>
      </c>
      <c r="K50" s="9">
        <v>0</v>
      </c>
      <c r="L50" s="9">
        <v>0</v>
      </c>
      <c r="M50" s="9">
        <v>7333</v>
      </c>
      <c r="N50" s="9">
        <v>-7333</v>
      </c>
      <c r="O50" s="9">
        <v>0</v>
      </c>
    </row>
    <row r="51" spans="1:15" s="3" customFormat="1" ht="12" customHeight="1">
      <c r="A51" s="3" t="s">
        <v>161</v>
      </c>
      <c r="B51" s="9">
        <v>35812</v>
      </c>
      <c r="C51" s="9">
        <v>35668</v>
      </c>
      <c r="D51" s="9">
        <v>9760</v>
      </c>
      <c r="E51" s="9">
        <v>-32815</v>
      </c>
      <c r="F51" s="9">
        <v>-1958</v>
      </c>
      <c r="G51" s="9">
        <v>0</v>
      </c>
      <c r="H51" s="9">
        <v>10655</v>
      </c>
      <c r="I51" s="9">
        <v>11086</v>
      </c>
      <c r="J51" s="9">
        <v>-12</v>
      </c>
      <c r="K51" s="9">
        <v>0</v>
      </c>
      <c r="L51" s="9">
        <v>-46</v>
      </c>
      <c r="M51" s="9">
        <v>11923</v>
      </c>
      <c r="N51" s="9">
        <v>10393</v>
      </c>
      <c r="O51" s="9">
        <v>22316</v>
      </c>
    </row>
    <row r="52" spans="1:15" s="3" customFormat="1" ht="12" customHeight="1">
      <c r="A52" s="3" t="s">
        <v>256</v>
      </c>
      <c r="B52" s="9">
        <v>34490</v>
      </c>
      <c r="C52" s="9">
        <v>33068</v>
      </c>
      <c r="D52" s="9">
        <v>2612</v>
      </c>
      <c r="E52" s="9">
        <v>-14762</v>
      </c>
      <c r="F52" s="9">
        <v>-23615</v>
      </c>
      <c r="G52" s="9">
        <v>0</v>
      </c>
      <c r="H52" s="9">
        <v>-2697</v>
      </c>
      <c r="I52" s="9">
        <v>2612</v>
      </c>
      <c r="J52" s="9">
        <v>0</v>
      </c>
      <c r="K52" s="9">
        <v>0</v>
      </c>
      <c r="L52" s="9">
        <v>0</v>
      </c>
      <c r="M52" s="9">
        <v>-2697</v>
      </c>
      <c r="N52" s="9">
        <v>2697</v>
      </c>
      <c r="O52" s="9">
        <v>0</v>
      </c>
    </row>
    <row r="53" spans="1:15" s="3" customFormat="1" ht="12" customHeight="1">
      <c r="A53" s="3" t="s">
        <v>189</v>
      </c>
      <c r="B53" s="9">
        <v>32926</v>
      </c>
      <c r="C53" s="9">
        <v>32551</v>
      </c>
      <c r="D53" s="9">
        <v>22308</v>
      </c>
      <c r="E53" s="9">
        <v>-20280</v>
      </c>
      <c r="F53" s="9">
        <v>-18455</v>
      </c>
      <c r="G53" s="9">
        <v>0</v>
      </c>
      <c r="H53" s="9">
        <v>16124</v>
      </c>
      <c r="I53" s="9">
        <v>132821</v>
      </c>
      <c r="J53" s="9">
        <v>-2886</v>
      </c>
      <c r="K53" s="9">
        <v>0</v>
      </c>
      <c r="L53" s="9">
        <v>0</v>
      </c>
      <c r="M53" s="9">
        <v>123751</v>
      </c>
      <c r="N53" s="9">
        <v>-41681</v>
      </c>
      <c r="O53" s="9">
        <v>82070</v>
      </c>
    </row>
    <row r="54" spans="1:15" s="3" customFormat="1" ht="12" customHeight="1">
      <c r="A54" s="3" t="s">
        <v>176</v>
      </c>
      <c r="B54" s="9">
        <v>30224</v>
      </c>
      <c r="C54" s="9">
        <v>23924</v>
      </c>
      <c r="D54" s="9">
        <v>1011</v>
      </c>
      <c r="E54" s="9">
        <v>-13128</v>
      </c>
      <c r="F54" s="9">
        <v>-6067</v>
      </c>
      <c r="G54" s="9">
        <v>-7847</v>
      </c>
      <c r="H54" s="9">
        <v>-2107</v>
      </c>
      <c r="I54" s="9">
        <v>7222</v>
      </c>
      <c r="J54" s="9">
        <v>0</v>
      </c>
      <c r="K54" s="9">
        <v>0</v>
      </c>
      <c r="L54" s="9">
        <v>0</v>
      </c>
      <c r="M54" s="9">
        <v>4104</v>
      </c>
      <c r="N54" s="9">
        <v>-4104</v>
      </c>
      <c r="O54" s="9">
        <v>0</v>
      </c>
    </row>
    <row r="55" spans="1:15" s="3" customFormat="1" ht="12" customHeight="1">
      <c r="A55" s="3" t="s">
        <v>166</v>
      </c>
      <c r="B55" s="9">
        <v>30213</v>
      </c>
      <c r="C55" s="9">
        <v>30213</v>
      </c>
      <c r="D55" s="9">
        <v>1255</v>
      </c>
      <c r="E55" s="9">
        <v>-23686</v>
      </c>
      <c r="F55" s="9">
        <v>-631</v>
      </c>
      <c r="G55" s="9">
        <v>0</v>
      </c>
      <c r="H55" s="9">
        <v>7151</v>
      </c>
      <c r="I55" s="9">
        <v>4113</v>
      </c>
      <c r="J55" s="9">
        <v>-43</v>
      </c>
      <c r="K55" s="9">
        <v>0</v>
      </c>
      <c r="L55" s="9">
        <v>0</v>
      </c>
      <c r="M55" s="9">
        <v>9966</v>
      </c>
      <c r="N55" s="9">
        <v>-9966</v>
      </c>
      <c r="O55" s="9">
        <v>0</v>
      </c>
    </row>
    <row r="56" spans="1:15" s="3" customFormat="1" ht="12" customHeight="1">
      <c r="A56" s="3" t="s">
        <v>180</v>
      </c>
      <c r="B56" s="9">
        <v>26229</v>
      </c>
      <c r="C56" s="9">
        <v>21813</v>
      </c>
      <c r="D56" s="9">
        <v>1245</v>
      </c>
      <c r="E56" s="9">
        <v>-14548</v>
      </c>
      <c r="F56" s="9">
        <v>-1304</v>
      </c>
      <c r="G56" s="9">
        <v>0</v>
      </c>
      <c r="H56" s="9">
        <v>7206</v>
      </c>
      <c r="I56" s="9">
        <v>3246</v>
      </c>
      <c r="J56" s="9">
        <v>0</v>
      </c>
      <c r="K56" s="9">
        <v>0</v>
      </c>
      <c r="L56" s="9">
        <v>0</v>
      </c>
      <c r="M56" s="9">
        <v>9207</v>
      </c>
      <c r="N56" s="9">
        <v>-9207</v>
      </c>
      <c r="O56" s="9">
        <v>0</v>
      </c>
    </row>
    <row r="57" spans="1:15" s="3" customFormat="1" ht="12" customHeight="1">
      <c r="A57" s="3" t="s">
        <v>165</v>
      </c>
      <c r="B57" s="9">
        <v>25397</v>
      </c>
      <c r="C57" s="9">
        <v>18556</v>
      </c>
      <c r="D57" s="9">
        <v>67</v>
      </c>
      <c r="E57" s="9">
        <v>-4659</v>
      </c>
      <c r="F57" s="9">
        <v>-14698</v>
      </c>
      <c r="G57" s="9">
        <v>14</v>
      </c>
      <c r="H57" s="9">
        <v>-720</v>
      </c>
      <c r="I57" s="9">
        <v>789</v>
      </c>
      <c r="J57" s="9">
        <v>0</v>
      </c>
      <c r="K57" s="9">
        <v>0</v>
      </c>
      <c r="L57" s="9">
        <v>84</v>
      </c>
      <c r="M57" s="9">
        <v>86</v>
      </c>
      <c r="N57" s="9">
        <v>-86</v>
      </c>
      <c r="O57" s="9">
        <v>0</v>
      </c>
    </row>
    <row r="58" spans="1:15" s="3" customFormat="1" ht="12" customHeight="1">
      <c r="A58" s="3" t="s">
        <v>182</v>
      </c>
      <c r="B58" s="9">
        <v>18151</v>
      </c>
      <c r="C58" s="9">
        <v>8046</v>
      </c>
      <c r="D58" s="9">
        <v>2137</v>
      </c>
      <c r="E58" s="9">
        <v>1111</v>
      </c>
      <c r="F58" s="9">
        <v>-4345</v>
      </c>
      <c r="G58" s="9">
        <v>1746</v>
      </c>
      <c r="H58" s="9">
        <v>8695</v>
      </c>
      <c r="I58" s="9">
        <v>9389</v>
      </c>
      <c r="J58" s="9">
        <v>-137</v>
      </c>
      <c r="K58" s="9">
        <v>0</v>
      </c>
      <c r="L58" s="9">
        <v>0</v>
      </c>
      <c r="M58" s="9">
        <v>15810</v>
      </c>
      <c r="N58" s="9">
        <v>9909</v>
      </c>
      <c r="O58" s="9">
        <v>25719</v>
      </c>
    </row>
    <row r="59" spans="1:15" s="3" customFormat="1" ht="12" customHeight="1">
      <c r="A59" s="3" t="s">
        <v>179</v>
      </c>
      <c r="B59" s="9">
        <v>15199</v>
      </c>
      <c r="C59" s="9">
        <v>6563</v>
      </c>
      <c r="D59" s="9">
        <v>343</v>
      </c>
      <c r="E59" s="9">
        <v>-10000</v>
      </c>
      <c r="F59" s="9">
        <v>-967</v>
      </c>
      <c r="G59" s="9">
        <v>0</v>
      </c>
      <c r="H59" s="9">
        <v>-4062</v>
      </c>
      <c r="I59" s="9">
        <v>847</v>
      </c>
      <c r="J59" s="9">
        <v>0</v>
      </c>
      <c r="K59" s="9">
        <v>0</v>
      </c>
      <c r="L59" s="9">
        <v>2680</v>
      </c>
      <c r="M59" s="9">
        <v>-877</v>
      </c>
      <c r="N59" s="9">
        <v>0</v>
      </c>
      <c r="O59" s="9">
        <v>-877</v>
      </c>
    </row>
    <row r="60" spans="1:15" s="3" customFormat="1" ht="12" customHeight="1">
      <c r="A60" s="3" t="s">
        <v>191</v>
      </c>
      <c r="B60" s="9">
        <v>11173</v>
      </c>
      <c r="C60" s="9">
        <v>7598</v>
      </c>
      <c r="D60" s="9">
        <v>17974</v>
      </c>
      <c r="E60" s="9">
        <v>-72655</v>
      </c>
      <c r="F60" s="9">
        <v>-11598</v>
      </c>
      <c r="G60" s="9">
        <v>-29404</v>
      </c>
      <c r="H60" s="9">
        <v>-88085</v>
      </c>
      <c r="I60" s="9">
        <v>35816</v>
      </c>
      <c r="J60" s="9">
        <v>-95439</v>
      </c>
      <c r="K60" s="9">
        <v>38297</v>
      </c>
      <c r="L60" s="9">
        <v>0</v>
      </c>
      <c r="M60" s="9">
        <v>-127385</v>
      </c>
      <c r="N60" s="9">
        <v>339</v>
      </c>
      <c r="O60" s="9">
        <v>-127046</v>
      </c>
    </row>
    <row r="61" spans="1:15" s="3" customFormat="1" ht="12" customHeight="1">
      <c r="A61" s="3" t="s">
        <v>245</v>
      </c>
      <c r="B61" s="9">
        <v>10255</v>
      </c>
      <c r="C61" s="9">
        <v>10255</v>
      </c>
      <c r="D61" s="9">
        <v>-700</v>
      </c>
      <c r="E61" s="9">
        <v>-1491</v>
      </c>
      <c r="F61" s="9">
        <v>-3364</v>
      </c>
      <c r="G61" s="9">
        <v>-9553</v>
      </c>
      <c r="H61" s="9">
        <v>-4853</v>
      </c>
      <c r="I61" s="9">
        <v>33100</v>
      </c>
      <c r="J61" s="9">
        <v>-28647</v>
      </c>
      <c r="K61" s="9">
        <v>-13128</v>
      </c>
      <c r="L61" s="9">
        <v>0</v>
      </c>
      <c r="M61" s="9">
        <v>-12828</v>
      </c>
      <c r="N61" s="9">
        <v>3471</v>
      </c>
      <c r="O61" s="9">
        <v>-9357</v>
      </c>
    </row>
    <row r="62" spans="1:15" s="3" customFormat="1" ht="12" customHeight="1">
      <c r="A62" s="3" t="s">
        <v>258</v>
      </c>
      <c r="B62" s="9">
        <v>10166</v>
      </c>
      <c r="C62" s="9">
        <v>609</v>
      </c>
      <c r="D62" s="9">
        <v>362</v>
      </c>
      <c r="E62" s="9">
        <v>-421</v>
      </c>
      <c r="F62" s="9">
        <v>-1429</v>
      </c>
      <c r="G62" s="9">
        <v>0</v>
      </c>
      <c r="H62" s="9">
        <v>-879</v>
      </c>
      <c r="I62" s="9">
        <v>216</v>
      </c>
      <c r="J62" s="9">
        <v>-2</v>
      </c>
      <c r="K62" s="9">
        <v>0</v>
      </c>
      <c r="L62" s="9">
        <v>0</v>
      </c>
      <c r="M62" s="9">
        <v>-1027</v>
      </c>
      <c r="N62" s="9">
        <v>0</v>
      </c>
      <c r="O62" s="9">
        <v>-1027</v>
      </c>
    </row>
    <row r="63" spans="1:15" s="3" customFormat="1" ht="12" customHeight="1">
      <c r="A63" s="3" t="s">
        <v>143</v>
      </c>
      <c r="B63" s="9">
        <v>10057</v>
      </c>
      <c r="C63" s="9">
        <v>10057</v>
      </c>
      <c r="D63" s="9">
        <v>0</v>
      </c>
      <c r="E63" s="9">
        <v>0</v>
      </c>
      <c r="F63" s="9">
        <v>-4683</v>
      </c>
      <c r="G63" s="9">
        <v>0</v>
      </c>
      <c r="H63" s="9">
        <v>5374</v>
      </c>
      <c r="I63" s="9">
        <v>325</v>
      </c>
      <c r="J63" s="9">
        <v>-2</v>
      </c>
      <c r="K63" s="9">
        <v>-219</v>
      </c>
      <c r="L63" s="9">
        <v>-4412</v>
      </c>
      <c r="M63" s="9">
        <v>1066</v>
      </c>
      <c r="N63" s="9">
        <v>-299</v>
      </c>
      <c r="O63" s="9">
        <v>767</v>
      </c>
    </row>
    <row r="64" spans="1:15" s="3" customFormat="1" ht="12" customHeight="1">
      <c r="A64" s="3" t="s">
        <v>186</v>
      </c>
      <c r="B64" s="9">
        <v>9648</v>
      </c>
      <c r="C64" s="9">
        <v>4924</v>
      </c>
      <c r="D64" s="9">
        <v>576</v>
      </c>
      <c r="E64" s="9">
        <v>-3377</v>
      </c>
      <c r="F64" s="9">
        <v>-1455</v>
      </c>
      <c r="G64" s="9">
        <v>0</v>
      </c>
      <c r="H64" s="9">
        <v>668</v>
      </c>
      <c r="I64" s="9">
        <v>528</v>
      </c>
      <c r="J64" s="9">
        <v>-883</v>
      </c>
      <c r="K64" s="9">
        <v>112</v>
      </c>
      <c r="L64" s="9">
        <v>0</v>
      </c>
      <c r="M64" s="9">
        <v>-151</v>
      </c>
      <c r="N64" s="9">
        <v>-7899</v>
      </c>
      <c r="O64" s="9">
        <v>-8050</v>
      </c>
    </row>
    <row r="65" spans="1:15" s="3" customFormat="1" ht="12" customHeight="1">
      <c r="A65" s="3" t="s">
        <v>178</v>
      </c>
      <c r="B65" s="9">
        <v>8600</v>
      </c>
      <c r="C65" s="9">
        <v>2273</v>
      </c>
      <c r="D65" s="9">
        <v>500</v>
      </c>
      <c r="E65" s="9">
        <v>-94</v>
      </c>
      <c r="F65" s="9">
        <v>-12578</v>
      </c>
      <c r="G65" s="9">
        <v>0</v>
      </c>
      <c r="H65" s="9">
        <v>-9899</v>
      </c>
      <c r="I65" s="9">
        <v>2058</v>
      </c>
      <c r="J65" s="9">
        <v>-452</v>
      </c>
      <c r="K65" s="9">
        <v>-1</v>
      </c>
      <c r="L65" s="9">
        <v>0</v>
      </c>
      <c r="M65" s="9">
        <v>-8794</v>
      </c>
      <c r="N65" s="9">
        <v>0</v>
      </c>
      <c r="O65" s="9">
        <v>-8794</v>
      </c>
    </row>
    <row r="66" spans="1:15" s="3" customFormat="1" ht="12" customHeight="1">
      <c r="A66" s="3" t="s">
        <v>238</v>
      </c>
      <c r="B66" s="9">
        <v>6128</v>
      </c>
      <c r="C66" s="9">
        <v>6128</v>
      </c>
      <c r="D66" s="9">
        <v>144</v>
      </c>
      <c r="E66" s="9">
        <v>-3118</v>
      </c>
      <c r="F66" s="9">
        <v>-2429</v>
      </c>
      <c r="G66" s="9">
        <v>0</v>
      </c>
      <c r="H66" s="9">
        <v>725</v>
      </c>
      <c r="I66" s="9">
        <v>363</v>
      </c>
      <c r="J66" s="9">
        <v>-1</v>
      </c>
      <c r="K66" s="9">
        <v>0</v>
      </c>
      <c r="L66" s="9">
        <v>0</v>
      </c>
      <c r="M66" s="9">
        <v>943</v>
      </c>
      <c r="N66" s="9">
        <v>-722</v>
      </c>
      <c r="O66" s="9">
        <v>221</v>
      </c>
    </row>
    <row r="67" spans="1:15" s="3" customFormat="1" ht="12" customHeight="1">
      <c r="A67" s="3" t="s">
        <v>233</v>
      </c>
      <c r="B67" s="9">
        <v>4965</v>
      </c>
      <c r="C67" s="9">
        <v>3265</v>
      </c>
      <c r="D67" s="9">
        <v>41</v>
      </c>
      <c r="E67" s="9">
        <v>-1231</v>
      </c>
      <c r="F67" s="9">
        <v>-1733</v>
      </c>
      <c r="G67" s="9">
        <v>0</v>
      </c>
      <c r="H67" s="9">
        <v>342</v>
      </c>
      <c r="I67" s="9">
        <v>104</v>
      </c>
      <c r="J67" s="9">
        <v>0</v>
      </c>
      <c r="K67" s="9">
        <v>-195</v>
      </c>
      <c r="L67" s="9">
        <v>0</v>
      </c>
      <c r="M67" s="9">
        <v>210</v>
      </c>
      <c r="N67" s="9">
        <v>-132</v>
      </c>
      <c r="O67" s="9">
        <v>78</v>
      </c>
    </row>
    <row r="68" spans="1:15" s="3" customFormat="1" ht="12" customHeight="1">
      <c r="A68" s="3" t="s">
        <v>183</v>
      </c>
      <c r="B68" s="9">
        <v>2740</v>
      </c>
      <c r="C68" s="9">
        <v>2740</v>
      </c>
      <c r="D68" s="9">
        <v>495</v>
      </c>
      <c r="E68" s="9">
        <v>-655</v>
      </c>
      <c r="F68" s="9">
        <v>-440</v>
      </c>
      <c r="G68" s="9">
        <v>0</v>
      </c>
      <c r="H68" s="9">
        <v>2140</v>
      </c>
      <c r="I68" s="9">
        <v>3184</v>
      </c>
      <c r="J68" s="9">
        <v>-385</v>
      </c>
      <c r="K68" s="9">
        <v>-2196</v>
      </c>
      <c r="L68" s="9">
        <v>1500</v>
      </c>
      <c r="M68" s="9">
        <v>3748</v>
      </c>
      <c r="N68" s="9">
        <v>-904</v>
      </c>
      <c r="O68" s="9">
        <v>2844</v>
      </c>
    </row>
    <row r="69" spans="1:15" s="3" customFormat="1" ht="12" customHeight="1">
      <c r="A69" s="3" t="s">
        <v>257</v>
      </c>
      <c r="B69" s="9">
        <v>2316</v>
      </c>
      <c r="C69" s="9">
        <v>2316</v>
      </c>
      <c r="D69" s="9">
        <v>292</v>
      </c>
      <c r="E69" s="9">
        <v>1290</v>
      </c>
      <c r="F69" s="9">
        <v>-12</v>
      </c>
      <c r="G69" s="9">
        <v>0</v>
      </c>
      <c r="H69" s="9">
        <v>3886</v>
      </c>
      <c r="I69" s="9">
        <v>1724</v>
      </c>
      <c r="J69" s="9">
        <v>0</v>
      </c>
      <c r="K69" s="9">
        <v>0</v>
      </c>
      <c r="L69" s="9">
        <v>0</v>
      </c>
      <c r="M69" s="9">
        <v>5318</v>
      </c>
      <c r="N69" s="9">
        <v>-5318</v>
      </c>
      <c r="O69" s="9">
        <v>0</v>
      </c>
    </row>
    <row r="70" spans="1:15" s="3" customFormat="1" ht="12" customHeight="1">
      <c r="A70" s="3" t="s">
        <v>184</v>
      </c>
      <c r="B70" s="9">
        <v>1652</v>
      </c>
      <c r="C70" s="9">
        <v>1092</v>
      </c>
      <c r="D70" s="9">
        <v>461</v>
      </c>
      <c r="E70" s="9">
        <v>-1250</v>
      </c>
      <c r="F70" s="9">
        <v>-1025</v>
      </c>
      <c r="G70" s="9">
        <v>0</v>
      </c>
      <c r="H70" s="9">
        <v>-722</v>
      </c>
      <c r="I70" s="9">
        <v>3197</v>
      </c>
      <c r="J70" s="9">
        <v>0</v>
      </c>
      <c r="K70" s="9">
        <v>-7070</v>
      </c>
      <c r="L70" s="9">
        <v>0</v>
      </c>
      <c r="M70" s="9">
        <v>-5056</v>
      </c>
      <c r="N70" s="9">
        <v>1061</v>
      </c>
      <c r="O70" s="9">
        <v>-3995</v>
      </c>
    </row>
    <row r="71" spans="1:15" s="3" customFormat="1" ht="12" customHeight="1">
      <c r="A71" s="3" t="s">
        <v>273</v>
      </c>
      <c r="B71" s="9">
        <v>1270</v>
      </c>
      <c r="C71" s="9">
        <v>1270</v>
      </c>
      <c r="D71" s="9">
        <v>187</v>
      </c>
      <c r="E71" s="9">
        <v>-645</v>
      </c>
      <c r="F71" s="9">
        <v>-1046</v>
      </c>
      <c r="G71" s="9">
        <v>0</v>
      </c>
      <c r="H71" s="9">
        <v>-234</v>
      </c>
      <c r="I71" s="9">
        <v>285</v>
      </c>
      <c r="J71" s="9">
        <v>-41</v>
      </c>
      <c r="K71" s="9">
        <v>-57</v>
      </c>
      <c r="L71" s="9">
        <v>0</v>
      </c>
      <c r="M71" s="9">
        <v>-234</v>
      </c>
      <c r="N71" s="9">
        <v>0</v>
      </c>
      <c r="O71" s="9">
        <v>-234</v>
      </c>
    </row>
    <row r="72" spans="1:15" s="3" customFormat="1" ht="12" customHeight="1">
      <c r="A72" s="3" t="s">
        <v>246</v>
      </c>
      <c r="B72" s="9">
        <v>668</v>
      </c>
      <c r="C72" s="9">
        <v>668</v>
      </c>
      <c r="D72" s="9">
        <v>913</v>
      </c>
      <c r="E72" s="9">
        <v>15883</v>
      </c>
      <c r="F72" s="9">
        <v>-53</v>
      </c>
      <c r="G72" s="9">
        <v>2</v>
      </c>
      <c r="H72" s="9">
        <v>17413</v>
      </c>
      <c r="I72" s="9">
        <v>5227</v>
      </c>
      <c r="J72" s="9">
        <v>-9</v>
      </c>
      <c r="K72" s="9">
        <v>-5</v>
      </c>
      <c r="L72" s="9">
        <v>0</v>
      </c>
      <c r="M72" s="9">
        <v>21713</v>
      </c>
      <c r="N72" s="9">
        <v>-3444</v>
      </c>
      <c r="O72" s="9">
        <v>18269</v>
      </c>
    </row>
    <row r="73" spans="1:15" s="3" customFormat="1" ht="12" customHeight="1">
      <c r="A73" s="3" t="s">
        <v>188</v>
      </c>
      <c r="B73" s="9">
        <v>627</v>
      </c>
      <c r="C73" s="9">
        <v>476</v>
      </c>
      <c r="D73" s="9">
        <v>433</v>
      </c>
      <c r="E73" s="9">
        <v>392</v>
      </c>
      <c r="F73" s="9">
        <v>-3546</v>
      </c>
      <c r="G73" s="9">
        <v>2381</v>
      </c>
      <c r="H73" s="9">
        <v>136</v>
      </c>
      <c r="I73" s="9">
        <v>1234</v>
      </c>
      <c r="J73" s="9">
        <v>-774</v>
      </c>
      <c r="K73" s="9">
        <v>0</v>
      </c>
      <c r="L73" s="9">
        <v>0</v>
      </c>
      <c r="M73" s="9">
        <v>163</v>
      </c>
      <c r="N73" s="9">
        <v>-106</v>
      </c>
      <c r="O73" s="9">
        <v>57</v>
      </c>
    </row>
    <row r="74" spans="1:15" s="3" customFormat="1" ht="12" customHeight="1">
      <c r="A74" s="3" t="s">
        <v>259</v>
      </c>
      <c r="B74" s="9">
        <v>500</v>
      </c>
      <c r="C74" s="9">
        <v>500</v>
      </c>
      <c r="D74" s="9">
        <v>10</v>
      </c>
      <c r="E74" s="9">
        <v>-1000</v>
      </c>
      <c r="F74" s="9">
        <v>-25</v>
      </c>
      <c r="G74" s="9">
        <v>0</v>
      </c>
      <c r="H74" s="9">
        <v>-515</v>
      </c>
      <c r="I74" s="9">
        <v>641</v>
      </c>
      <c r="J74" s="9">
        <v>0</v>
      </c>
      <c r="K74" s="9">
        <v>0</v>
      </c>
      <c r="L74" s="9">
        <v>0</v>
      </c>
      <c r="M74" s="9">
        <v>116</v>
      </c>
      <c r="N74" s="9">
        <v>-116</v>
      </c>
      <c r="O74" s="9">
        <v>0</v>
      </c>
    </row>
    <row r="75" spans="1:15" s="3" customFormat="1" ht="12" customHeight="1">
      <c r="A75" s="3" t="s">
        <v>260</v>
      </c>
      <c r="B75" s="9">
        <v>38</v>
      </c>
      <c r="C75" s="9">
        <v>166</v>
      </c>
      <c r="D75" s="9">
        <v>9869</v>
      </c>
      <c r="E75" s="9">
        <v>27833</v>
      </c>
      <c r="F75" s="9">
        <v>0</v>
      </c>
      <c r="G75" s="9">
        <v>-1337</v>
      </c>
      <c r="H75" s="9">
        <v>36531</v>
      </c>
      <c r="I75" s="9">
        <v>11671</v>
      </c>
      <c r="J75" s="9">
        <v>-782</v>
      </c>
      <c r="K75" s="9">
        <v>-1020</v>
      </c>
      <c r="L75" s="9">
        <v>-161</v>
      </c>
      <c r="M75" s="9">
        <v>36370</v>
      </c>
      <c r="N75" s="9">
        <v>-10183</v>
      </c>
      <c r="O75" s="9">
        <v>26187</v>
      </c>
    </row>
    <row r="76" spans="1:15" s="3" customFormat="1" ht="12" customHeight="1">
      <c r="A76" s="3" t="s">
        <v>316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932</v>
      </c>
      <c r="J76" s="9">
        <v>-67</v>
      </c>
      <c r="K76" s="9">
        <v>-1</v>
      </c>
      <c r="L76" s="9">
        <v>-293</v>
      </c>
      <c r="M76" s="9">
        <v>571</v>
      </c>
      <c r="N76" s="9">
        <v>-160</v>
      </c>
      <c r="O76" s="9">
        <v>411</v>
      </c>
    </row>
    <row r="77" spans="1:15" s="3" customFormat="1" ht="12" customHeight="1">
      <c r="A77" s="3" t="s">
        <v>266</v>
      </c>
      <c r="B77" s="9">
        <v>0</v>
      </c>
      <c r="C77" s="9">
        <v>0</v>
      </c>
      <c r="D77" s="9">
        <v>0</v>
      </c>
      <c r="E77" s="9">
        <v>0</v>
      </c>
      <c r="F77" s="9">
        <v>-78</v>
      </c>
      <c r="G77" s="9">
        <v>0</v>
      </c>
      <c r="H77" s="9">
        <v>-78</v>
      </c>
      <c r="I77" s="9">
        <v>1845</v>
      </c>
      <c r="J77" s="9">
        <v>0</v>
      </c>
      <c r="K77" s="9">
        <v>0</v>
      </c>
      <c r="L77" s="9">
        <v>0</v>
      </c>
      <c r="M77" s="9">
        <v>1767</v>
      </c>
      <c r="N77" s="9">
        <v>-495</v>
      </c>
      <c r="O77" s="9">
        <v>1272</v>
      </c>
    </row>
    <row r="78" spans="1:15" s="3" customFormat="1" ht="12" customHeight="1">
      <c r="A78" s="3" t="s">
        <v>263</v>
      </c>
      <c r="B78" s="9">
        <v>0</v>
      </c>
      <c r="C78" s="9">
        <v>0</v>
      </c>
      <c r="D78" s="9">
        <v>135</v>
      </c>
      <c r="E78" s="9">
        <v>526</v>
      </c>
      <c r="F78" s="9">
        <v>-28</v>
      </c>
      <c r="G78" s="9">
        <v>0</v>
      </c>
      <c r="H78" s="9">
        <v>633</v>
      </c>
      <c r="I78" s="9">
        <v>812</v>
      </c>
      <c r="J78" s="9">
        <v>0</v>
      </c>
      <c r="K78" s="9">
        <v>0</v>
      </c>
      <c r="L78" s="9">
        <v>0</v>
      </c>
      <c r="M78" s="9">
        <v>1310</v>
      </c>
      <c r="N78" s="9">
        <v>-1310</v>
      </c>
      <c r="O78" s="9">
        <v>0</v>
      </c>
    </row>
    <row r="79" spans="1:15" s="3" customFormat="1" ht="12" customHeight="1">
      <c r="A79" s="3" t="s">
        <v>265</v>
      </c>
      <c r="B79" s="9">
        <v>0</v>
      </c>
      <c r="C79" s="9">
        <v>0</v>
      </c>
      <c r="D79" s="9">
        <v>0</v>
      </c>
      <c r="E79" s="9">
        <v>-433</v>
      </c>
      <c r="F79" s="9">
        <v>0</v>
      </c>
      <c r="G79" s="9">
        <v>0</v>
      </c>
      <c r="H79" s="9">
        <v>-433</v>
      </c>
      <c r="I79" s="9">
        <v>4861</v>
      </c>
      <c r="J79" s="9">
        <v>-627</v>
      </c>
      <c r="K79" s="9">
        <v>213</v>
      </c>
      <c r="L79" s="9">
        <v>0</v>
      </c>
      <c r="M79" s="9">
        <v>4014</v>
      </c>
      <c r="N79" s="9">
        <v>-1101</v>
      </c>
      <c r="O79" s="9">
        <v>2913</v>
      </c>
    </row>
    <row r="80" spans="1:15" s="3" customFormat="1" ht="12" customHeight="1">
      <c r="A80" s="3" t="s">
        <v>267</v>
      </c>
      <c r="B80" s="9">
        <v>0</v>
      </c>
      <c r="C80" s="9">
        <v>0</v>
      </c>
      <c r="D80" s="9">
        <v>2822</v>
      </c>
      <c r="E80" s="9">
        <v>0</v>
      </c>
      <c r="F80" s="9">
        <v>-294</v>
      </c>
      <c r="G80" s="9">
        <v>0</v>
      </c>
      <c r="H80" s="9">
        <v>2528</v>
      </c>
      <c r="I80" s="9">
        <v>2165</v>
      </c>
      <c r="J80" s="9">
        <v>0</v>
      </c>
      <c r="K80" s="9">
        <v>0</v>
      </c>
      <c r="L80" s="9">
        <v>0</v>
      </c>
      <c r="M80" s="9">
        <v>1871</v>
      </c>
      <c r="N80" s="9">
        <v>-524</v>
      </c>
      <c r="O80" s="9">
        <v>1347</v>
      </c>
    </row>
    <row r="81" spans="1:15" s="3" customFormat="1" ht="12" customHeight="1">
      <c r="A81" s="3" t="s">
        <v>192</v>
      </c>
      <c r="B81" s="9">
        <v>-2</v>
      </c>
      <c r="C81" s="9">
        <v>-194</v>
      </c>
      <c r="D81" s="9">
        <v>3770</v>
      </c>
      <c r="E81" s="9">
        <v>-510</v>
      </c>
      <c r="F81" s="9">
        <v>-1611</v>
      </c>
      <c r="G81" s="9">
        <v>-11</v>
      </c>
      <c r="H81" s="9">
        <v>1444</v>
      </c>
      <c r="I81" s="9">
        <v>39645</v>
      </c>
      <c r="J81" s="9">
        <v>-1604</v>
      </c>
      <c r="K81" s="9">
        <v>-100158</v>
      </c>
      <c r="L81" s="9">
        <v>0</v>
      </c>
      <c r="M81" s="9">
        <v>-64443</v>
      </c>
      <c r="N81" s="9">
        <v>18467</v>
      </c>
      <c r="O81" s="9">
        <v>-45976</v>
      </c>
    </row>
    <row r="82" spans="1:15" s="3" customFormat="1" ht="12" customHeight="1">
      <c r="A82" s="3" t="s">
        <v>261</v>
      </c>
      <c r="B82" s="9">
        <v>-1062</v>
      </c>
      <c r="C82" s="9">
        <v>-1062</v>
      </c>
      <c r="D82" s="9">
        <v>366</v>
      </c>
      <c r="E82" s="9">
        <v>-123</v>
      </c>
      <c r="F82" s="9">
        <v>-330</v>
      </c>
      <c r="G82" s="9">
        <v>0</v>
      </c>
      <c r="H82" s="9">
        <v>-1149</v>
      </c>
      <c r="I82" s="9">
        <v>788</v>
      </c>
      <c r="J82" s="9">
        <v>0</v>
      </c>
      <c r="K82" s="9">
        <v>0</v>
      </c>
      <c r="L82" s="9">
        <v>0</v>
      </c>
      <c r="M82" s="9">
        <v>-727</v>
      </c>
      <c r="N82" s="9">
        <v>727</v>
      </c>
      <c r="O82" s="9">
        <v>0</v>
      </c>
    </row>
    <row r="83" spans="1:15" s="3" customFormat="1" ht="12" customHeight="1">
      <c r="A83" s="3" t="s">
        <v>262</v>
      </c>
      <c r="B83" s="9">
        <v>-1098</v>
      </c>
      <c r="C83" s="9">
        <v>-1135</v>
      </c>
      <c r="D83" s="9">
        <v>10968</v>
      </c>
      <c r="E83" s="9">
        <v>-31243</v>
      </c>
      <c r="F83" s="9">
        <v>0</v>
      </c>
      <c r="G83" s="9">
        <v>21410</v>
      </c>
      <c r="H83" s="9">
        <v>0</v>
      </c>
      <c r="I83" s="9">
        <v>9789</v>
      </c>
      <c r="J83" s="9">
        <v>-2365</v>
      </c>
      <c r="K83" s="9">
        <v>3544</v>
      </c>
      <c r="L83" s="9">
        <v>0</v>
      </c>
      <c r="M83" s="9">
        <v>0</v>
      </c>
      <c r="N83" s="9">
        <v>14354</v>
      </c>
      <c r="O83" s="9">
        <v>14354</v>
      </c>
    </row>
    <row r="84" spans="1:15" s="3" customFormat="1" ht="12" customHeight="1">
      <c r="A84" s="3" t="s">
        <v>264</v>
      </c>
      <c r="B84" s="9">
        <v>-1339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22640</v>
      </c>
      <c r="J84" s="9">
        <v>-23161</v>
      </c>
      <c r="K84" s="9">
        <v>0</v>
      </c>
      <c r="L84" s="9">
        <v>105932</v>
      </c>
      <c r="M84" s="9">
        <v>105411</v>
      </c>
      <c r="N84" s="9">
        <v>-25193</v>
      </c>
      <c r="O84" s="9">
        <v>80218</v>
      </c>
    </row>
    <row r="85" spans="1:15" s="3" customFormat="1" ht="12" customHeight="1">
      <c r="A85" s="3" t="s">
        <v>187</v>
      </c>
      <c r="B85" s="9">
        <v>-3696</v>
      </c>
      <c r="C85" s="9">
        <v>552</v>
      </c>
      <c r="D85" s="9">
        <v>551</v>
      </c>
      <c r="E85" s="9">
        <v>0</v>
      </c>
      <c r="F85" s="9">
        <v>-4665</v>
      </c>
      <c r="G85" s="9">
        <v>0</v>
      </c>
      <c r="H85" s="9">
        <v>-3562</v>
      </c>
      <c r="I85" s="9">
        <v>1744</v>
      </c>
      <c r="J85" s="9">
        <v>-1515</v>
      </c>
      <c r="K85" s="9">
        <v>-965</v>
      </c>
      <c r="L85" s="9">
        <v>0</v>
      </c>
      <c r="M85" s="9">
        <v>-4849</v>
      </c>
      <c r="N85" s="9">
        <v>5552</v>
      </c>
      <c r="O85" s="9">
        <v>703</v>
      </c>
    </row>
    <row r="86" spans="1:15" s="3" customFormat="1" ht="12" customHeight="1">
      <c r="A86" s="3" t="s">
        <v>171</v>
      </c>
      <c r="B86" s="9">
        <v>-26430</v>
      </c>
      <c r="C86" s="9">
        <v>-38333</v>
      </c>
      <c r="D86" s="9">
        <v>3472</v>
      </c>
      <c r="E86" s="9">
        <v>51767</v>
      </c>
      <c r="F86" s="9">
        <v>-4269</v>
      </c>
      <c r="G86" s="9">
        <v>-4057</v>
      </c>
      <c r="H86" s="9">
        <v>8580</v>
      </c>
      <c r="I86" s="9">
        <v>11143</v>
      </c>
      <c r="J86" s="9">
        <v>-22</v>
      </c>
      <c r="K86" s="9">
        <v>0</v>
      </c>
      <c r="L86" s="9">
        <v>0</v>
      </c>
      <c r="M86" s="9">
        <v>16229</v>
      </c>
      <c r="N86" s="9">
        <v>-16229</v>
      </c>
      <c r="O86" s="9">
        <v>0</v>
      </c>
    </row>
    <row r="87" spans="1:5" s="3" customFormat="1" ht="12.75">
      <c r="A87" s="2"/>
      <c r="B87" s="9"/>
      <c r="C87" s="9"/>
      <c r="D87" s="9"/>
      <c r="E87" s="9"/>
    </row>
    <row r="88" spans="1:15" ht="12.75">
      <c r="A88" s="3" t="s">
        <v>140</v>
      </c>
      <c r="B88" s="9">
        <f aca="true" t="shared" si="0" ref="B88:M88">SUM(B5:B87)</f>
        <v>59165408</v>
      </c>
      <c r="C88" s="9">
        <f t="shared" si="0"/>
        <v>50530233</v>
      </c>
      <c r="D88" s="9">
        <f t="shared" si="0"/>
        <v>8967766</v>
      </c>
      <c r="E88" s="9">
        <f t="shared" si="0"/>
        <v>-59117613</v>
      </c>
      <c r="F88" s="9">
        <f t="shared" si="0"/>
        <v>-11030877</v>
      </c>
      <c r="G88" s="9">
        <f t="shared" si="0"/>
        <v>400407</v>
      </c>
      <c r="H88" s="9">
        <f t="shared" si="0"/>
        <v>-10250085</v>
      </c>
      <c r="I88" s="9">
        <f t="shared" si="0"/>
        <v>17291858</v>
      </c>
      <c r="J88" s="9">
        <f t="shared" si="0"/>
        <v>-4969588</v>
      </c>
      <c r="K88" s="9">
        <f t="shared" si="0"/>
        <v>-15442506</v>
      </c>
      <c r="L88" s="9">
        <f t="shared" si="0"/>
        <v>-638399</v>
      </c>
      <c r="M88" s="9">
        <f t="shared" si="0"/>
        <v>-22976485</v>
      </c>
      <c r="N88" s="9">
        <f>SUM(N5:N87)</f>
        <v>7538165</v>
      </c>
      <c r="O88" s="9">
        <f>SUM(O5:O87)</f>
        <v>-15438320</v>
      </c>
    </row>
    <row r="89" spans="1:15" ht="12.75">
      <c r="A89" s="1" t="s">
        <v>141</v>
      </c>
      <c r="B89" s="10">
        <v>53755947</v>
      </c>
      <c r="C89" s="10">
        <v>44968381</v>
      </c>
      <c r="D89" s="10">
        <v>8358471</v>
      </c>
      <c r="E89" s="10">
        <v>-50872021</v>
      </c>
      <c r="F89" s="10">
        <v>-9814672</v>
      </c>
      <c r="G89" s="10">
        <v>-1055423</v>
      </c>
      <c r="H89" s="10">
        <v>-8415263</v>
      </c>
      <c r="I89" s="10">
        <v>32154309</v>
      </c>
      <c r="J89" s="10">
        <v>-3380673</v>
      </c>
      <c r="K89" s="10">
        <v>-19060081</v>
      </c>
      <c r="L89" s="10">
        <v>-728152</v>
      </c>
      <c r="M89" s="10">
        <v>-7788332</v>
      </c>
      <c r="N89" s="10">
        <v>-6933293</v>
      </c>
      <c r="O89" s="10">
        <v>-14721625</v>
      </c>
    </row>
    <row r="91" spans="1:15" ht="12.75">
      <c r="A91" s="1" t="s">
        <v>137</v>
      </c>
      <c r="B91" s="7">
        <f>B88/($C88/100)</f>
        <v>117.08912563296512</v>
      </c>
      <c r="C91" s="7">
        <f aca="true" t="shared" si="1" ref="C91:O91">C88/($C88/100)</f>
        <v>100</v>
      </c>
      <c r="D91" s="7">
        <f t="shared" si="1"/>
        <v>17.747327624632167</v>
      </c>
      <c r="E91" s="7">
        <f t="shared" si="1"/>
        <v>-116.99453869527972</v>
      </c>
      <c r="F91" s="7">
        <f t="shared" si="1"/>
        <v>-21.830251604024863</v>
      </c>
      <c r="G91" s="7">
        <f t="shared" si="1"/>
        <v>0.7924107533800606</v>
      </c>
      <c r="H91" s="7">
        <f t="shared" si="1"/>
        <v>-20.285053900305584</v>
      </c>
      <c r="I91" s="7">
        <f t="shared" si="1"/>
        <v>34.22081588264198</v>
      </c>
      <c r="J91" s="7">
        <f t="shared" si="1"/>
        <v>-9.8348804368268</v>
      </c>
      <c r="K91" s="7">
        <f t="shared" si="1"/>
        <v>-30.56092379387999</v>
      </c>
      <c r="L91" s="7">
        <f t="shared" si="1"/>
        <v>-1.263400071794642</v>
      </c>
      <c r="M91" s="7">
        <f t="shared" si="1"/>
        <v>-45.47076796578397</v>
      </c>
      <c r="N91" s="7">
        <f t="shared" si="1"/>
        <v>14.918128321316072</v>
      </c>
      <c r="O91" s="7">
        <f t="shared" si="1"/>
        <v>-30.552639644467895</v>
      </c>
    </row>
    <row r="92" spans="1:15" ht="12.75">
      <c r="A92" s="1" t="s">
        <v>138</v>
      </c>
      <c r="B92" s="7">
        <f>B89/($C89/100)</f>
        <v>119.54165527996216</v>
      </c>
      <c r="C92" s="7">
        <f aca="true" t="shared" si="2" ref="C92:O92">C89/($C89/100)</f>
        <v>100</v>
      </c>
      <c r="D92" s="7">
        <f t="shared" si="2"/>
        <v>18.587440361706594</v>
      </c>
      <c r="E92" s="7">
        <f t="shared" si="2"/>
        <v>-113.12842461461977</v>
      </c>
      <c r="F92" s="7">
        <f t="shared" si="2"/>
        <v>-21.825717941679954</v>
      </c>
      <c r="G92" s="7">
        <f t="shared" si="2"/>
        <v>-2.3470335745465243</v>
      </c>
      <c r="H92" s="7">
        <f t="shared" si="2"/>
        <v>-18.713733545354902</v>
      </c>
      <c r="I92" s="7">
        <f t="shared" si="2"/>
        <v>71.50426207249934</v>
      </c>
      <c r="J92" s="7">
        <f t="shared" si="2"/>
        <v>-7.51788906965541</v>
      </c>
      <c r="K92" s="7">
        <f t="shared" si="2"/>
        <v>-42.38551750395461</v>
      </c>
      <c r="L92" s="7">
        <f t="shared" si="2"/>
        <v>-1.6192533149014192</v>
      </c>
      <c r="M92" s="7">
        <f t="shared" si="2"/>
        <v>-17.31957394685835</v>
      </c>
      <c r="N92" s="7">
        <f t="shared" si="2"/>
        <v>-15.418151256101481</v>
      </c>
      <c r="O92" s="7">
        <f t="shared" si="2"/>
        <v>-32.73772520295983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Krumlinde</dc:creator>
  <cp:keywords/>
  <dc:description/>
  <cp:lastModifiedBy>Arne Sandström</cp:lastModifiedBy>
  <cp:lastPrinted>2003-06-04T08:29:54Z</cp:lastPrinted>
  <dcterms:created xsi:type="dcterms:W3CDTF">2000-06-15T15:55:33Z</dcterms:created>
  <dcterms:modified xsi:type="dcterms:W3CDTF">2003-09-18T10:40:02Z</dcterms:modified>
  <cp:category/>
  <cp:version/>
  <cp:contentType/>
  <cp:contentStatus/>
</cp:coreProperties>
</file>