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5055" tabRatio="961" activeTab="0"/>
  </bookViews>
  <sheets>
    <sheet name="Tabell 1a" sheetId="1" r:id="rId1"/>
    <sheet name="Tabell 1b" sheetId="2" r:id="rId2"/>
    <sheet name="Tabell 2" sheetId="3" r:id="rId3"/>
    <sheet name="Tabell 3" sheetId="4" r:id="rId4"/>
    <sheet name="Tabell 4a" sheetId="5" r:id="rId5"/>
    <sheet name="Tabell 4b" sheetId="6" r:id="rId6"/>
    <sheet name="Tabell 5" sheetId="7" r:id="rId7"/>
    <sheet name="Tabell 6" sheetId="8" r:id="rId8"/>
    <sheet name="Tabell 7" sheetId="9" r:id="rId9"/>
    <sheet name="Tabell 8" sheetId="10" r:id="rId10"/>
    <sheet name="Tabell 9a" sheetId="11" r:id="rId11"/>
    <sheet name="Tabell 9b" sheetId="12" r:id="rId12"/>
    <sheet name="Tabell 10" sheetId="13" r:id="rId13"/>
    <sheet name="Tabell 11" sheetId="14" r:id="rId14"/>
    <sheet name="Tabell 12" sheetId="15" r:id="rId15"/>
    <sheet name="Tabell 13" sheetId="16" r:id="rId16"/>
    <sheet name="Tabell 14" sheetId="17" r:id="rId17"/>
    <sheet name="Tabell 15" sheetId="18" r:id="rId18"/>
    <sheet name="Tabell 16" sheetId="19" r:id="rId19"/>
    <sheet name="Tabell 17" sheetId="20" r:id="rId20"/>
    <sheet name="Tabell 18a" sheetId="21" r:id="rId21"/>
    <sheet name="Tabell 18b" sheetId="22" r:id="rId22"/>
    <sheet name="Tabell 18c" sheetId="23" r:id="rId23"/>
    <sheet name="Tabell 19" sheetId="24" r:id="rId24"/>
    <sheet name="Tabell 20" sheetId="25" r:id="rId25"/>
    <sheet name="Tabell 21" sheetId="26" r:id="rId26"/>
    <sheet name="Tabell 22" sheetId="27" r:id="rId27"/>
    <sheet name="Tabell 23" sheetId="28" r:id="rId28"/>
    <sheet name="Tabell 24" sheetId="29" r:id="rId29"/>
    <sheet name="Tabell 25" sheetId="30" r:id="rId30"/>
    <sheet name="Tabell 26" sheetId="31" r:id="rId31"/>
    <sheet name="Tabell 27" sheetId="32" r:id="rId32"/>
    <sheet name="Tabell 28" sheetId="33" r:id="rId33"/>
    <sheet name="Tabell 29" sheetId="34" r:id="rId34"/>
    <sheet name="Tabell 30" sheetId="35" r:id="rId35"/>
  </sheets>
  <definedNames>
    <definedName name="_xlnm.Print_Titles" localSheetId="3">'Tabell 3'!$A:$A</definedName>
    <definedName name="_xlnm.Print_Titles" localSheetId="4">'Tabell 4a'!$A:$A</definedName>
    <definedName name="_xlnm.Print_Titles" localSheetId="5">'Tabell 4b'!$A:$A</definedName>
    <definedName name="_xlnm.Print_Titles" localSheetId="6">'Tabell 5'!$A:$A</definedName>
  </definedNames>
  <calcPr fullCalcOnLoad="1" refMode="R1C1"/>
</workbook>
</file>

<file path=xl/sharedStrings.xml><?xml version="1.0" encoding="utf-8"?>
<sst xmlns="http://schemas.openxmlformats.org/spreadsheetml/2006/main" count="1390" uniqueCount="344">
  <si>
    <t>Bolag</t>
  </si>
  <si>
    <t>Företag och fastighet</t>
  </si>
  <si>
    <t>Försäkringsgren</t>
  </si>
  <si>
    <t>Hem o villa</t>
  </si>
  <si>
    <t>Annan motor</t>
  </si>
  <si>
    <t>Trafik</t>
  </si>
  <si>
    <t>Sjuk och olycksfall</t>
  </si>
  <si>
    <t>Sjö, flyg och transport</t>
  </si>
  <si>
    <t>Trygghetsförsäkring</t>
  </si>
  <si>
    <t>Avgångsbidrag</t>
  </si>
  <si>
    <t>Djur</t>
  </si>
  <si>
    <t>Kredit</t>
  </si>
  <si>
    <t>Individuell sjuk- och olycksfallsförsäkring</t>
  </si>
  <si>
    <t>Företags- o fastighet</t>
  </si>
  <si>
    <t>Hem- och villaförsäkring</t>
  </si>
  <si>
    <t>Trafikförsäkring</t>
  </si>
  <si>
    <t>Motorfordonsförsäkring</t>
  </si>
  <si>
    <t>Transportförsäkring</t>
  </si>
  <si>
    <t>Sjöförsäkring</t>
  </si>
  <si>
    <t>Djurförsäkring</t>
  </si>
  <si>
    <t>Kreditförsäkring</t>
  </si>
  <si>
    <t>(Table 2.) (Balance Sheet. Swedish companies, non-life, nationwide.)</t>
  </si>
  <si>
    <t>(Table 3.) (Balance Sheet. Major local companies, non-life.)</t>
  </si>
  <si>
    <t>(Table 5.) (Income statement. Sw. companies, non-life, nationwide.)</t>
  </si>
  <si>
    <t>(Table 6.) (Income statement. Sw. companies, non-life, nationwide.)</t>
  </si>
  <si>
    <t>(Table 7.) (Foreign companies non-life operations in Sweden.)</t>
  </si>
  <si>
    <t>Table 8. (Accident and health. Swedish non-life companies. Direct insurance in Sweden.)</t>
  </si>
  <si>
    <t xml:space="preserve">Table 9 A. (Individual accident and health. Swedish life companies. Direct insurance in Sweden.) </t>
  </si>
  <si>
    <t xml:space="preserve">Table 9 B. (Group accident and health. Swedish life companies. Direct insurance in Sweden.) </t>
  </si>
  <si>
    <t xml:space="preserve">Table 10. (Discharge. Swedish companies. Direct insurance in Sweden.) </t>
  </si>
  <si>
    <t xml:space="preserve">Table 11. (Employers no fault. Swedish companies. Direct insurance in Sweden.) </t>
  </si>
  <si>
    <t xml:space="preserve">Table 12. (Business &amp; houseowner. Nationwide companies. Direct insurance in Sweden.) </t>
  </si>
  <si>
    <t xml:space="preserve">Table 13. (Business &amp; houseowner. Major local companies. Direct insurance in Sweden.) </t>
  </si>
  <si>
    <t xml:space="preserve">Table 14. (Householder &amp; homeowner. Nationwide companies. Direct insurance in Sweden.) </t>
  </si>
  <si>
    <t xml:space="preserve">Table 15. (Householder &amp; homeowner. Major local companies. Direct insurance in Sweden.) </t>
  </si>
  <si>
    <t xml:space="preserve">Table 16. (Motor third party. Nationwide companies. Direct insurance in Sweden.) </t>
  </si>
  <si>
    <t xml:space="preserve">Table 17. (Other Motor vehicle. Swedish companies. Direct insurance in Sweden.) </t>
  </si>
  <si>
    <t xml:space="preserve">Table 18c. (Transport. Swedish companies. Direct insurance in Sweden.) </t>
  </si>
  <si>
    <t xml:space="preserve">Table 18b. (Aviation. Swedish companies. Direct insurance in Sweden.) </t>
  </si>
  <si>
    <t xml:space="preserve">Table 18a. (Marine. Swedish companies. Direct insurance in Sweden.) </t>
  </si>
  <si>
    <t xml:space="preserve">Table 19. (Credit. Swedish companies. Direct insurance in Sweden.) </t>
  </si>
  <si>
    <t xml:space="preserve">Table 20. (Animal. Swedish companies. Direct insurance in Sweden.) </t>
  </si>
  <si>
    <t xml:space="preserve">Table 21. (Assumed non-life reinsurance. Swedish companies.) </t>
  </si>
  <si>
    <t xml:space="preserve">Table 22. (Assumed non-life reinsurance. Major local companies.) </t>
  </si>
  <si>
    <t xml:space="preserve">Table 23. (Direct insurance of foreign riska. Swedish companies.) </t>
  </si>
  <si>
    <t xml:space="preserve">Table 24. (Direct insurance in Sweden in total. Swedish non-life companies.) </t>
  </si>
  <si>
    <t xml:space="preserve">Table 25. (Direct insurance in Sweden as % of earned gross premiums. Swedish non-life companies.) </t>
  </si>
  <si>
    <t>(Table 1 A.) (Balance Sheet. Swedish companies, traditional life, nationwide.)</t>
  </si>
  <si>
    <t>(Table 1 B.) (Balance Sheet. Swedish companies, unit linked, nationwide.)</t>
  </si>
  <si>
    <t>(Table 4 A. Income statement. Swedish companies, traditional life.)</t>
  </si>
  <si>
    <t>(Table 4 B. Income statement. Swedish companies, traditional life.)</t>
  </si>
  <si>
    <t xml:space="preserve">(Table 26. Individual life assurance. Swedish life companies, traditional life. Direct insurance in Sweden.) </t>
  </si>
  <si>
    <t xml:space="preserve">(Table 27. Group- and occupational pension. Swedish companies, traditional life. Direct insurance in Sweden.) </t>
  </si>
  <si>
    <t xml:space="preserve">(Table 28.  Group life and occupational group life. Swedish companies, trad. life. Direct insurance in Sweden.) </t>
  </si>
  <si>
    <t xml:space="preserve">(Table 29.  Direct insurance of foreign risks. Swedish companies, trad. life. Direct insurance in Sweden.) </t>
  </si>
  <si>
    <t>(Table 30.  Assumed life reinsurance. Swedish companies, traditional life.)</t>
  </si>
  <si>
    <t>Återförsäkrares andel av försäkr.-tekn avsättn  (Reinsurers' share of technical provisions)</t>
  </si>
  <si>
    <t>Placerings- tillgångar (Investment assets)</t>
  </si>
  <si>
    <t>Fordringar o-andra tillgångar (Other assets and debtors)</t>
  </si>
  <si>
    <t>Bolag (Company)</t>
  </si>
  <si>
    <t>Interims-fordringar (Prepayments and accrued income)</t>
  </si>
  <si>
    <t>Summa   tillgångar (Total assets)</t>
  </si>
  <si>
    <t>Eget kapital o obesk. res. (Shareholders' equity and untaxed reserves)</t>
  </si>
  <si>
    <t>Återbärings- medel (Policyholders' bonus capital)</t>
  </si>
  <si>
    <t>Försäkrings-tekniska avsättningar (Technical provisions)</t>
  </si>
  <si>
    <t>Övriga skulder o avs (Provisions for  other risks and expenses, creditors)</t>
  </si>
  <si>
    <t>Balans- omslutning  (Total shareholders' equity and liabilities)</t>
  </si>
  <si>
    <t>Placerings-tillgångar för förs.tagare (Invesment assets on  policyholders' account)</t>
  </si>
  <si>
    <t>Övriga tillgångar (Other assets and debtors)</t>
  </si>
  <si>
    <t>Eget kapital o obesk. res. (Shareholders' equity  and untaxed reserves)</t>
  </si>
  <si>
    <t>Avsättn. f. försäkr.tagarens livförsäkr. (Technical provisions for policyholders)</t>
  </si>
  <si>
    <t>Övriga skulder, avs. o interim (Provisions for other risks and expenses, creditors)</t>
  </si>
  <si>
    <r>
      <t xml:space="preserve">Teknisk redovisning av livförsäkringsrörelse </t>
    </r>
    <r>
      <rPr>
        <i/>
        <sz val="8"/>
        <rFont val="Book Antiqua"/>
        <family val="1"/>
      </rPr>
      <t>(Technical account for insurance operations)</t>
    </r>
  </si>
  <si>
    <r>
      <t xml:space="preserve">Icke-teknisk redovisning </t>
    </r>
    <r>
      <rPr>
        <i/>
        <sz val="8"/>
        <rFont val="Book Antiqua"/>
        <family val="1"/>
      </rPr>
      <t>(Non-technical account)</t>
    </r>
  </si>
  <si>
    <t>Premie-inkomst f.e.r. (Net premium income)</t>
  </si>
  <si>
    <t>Kapital-avkastning int. (Investment income)</t>
  </si>
  <si>
    <t>Orealiserade vinster/förluster på plac.tillg. (Unrealised gains/profits on investm.)</t>
  </si>
  <si>
    <t>Försäkringser-sättning (Claims incurred)</t>
  </si>
  <si>
    <t>Förändring i förs.tekn avs. o återbäring (Change in technical provisions &amp; bonus)</t>
  </si>
  <si>
    <t>Driftskostnad (Operating expenses)</t>
  </si>
  <si>
    <t>Övriga tekniska kostn/int. (Other income or expenses)</t>
  </si>
  <si>
    <t>Kapitalavk.-kostnader (Investment expenses)</t>
  </si>
  <si>
    <t>Livförs-rörelens tekn.res. (Technical result)</t>
  </si>
  <si>
    <t>Kapitalavk.netto o övriga intäkter och kostnader  (Net capital return &amp; other income/expenses)</t>
  </si>
  <si>
    <t>Boksluts-dispositioner och skatt (Appropriations &amp; taxes)</t>
  </si>
  <si>
    <t>Årets resultat (Net income for the year)</t>
  </si>
  <si>
    <t>Värdeförändring  på plac.tillg. för förs.tag. räkn. (Change in policyholders investment asset value)</t>
  </si>
  <si>
    <t>Premie inkomst f.e.r. (Net premium income)</t>
  </si>
  <si>
    <t>Kap.avkastn
inkl oreal.
vinster o förl (Investment income)</t>
  </si>
  <si>
    <t>Försäkr-
ingser-
sättning (Claims incurred)</t>
  </si>
  <si>
    <t>Förändr i liv
försäkr avs
o återbäring (Change in techn. prov. &amp; bonus)</t>
  </si>
  <si>
    <t>Drifts-
kostnad (Operating expenses)</t>
  </si>
  <si>
    <t>Kapital-
avkastn.
kostn. (Investment expenses)</t>
  </si>
  <si>
    <t>Livförs
tekniska
resultat (Technical result)</t>
  </si>
  <si>
    <t>Återförsäkrares andel av försäkr.-tekn avsättn (Reinsurers' share of technical provisions)</t>
  </si>
  <si>
    <t>Eget kapital  (Shareholders' equity)</t>
  </si>
  <si>
    <t>Obeskattade reserver (Untaxed reserves)</t>
  </si>
  <si>
    <t>Försäkrings-tekniska avsättningar före avg.återf. (Technical provisions)</t>
  </si>
  <si>
    <t>Övriga avsättningar och skulder (Other risks and expenses, creditors)</t>
  </si>
  <si>
    <t>Balans- omslutning (Total equity and liabilities)</t>
  </si>
  <si>
    <t>Premie-intäkt brutto (Gross earned premiums)</t>
  </si>
  <si>
    <t>Premieintäkt f.e.r. (Earned premiums for own account)</t>
  </si>
  <si>
    <t>Kapitalavk. överförd fr. finansrörelsen (Allocated investment return)</t>
  </si>
  <si>
    <t>Försäkringser-sättning f.e.r. (Claims inc. own   account)</t>
  </si>
  <si>
    <t>Driftskostnader f.e.r. (Operating expenses)</t>
  </si>
  <si>
    <t>Övriga tekn. intäkter/ kostn. återbäring (Other techn. income/costs)</t>
  </si>
  <si>
    <t>Skadeförs. tekniska resultat (Technical profit/loss)</t>
  </si>
  <si>
    <t>Kapitalavkastn. intäkter (Investment income)</t>
  </si>
  <si>
    <t>Kapitalavkastn. kostnader  (Investment expenses)</t>
  </si>
  <si>
    <t>Orealiserade vinster / försluster (Unrealised investm. loss/gain)</t>
  </si>
  <si>
    <t>Övriga intäkter / kostnader (Other income or expenses)</t>
  </si>
  <si>
    <t>Resultat före boksl. disp./skatt (Result before appr. and taxes)</t>
  </si>
  <si>
    <t>Boksluts-dispositioner / skatt (Appropriations and taxes)</t>
  </si>
  <si>
    <r>
      <t xml:space="preserve">Teknisk redovisning av skadeförsäkringsrörelse </t>
    </r>
    <r>
      <rPr>
        <i/>
        <sz val="8"/>
        <rFont val="Book Antiqua"/>
        <family val="1"/>
      </rPr>
      <t>(Technical account for insurance operations)</t>
    </r>
  </si>
  <si>
    <t>(Individual accident and health)</t>
  </si>
  <si>
    <t>(Business &amp; houseowner)</t>
  </si>
  <si>
    <t>(Householder &amp; homeowner)</t>
  </si>
  <si>
    <t>(Motor third party)</t>
  </si>
  <si>
    <t>(Other Motor vehicle)</t>
  </si>
  <si>
    <t>(Transport)</t>
  </si>
  <si>
    <t>(Marine)</t>
  </si>
  <si>
    <t>(Animal)</t>
  </si>
  <si>
    <t>(Credit)</t>
  </si>
  <si>
    <t>(Total)</t>
  </si>
  <si>
    <t>Inbetalda premier (Gross premium income)</t>
  </si>
  <si>
    <t>Försäkr.ersättn. (Claims paid)</t>
  </si>
  <si>
    <t>Driftsutgift (Operating expenses)</t>
  </si>
  <si>
    <t>Premier ./. förs.ers. ./. driftskostn. (Premiums ./. claims ./. cost)</t>
  </si>
  <si>
    <t>Premie-intäkt f.e.r. (Earned premiums for own account)</t>
  </si>
  <si>
    <t>Kapital-avkastning (Allocated investment income)</t>
  </si>
  <si>
    <t>Försäkrings-ersättn. f.e.r. (Claims incurred for own account)</t>
  </si>
  <si>
    <t>Återbäring (Rebates)</t>
  </si>
  <si>
    <t>Driftskostnad f.e.r. (Operating expenses)</t>
  </si>
  <si>
    <t>Övriga tekniska kostn/intäkt (Other techn-ical costs /income)</t>
  </si>
  <si>
    <t>Skadeförs. tekniska  resultat (Technical profit/loss)</t>
  </si>
  <si>
    <t>Livförs. tekniska  resultat (Technical profit/loss)</t>
  </si>
  <si>
    <t>Relativa tal 1998</t>
  </si>
  <si>
    <t>Relativa tal 1997</t>
  </si>
  <si>
    <t>Tabell 11.    Trygghetsförsäkring vid arbetsskada 1998. Svenska bolag. Direkt försäkring i Sverige. (belopp i kSEK)</t>
  </si>
  <si>
    <t>Samtliga bolag 1998</t>
  </si>
  <si>
    <t>Samtliga bolag 1997</t>
  </si>
  <si>
    <t>LTF Sak</t>
  </si>
  <si>
    <t>WASA Sak AB</t>
  </si>
  <si>
    <t>AMF Trygg</t>
  </si>
  <si>
    <t>Tabell 12.    Företags- och fastighetsförsäkring 1998. Svenska riksbolag. Direkt försäkring i Sverige. (belopp i kSEK)</t>
  </si>
  <si>
    <t>Skandia</t>
  </si>
  <si>
    <t>Trygg-Hansa</t>
  </si>
  <si>
    <t>Folksam Sak</t>
  </si>
  <si>
    <t>LWAB</t>
  </si>
  <si>
    <t>Atlantica</t>
  </si>
  <si>
    <t>Landstingen</t>
  </si>
  <si>
    <t>Storebrand</t>
  </si>
  <si>
    <t>SalusAn Sak</t>
  </si>
  <si>
    <t>Vattenfall</t>
  </si>
  <si>
    <t>Landia Skade</t>
  </si>
  <si>
    <t>SvenskaBrand</t>
  </si>
  <si>
    <t>Skanska</t>
  </si>
  <si>
    <t>Prosec</t>
  </si>
  <si>
    <t>Sparia</t>
  </si>
  <si>
    <t>Sirius Inter</t>
  </si>
  <si>
    <t>ASSI</t>
  </si>
  <si>
    <t>Telia</t>
  </si>
  <si>
    <t>SE Captive</t>
  </si>
  <si>
    <t>Göta-Lejon</t>
  </si>
  <si>
    <t>Viator</t>
  </si>
  <si>
    <t>HSB</t>
  </si>
  <si>
    <t>Posten</t>
  </si>
  <si>
    <t>AGRIA</t>
  </si>
  <si>
    <t>SkandiaSkade</t>
  </si>
  <si>
    <t>Visenta</t>
  </si>
  <si>
    <t>Vabis</t>
  </si>
  <si>
    <t>Swere</t>
  </si>
  <si>
    <t>Sydkraft</t>
  </si>
  <si>
    <t>SOFAB</t>
  </si>
  <si>
    <t>Lansen</t>
  </si>
  <si>
    <t>Anticimex</t>
  </si>
  <si>
    <t>SveLand</t>
  </si>
  <si>
    <t>Industria</t>
  </si>
  <si>
    <t>Electrolux</t>
  </si>
  <si>
    <t>Riksbygg</t>
  </si>
  <si>
    <t>Sweskogs</t>
  </si>
  <si>
    <t>SCA</t>
  </si>
  <si>
    <t>LF Miljö</t>
  </si>
  <si>
    <t>Holmia</t>
  </si>
  <si>
    <t>BrandfVerket</t>
  </si>
  <si>
    <t>Brandkont.</t>
  </si>
  <si>
    <t>Tabell 13.    Företags- och fastighetsförsäkring 1998. Större lokala bolag. Direkt försäkring i Sverige. (belopp i kSEK)</t>
  </si>
  <si>
    <t>LF Stockholm</t>
  </si>
  <si>
    <t>LF Skåne</t>
  </si>
  <si>
    <t>LF Jönköping</t>
  </si>
  <si>
    <t>LF Älvsborg</t>
  </si>
  <si>
    <t>LF ÖstgötaB</t>
  </si>
  <si>
    <t>LF Dalarna</t>
  </si>
  <si>
    <t>LF Bergslag</t>
  </si>
  <si>
    <t>LF Skaraborg</t>
  </si>
  <si>
    <t>LF Kalmar</t>
  </si>
  <si>
    <t>LF Uppsala</t>
  </si>
  <si>
    <t>LF Göteborg</t>
  </si>
  <si>
    <t>LF Söderman</t>
  </si>
  <si>
    <t>LF Värmland</t>
  </si>
  <si>
    <t>LF Västerbo</t>
  </si>
  <si>
    <t>LF Kronoberg</t>
  </si>
  <si>
    <t>LF Halland</t>
  </si>
  <si>
    <t>LF Jämtland</t>
  </si>
  <si>
    <t>LF Västerno</t>
  </si>
  <si>
    <t>LF Gävleborg</t>
  </si>
  <si>
    <t>LF Gotland</t>
  </si>
  <si>
    <t>LF Blekinge</t>
  </si>
  <si>
    <t>LF Norrbott</t>
  </si>
  <si>
    <t>LF Göinge</t>
  </si>
  <si>
    <t>LF Kristians</t>
  </si>
  <si>
    <t>Ölandsfö</t>
  </si>
  <si>
    <t>Lidköping</t>
  </si>
  <si>
    <t>Alfta</t>
  </si>
  <si>
    <t>Habo</t>
  </si>
  <si>
    <t>Åkerbo</t>
  </si>
  <si>
    <t>Piteorten</t>
  </si>
  <si>
    <t>Nordmark</t>
  </si>
  <si>
    <t>Tabell 14.    Hem- och villaförsäkring 1998. Svenska riksbolag. Direkt försäkring i Sverige. (belopp i kSEK)</t>
  </si>
  <si>
    <t>Europeiska</t>
  </si>
  <si>
    <t>Solid</t>
  </si>
  <si>
    <t>Dial</t>
  </si>
  <si>
    <t>SafeInt</t>
  </si>
  <si>
    <t>Erika</t>
  </si>
  <si>
    <t>WASA Sak Sp</t>
  </si>
  <si>
    <t>Tabell 15.    Hem- och villaförsäkring 1998. Större lokala bolag. Direkt försäkring i Sverige. (belopp i kSEK)</t>
  </si>
  <si>
    <t>Tabell 16.    Trafikförsäkring 1998. Svenska riksbolag. Direkt försäkring i Sverige. (belopp i kSEK)</t>
  </si>
  <si>
    <t>Volvia</t>
  </si>
  <si>
    <t>Aktsam</t>
  </si>
  <si>
    <t>Tabell 17.    Annan motorfordonsförsäkring 1998. Svenska bolag. Direkt försäkring i Sverige. (belopp i kSEK)</t>
  </si>
  <si>
    <t>Falck</t>
  </si>
  <si>
    <t>SKF</t>
  </si>
  <si>
    <t>Tabell 18a.    Sjöfartförsäkring 1998. Svenska bolag. Direkt försäkring i Sverige. (belopp i kSEK)</t>
  </si>
  <si>
    <t>SvÅngAss</t>
  </si>
  <si>
    <t>Tabell 18b.    Luftfartförsäkring 1998. Svenska bolag. Direkt försäkring i Sverige. (belopp i kSEK)</t>
  </si>
  <si>
    <t>Tabell 18c.    Transportförsäkring 1998. Svenska bolag. Direkt försäkring i Sverige. (belopp i kSEK)</t>
  </si>
  <si>
    <t>Tabell 19.    Kredit- och borgensförsäkring 1998. Svenska riksbolag. Direkt försäkring i Sverige. (belopp i kSEK)</t>
  </si>
  <si>
    <t>FPG</t>
  </si>
  <si>
    <t>Stora Enso</t>
  </si>
  <si>
    <t>AMFK</t>
  </si>
  <si>
    <t>Incentive</t>
  </si>
  <si>
    <t>Norden</t>
  </si>
  <si>
    <t>WASAGaranti</t>
  </si>
  <si>
    <t>Tabell 20.    Husdjursförsäkring 1998. Svenska riksbolag. Direkt försäkring i Sverige. (belopp i kSEK)</t>
  </si>
  <si>
    <t>Hannover Re</t>
  </si>
  <si>
    <t>Tabell 21.    Mottagen skadeåterförsäkring 1998. Svenska bolag (belopp i kSEK).</t>
  </si>
  <si>
    <t>Större lokala bolag</t>
  </si>
  <si>
    <t>Folksam Int</t>
  </si>
  <si>
    <t>TH IM</t>
  </si>
  <si>
    <t>Suecia</t>
  </si>
  <si>
    <t>VolvoGro</t>
  </si>
  <si>
    <t>Esselte</t>
  </si>
  <si>
    <t>StErik</t>
  </si>
  <si>
    <t>AGA RE</t>
  </si>
  <si>
    <t>WASA Inter</t>
  </si>
  <si>
    <t>KF</t>
  </si>
  <si>
    <t>Re Cere</t>
  </si>
  <si>
    <t>SABO</t>
  </si>
  <si>
    <t>Sthlm Re</t>
  </si>
  <si>
    <t>Odyssey Re</t>
  </si>
  <si>
    <t>BPA</t>
  </si>
  <si>
    <t>Tabell 22.    Mottagen skadeåterförsäkring 1998. Större lokala försäkringsbolag.</t>
  </si>
  <si>
    <t>Tabell 23.    Direktförsäkring av utländska risker 1998. Svenska riksbolag. (belopp i kSEK)</t>
  </si>
  <si>
    <t>Tabell 8.    Sjuk- och olycksfallsförsäkring 1998. Svenska skadeförsäkringsbolag. Direkt försäkring i Sverige. (belopp i kSEK)</t>
  </si>
  <si>
    <t>AMF-Sjuk</t>
  </si>
  <si>
    <t>Varsam</t>
  </si>
  <si>
    <t>Järnvägsmän</t>
  </si>
  <si>
    <t>Tabell 1A.    Balansräkning 1998. Svenska livförsäkringsbolag (trad. livförs.) (belopp i kSEK)</t>
  </si>
  <si>
    <t>SPP .</t>
  </si>
  <si>
    <t>Skandia Liv</t>
  </si>
  <si>
    <t>AMF Pension</t>
  </si>
  <si>
    <t>SEB TLGamla</t>
  </si>
  <si>
    <t>LW  Liv</t>
  </si>
  <si>
    <t>SPP Liv</t>
  </si>
  <si>
    <t>Folksam Liv</t>
  </si>
  <si>
    <t>SHB Liv</t>
  </si>
  <si>
    <t>LIVIA</t>
  </si>
  <si>
    <t>AFA</t>
  </si>
  <si>
    <t>SparLiv</t>
  </si>
  <si>
    <t>SalusAn Liv</t>
  </si>
  <si>
    <t>SEB TL Nya</t>
  </si>
  <si>
    <t>KPA Pension</t>
  </si>
  <si>
    <t>FL För. Liv</t>
  </si>
  <si>
    <t>KPA Livförs</t>
  </si>
  <si>
    <t>FL För Koll</t>
  </si>
  <si>
    <t>FL För Grupp</t>
  </si>
  <si>
    <t>Landia Liv</t>
  </si>
  <si>
    <t>Gerling</t>
  </si>
  <si>
    <t>AÄP</t>
  </si>
  <si>
    <t>SEB TL</t>
  </si>
  <si>
    <t>SalusAn Gr</t>
  </si>
  <si>
    <t>Holmia Liv</t>
  </si>
  <si>
    <t>Tabell 1B.    Balansräkning 1998. Svenska fondförsäkringsbolag. (belopp i kSEK)</t>
  </si>
  <si>
    <t>SEB TL Fond</t>
  </si>
  <si>
    <t>SkandiaLink</t>
  </si>
  <si>
    <t>SparFond</t>
  </si>
  <si>
    <t>LF Wasa Fond</t>
  </si>
  <si>
    <t>SHB Fond</t>
  </si>
  <si>
    <t>LF Fondliv</t>
  </si>
  <si>
    <t>FolksamFond</t>
  </si>
  <si>
    <t>SPPLiv Fond</t>
  </si>
  <si>
    <t>AMF Fond</t>
  </si>
  <si>
    <t>SEB Fond</t>
  </si>
  <si>
    <t>Tabell 2.    Balansräkning 1998. Svenska riksbolag för skadeförsäkring. (belopp i kkr)</t>
  </si>
  <si>
    <t>Accept</t>
  </si>
  <si>
    <t>Tabell 3.    Balansräkning 1998. Större lokala försäkringsbolag. (belopp i kkr)</t>
  </si>
  <si>
    <t>Tabell 4A.    Resultaträkning 1998. Svenska livförsäkringsbolag (trad. livförs.). (belopp i kSEK)</t>
  </si>
  <si>
    <t>Tabell 4B.    Resultaträkning 1998. Svenska fondförsäkringsbolag. (belopp i kSEK)</t>
  </si>
  <si>
    <t>Tabell 5.    Resultaträkning 1998. Svenska riksbolag för skadeförsäkring. (belopp i kkr)</t>
  </si>
  <si>
    <t>Tabell 6.    Resultaträkning 1998. Större lokala försäkringsbolag. (belopp i kkr)</t>
  </si>
  <si>
    <t>Tabell 9A.    Individuell sjuk- och olycksfallsförsäkring samt premiebefrielseförsäkring 1998. Svenska livförsäkringsbolag. Direkt försäkring i Sverige. (kSEK)</t>
  </si>
  <si>
    <t>Tabell 9B.    Gruppsjuk- och gruppolycksfallsförsäkringförsäkring samt premiebefrielseförsäkring 1998. Svenska livförsäkringsbolag. Direkt försäkring i Sverige. (belopp i kSEK)</t>
  </si>
  <si>
    <t>Tabell 10.    Avgångsbidragsförsäkring 1998. Svenska bolag. Direkt försäkring i Sverige. (belopp i kSEK)</t>
  </si>
  <si>
    <t>Tabell 26.    Individuell livförsäkring 1998. Svenska livförsäkringsbolag traditionell livförsäkring. Direkt försäkring i Sverige. (belopp i kSEK)</t>
  </si>
  <si>
    <t>Tabell 27.    Gruppensions- och tjänstepensionsförsäkring 1998. Svenska livförsäkringsbolag traditionell livförsäkring. Direkt försäkring i Sverige. (belopp i kSEK)</t>
  </si>
  <si>
    <t>Tabell 28.    Gruppliv- och tjänstegrupplivförsäkring 1998. Svenska livförsäkringsbolag traditionell livförsäkring. Direkt försäkring i Sverige. (belopp i kSEK)</t>
  </si>
  <si>
    <t>Tabell 29.    Direkt försäkring av utländska risker 1998. Svenska livförsäkringsbolag traditionell livförsäkring. Direkt försäkring i Sverige. (belopp i kSEK)</t>
  </si>
  <si>
    <t>Tabell 30.    Mottagen livåterförsäkring 1998. Svenska bolag. (belopp i kSEK)</t>
  </si>
  <si>
    <t>Tabell 24.    Direktförsäkring i Sverige totalt 1998. Svenska skadeförsäkringsbolag. (belopp i kSEK)</t>
  </si>
  <si>
    <t>(Företag och fastighet 1997)</t>
  </si>
  <si>
    <t>(Kredit 1997)</t>
  </si>
  <si>
    <t>(Hem o villa 1997)</t>
  </si>
  <si>
    <t>(Annan motor 1997)</t>
  </si>
  <si>
    <t>(Trafik 1997)</t>
  </si>
  <si>
    <t>(Sjuk och olycksfall 1997)</t>
  </si>
  <si>
    <t>(Sjö, flyg och transport 1997)</t>
  </si>
  <si>
    <t>(Trygghetsförsäkring 1997)</t>
  </si>
  <si>
    <t>(Avgångsbidrag 1997)</t>
  </si>
  <si>
    <t>(Djur 1997)</t>
  </si>
  <si>
    <t>Samtliga grenar 1998</t>
  </si>
  <si>
    <t>Samtliga grenar 1997</t>
  </si>
  <si>
    <t>Tabell 25.    Direktförsäkring i Sverige totalt 1998. Svenska skadeförsäkringsbolag. (i % av bruttopremieintäkten)</t>
  </si>
  <si>
    <t>Tabell 7.    Utländska bolags direkta skadeförsäkringsrörelse i Sverige 1998. (belopp i kSEK)</t>
  </si>
  <si>
    <t>Totalt 1998</t>
  </si>
  <si>
    <t>EuroAccident</t>
  </si>
  <si>
    <t>Sampo Indust</t>
  </si>
  <si>
    <t>Reliance</t>
  </si>
  <si>
    <t>CIGNA</t>
  </si>
  <si>
    <t>Guardian</t>
  </si>
  <si>
    <t>Allianz</t>
  </si>
  <si>
    <t>AIG Europe</t>
  </si>
  <si>
    <t>UAP</t>
  </si>
  <si>
    <t>Commercial</t>
  </si>
  <si>
    <t>Zurich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</si>
</sst>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&quot;%&quot;"/>
  </numFmts>
  <fonts count="8">
    <font>
      <sz val="10"/>
      <name val="Arial"/>
      <family val="0"/>
    </font>
    <font>
      <sz val="8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i/>
      <sz val="8"/>
      <name val="Book Antiqua"/>
      <family val="1"/>
    </font>
    <font>
      <b/>
      <i/>
      <sz val="10"/>
      <name val="Book Antiqua"/>
      <family val="1"/>
    </font>
    <font>
      <i/>
      <sz val="10"/>
      <name val="Arial"/>
      <family val="0"/>
    </font>
    <font>
      <i/>
      <sz val="10"/>
      <name val="Book Antiqu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 quotePrefix="1">
      <alignment wrapText="1"/>
    </xf>
    <xf numFmtId="164" fontId="1" fillId="0" borderId="0" xfId="0" applyNumberFormat="1" applyFont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 quotePrefix="1">
      <alignment wrapText="1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Alignment="1">
      <alignment wrapText="1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7"/>
  <dimension ref="A1:L3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11" width="13.7109375" style="1" customWidth="1"/>
    <col min="12" max="16384" width="9.140625" style="1" customWidth="1"/>
  </cols>
  <sheetData>
    <row r="1" spans="1:12" ht="27" customHeight="1">
      <c r="A1" s="32" t="s">
        <v>267</v>
      </c>
      <c r="B1" s="23"/>
      <c r="C1" s="23"/>
      <c r="D1" s="23"/>
      <c r="E1" s="23"/>
      <c r="F1" s="23"/>
      <c r="G1" s="6"/>
      <c r="H1" s="8"/>
      <c r="I1" s="8"/>
      <c r="J1" s="8"/>
      <c r="K1" s="8"/>
      <c r="L1" s="8"/>
    </row>
    <row r="2" spans="1:11" s="19" customFormat="1" ht="17.25" customHeight="1" thickBot="1">
      <c r="A2" s="24" t="s">
        <v>47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11" ht="83.25" customHeight="1" thickTop="1">
      <c r="A3" s="5" t="s">
        <v>59</v>
      </c>
      <c r="B3" s="4" t="s">
        <v>57</v>
      </c>
      <c r="C3" s="4" t="s">
        <v>56</v>
      </c>
      <c r="D3" s="4" t="s">
        <v>58</v>
      </c>
      <c r="E3" s="4" t="s">
        <v>60</v>
      </c>
      <c r="F3" s="4" t="s">
        <v>61</v>
      </c>
      <c r="G3" s="4" t="s">
        <v>62</v>
      </c>
      <c r="H3" s="4" t="s">
        <v>63</v>
      </c>
      <c r="I3" s="4" t="s">
        <v>64</v>
      </c>
      <c r="J3" s="4" t="s">
        <v>65</v>
      </c>
      <c r="K3" s="4" t="s">
        <v>66</v>
      </c>
    </row>
    <row r="4" spans="1:11" s="3" customFormat="1" ht="12" customHeight="1">
      <c r="A4" s="3" t="s">
        <v>268</v>
      </c>
      <c r="B4" s="9">
        <v>295267630</v>
      </c>
      <c r="C4" s="9">
        <v>0</v>
      </c>
      <c r="D4" s="9">
        <v>3753049</v>
      </c>
      <c r="E4" s="9">
        <v>6091191</v>
      </c>
      <c r="F4" s="9">
        <v>305111870</v>
      </c>
      <c r="G4" s="9">
        <v>500930</v>
      </c>
      <c r="H4" s="9">
        <v>134742256</v>
      </c>
      <c r="I4" s="9">
        <v>161816295</v>
      </c>
      <c r="J4" s="9">
        <v>8052389</v>
      </c>
      <c r="K4" s="9">
        <v>305111870</v>
      </c>
    </row>
    <row r="5" spans="1:11" s="3" customFormat="1" ht="12" customHeight="1">
      <c r="A5" s="3" t="s">
        <v>269</v>
      </c>
      <c r="B5" s="9">
        <v>200756972</v>
      </c>
      <c r="C5" s="9">
        <v>1911639</v>
      </c>
      <c r="D5" s="9">
        <v>3819700</v>
      </c>
      <c r="E5" s="9">
        <v>4021980</v>
      </c>
      <c r="F5" s="9">
        <v>210510291</v>
      </c>
      <c r="G5" s="9">
        <v>157700</v>
      </c>
      <c r="H5" s="9">
        <v>109372867</v>
      </c>
      <c r="I5" s="9">
        <v>96852954</v>
      </c>
      <c r="J5" s="9">
        <v>4126770</v>
      </c>
      <c r="K5" s="9">
        <v>210510291</v>
      </c>
    </row>
    <row r="6" spans="1:11" s="3" customFormat="1" ht="12" customHeight="1">
      <c r="A6" s="3" t="s">
        <v>270</v>
      </c>
      <c r="B6" s="9">
        <v>154015672</v>
      </c>
      <c r="C6" s="9">
        <v>5</v>
      </c>
      <c r="D6" s="9">
        <v>638250</v>
      </c>
      <c r="E6" s="9">
        <v>2171622</v>
      </c>
      <c r="F6" s="9">
        <v>156825549</v>
      </c>
      <c r="G6" s="9">
        <v>3000</v>
      </c>
      <c r="H6" s="9">
        <v>106427450</v>
      </c>
      <c r="I6" s="9">
        <v>49704577</v>
      </c>
      <c r="J6" s="9">
        <v>690522</v>
      </c>
      <c r="K6" s="9">
        <v>156825549</v>
      </c>
    </row>
    <row r="7" spans="1:11" s="3" customFormat="1" ht="12" customHeight="1">
      <c r="A7" s="3" t="s">
        <v>271</v>
      </c>
      <c r="B7" s="9">
        <v>148851764</v>
      </c>
      <c r="C7" s="9">
        <v>0</v>
      </c>
      <c r="D7" s="9">
        <v>2497195</v>
      </c>
      <c r="E7" s="9">
        <v>3103712</v>
      </c>
      <c r="F7" s="9">
        <v>154452671</v>
      </c>
      <c r="G7" s="9">
        <v>26010</v>
      </c>
      <c r="H7" s="9">
        <v>71111299</v>
      </c>
      <c r="I7" s="9">
        <v>70475632</v>
      </c>
      <c r="J7" s="9">
        <v>12839730</v>
      </c>
      <c r="K7" s="9">
        <v>154452671</v>
      </c>
    </row>
    <row r="8" spans="1:11" s="3" customFormat="1" ht="12" customHeight="1">
      <c r="A8" s="3" t="s">
        <v>272</v>
      </c>
      <c r="B8" s="9">
        <v>83420127</v>
      </c>
      <c r="C8" s="9">
        <v>539289</v>
      </c>
      <c r="D8" s="9">
        <v>3705828</v>
      </c>
      <c r="E8" s="9">
        <v>2497835</v>
      </c>
      <c r="F8" s="9">
        <v>90163079</v>
      </c>
      <c r="G8" s="9">
        <v>258000</v>
      </c>
      <c r="H8" s="9">
        <v>39460733</v>
      </c>
      <c r="I8" s="9">
        <v>48332142</v>
      </c>
      <c r="J8" s="9">
        <v>2112204</v>
      </c>
      <c r="K8" s="9">
        <v>90163079</v>
      </c>
    </row>
    <row r="9" spans="1:11" s="3" customFormat="1" ht="12" customHeight="1">
      <c r="A9" s="3" t="s">
        <v>273</v>
      </c>
      <c r="B9" s="9">
        <v>64820944</v>
      </c>
      <c r="C9" s="9">
        <v>0</v>
      </c>
      <c r="D9" s="9">
        <v>613461</v>
      </c>
      <c r="E9" s="9">
        <v>472925</v>
      </c>
      <c r="F9" s="9">
        <v>65907330</v>
      </c>
      <c r="G9" s="9">
        <v>332045</v>
      </c>
      <c r="H9" s="9">
        <v>19097657</v>
      </c>
      <c r="I9" s="9">
        <v>45735027</v>
      </c>
      <c r="J9" s="9">
        <v>742601</v>
      </c>
      <c r="K9" s="9">
        <v>65907330</v>
      </c>
    </row>
    <row r="10" spans="1:11" s="3" customFormat="1" ht="12" customHeight="1">
      <c r="A10" s="3" t="s">
        <v>274</v>
      </c>
      <c r="B10" s="9">
        <v>42369926</v>
      </c>
      <c r="C10" s="9">
        <v>8853</v>
      </c>
      <c r="D10" s="9">
        <v>1887753</v>
      </c>
      <c r="E10" s="9">
        <v>749998</v>
      </c>
      <c r="F10" s="9">
        <v>45016530</v>
      </c>
      <c r="G10" s="9">
        <v>192606</v>
      </c>
      <c r="H10" s="9">
        <v>17391758</v>
      </c>
      <c r="I10" s="9">
        <v>25619425</v>
      </c>
      <c r="J10" s="9">
        <v>1812741</v>
      </c>
      <c r="K10" s="9">
        <v>45016530</v>
      </c>
    </row>
    <row r="11" spans="1:11" s="3" customFormat="1" ht="12" customHeight="1">
      <c r="A11" s="3" t="s">
        <v>275</v>
      </c>
      <c r="B11" s="9">
        <v>14609990</v>
      </c>
      <c r="C11" s="9">
        <v>13288</v>
      </c>
      <c r="D11" s="9">
        <v>1992898</v>
      </c>
      <c r="E11" s="9">
        <v>333430</v>
      </c>
      <c r="F11" s="9">
        <v>16949606</v>
      </c>
      <c r="G11" s="9">
        <v>211103</v>
      </c>
      <c r="H11" s="9">
        <v>5621915</v>
      </c>
      <c r="I11" s="9">
        <v>10229392</v>
      </c>
      <c r="J11" s="9">
        <v>887196</v>
      </c>
      <c r="K11" s="9">
        <v>16949606</v>
      </c>
    </row>
    <row r="12" spans="1:11" s="3" customFormat="1" ht="12" customHeight="1">
      <c r="A12" s="3" t="s">
        <v>276</v>
      </c>
      <c r="B12" s="9">
        <v>10357616</v>
      </c>
      <c r="C12" s="9">
        <v>0</v>
      </c>
      <c r="D12" s="9">
        <v>217792</v>
      </c>
      <c r="E12" s="9">
        <v>221053</v>
      </c>
      <c r="F12" s="9">
        <v>10796461</v>
      </c>
      <c r="G12" s="9">
        <v>81609</v>
      </c>
      <c r="H12" s="9">
        <v>2697005</v>
      </c>
      <c r="I12" s="9">
        <v>7925566</v>
      </c>
      <c r="J12" s="9">
        <v>92281</v>
      </c>
      <c r="K12" s="9">
        <v>10796461</v>
      </c>
    </row>
    <row r="13" spans="1:11" s="3" customFormat="1" ht="12" customHeight="1">
      <c r="A13" s="3" t="s">
        <v>277</v>
      </c>
      <c r="B13" s="9">
        <v>7206242</v>
      </c>
      <c r="C13" s="9">
        <v>0</v>
      </c>
      <c r="D13" s="9">
        <v>357166</v>
      </c>
      <c r="E13" s="9">
        <v>121007</v>
      </c>
      <c r="F13" s="9">
        <v>7684415</v>
      </c>
      <c r="G13" s="9">
        <v>46156</v>
      </c>
      <c r="H13" s="9">
        <v>4372395</v>
      </c>
      <c r="I13" s="9">
        <v>2343661</v>
      </c>
      <c r="J13" s="9">
        <v>922203</v>
      </c>
      <c r="K13" s="9">
        <v>7684415</v>
      </c>
    </row>
    <row r="14" spans="1:11" s="3" customFormat="1" ht="12" customHeight="1">
      <c r="A14" s="3" t="s">
        <v>278</v>
      </c>
      <c r="B14" s="9">
        <v>6751403</v>
      </c>
      <c r="C14" s="9">
        <v>2720</v>
      </c>
      <c r="D14" s="9">
        <v>247880</v>
      </c>
      <c r="E14" s="9">
        <v>142833</v>
      </c>
      <c r="F14" s="9">
        <v>7144836</v>
      </c>
      <c r="G14" s="9">
        <v>176399</v>
      </c>
      <c r="H14" s="9">
        <v>2042286</v>
      </c>
      <c r="I14" s="9">
        <v>4750598</v>
      </c>
      <c r="J14" s="9">
        <v>175553</v>
      </c>
      <c r="K14" s="9">
        <v>7144836</v>
      </c>
    </row>
    <row r="15" spans="1:11" s="3" customFormat="1" ht="12" customHeight="1">
      <c r="A15" s="3" t="s">
        <v>279</v>
      </c>
      <c r="B15" s="9">
        <v>5372884</v>
      </c>
      <c r="C15" s="9">
        <v>43909</v>
      </c>
      <c r="D15" s="9">
        <v>188381</v>
      </c>
      <c r="E15" s="9">
        <v>190360</v>
      </c>
      <c r="F15" s="9">
        <v>5795534</v>
      </c>
      <c r="G15" s="9">
        <v>10000</v>
      </c>
      <c r="H15" s="9">
        <v>2205419</v>
      </c>
      <c r="I15" s="9">
        <v>3373156</v>
      </c>
      <c r="J15" s="9">
        <v>206959</v>
      </c>
      <c r="K15" s="9">
        <v>5795534</v>
      </c>
    </row>
    <row r="16" spans="1:11" s="3" customFormat="1" ht="12" customHeight="1">
      <c r="A16" s="3" t="s">
        <v>280</v>
      </c>
      <c r="B16" s="9">
        <v>4022198</v>
      </c>
      <c r="C16" s="9">
        <v>503</v>
      </c>
      <c r="D16" s="9">
        <v>420052</v>
      </c>
      <c r="E16" s="9">
        <v>93222</v>
      </c>
      <c r="F16" s="9">
        <v>4535975</v>
      </c>
      <c r="G16" s="9">
        <v>100000</v>
      </c>
      <c r="H16" s="9">
        <v>1104072</v>
      </c>
      <c r="I16" s="9">
        <v>2701492</v>
      </c>
      <c r="J16" s="9">
        <v>630411</v>
      </c>
      <c r="K16" s="9">
        <v>4535975</v>
      </c>
    </row>
    <row r="17" spans="1:11" s="3" customFormat="1" ht="12" customHeight="1">
      <c r="A17" s="3" t="s">
        <v>281</v>
      </c>
      <c r="B17" s="9">
        <v>3232421</v>
      </c>
      <c r="C17" s="9">
        <v>0</v>
      </c>
      <c r="D17" s="9">
        <v>166355</v>
      </c>
      <c r="E17" s="9">
        <v>58866</v>
      </c>
      <c r="F17" s="9">
        <v>3457642</v>
      </c>
      <c r="G17" s="9">
        <v>300000</v>
      </c>
      <c r="H17" s="9">
        <v>1335291</v>
      </c>
      <c r="I17" s="9">
        <v>1708967</v>
      </c>
      <c r="J17" s="9">
        <v>113384</v>
      </c>
      <c r="K17" s="9">
        <v>3457642</v>
      </c>
    </row>
    <row r="18" spans="1:11" s="3" customFormat="1" ht="12" customHeight="1">
      <c r="A18" s="3" t="s">
        <v>282</v>
      </c>
      <c r="B18" s="9">
        <v>3099491</v>
      </c>
      <c r="C18" s="9">
        <v>0</v>
      </c>
      <c r="D18" s="9">
        <v>105819</v>
      </c>
      <c r="E18" s="9">
        <v>39546</v>
      </c>
      <c r="F18" s="9">
        <v>3244856</v>
      </c>
      <c r="G18" s="9">
        <v>1467</v>
      </c>
      <c r="H18" s="9">
        <v>513786</v>
      </c>
      <c r="I18" s="9">
        <v>1035973</v>
      </c>
      <c r="J18" s="9">
        <v>1693630</v>
      </c>
      <c r="K18" s="9">
        <v>3244856</v>
      </c>
    </row>
    <row r="19" spans="1:11" s="3" customFormat="1" ht="12" customHeight="1">
      <c r="A19" s="3" t="s">
        <v>283</v>
      </c>
      <c r="B19" s="9">
        <v>2382159</v>
      </c>
      <c r="C19" s="9">
        <v>0</v>
      </c>
      <c r="D19" s="9">
        <v>13644</v>
      </c>
      <c r="E19" s="9">
        <v>32343</v>
      </c>
      <c r="F19" s="9">
        <v>2428146</v>
      </c>
      <c r="G19" s="9">
        <v>120404</v>
      </c>
      <c r="H19" s="9">
        <v>773156</v>
      </c>
      <c r="I19" s="9">
        <v>1480447</v>
      </c>
      <c r="J19" s="9">
        <v>54139</v>
      </c>
      <c r="K19" s="9">
        <v>2428146</v>
      </c>
    </row>
    <row r="20" spans="1:11" s="3" customFormat="1" ht="12" customHeight="1">
      <c r="A20" s="3" t="s">
        <v>284</v>
      </c>
      <c r="B20" s="9">
        <v>1087641</v>
      </c>
      <c r="C20" s="9">
        <v>0</v>
      </c>
      <c r="D20" s="9">
        <v>379804</v>
      </c>
      <c r="E20" s="9">
        <v>14976</v>
      </c>
      <c r="F20" s="9">
        <v>1482421</v>
      </c>
      <c r="G20" s="9">
        <v>10000</v>
      </c>
      <c r="H20" s="9">
        <v>264148</v>
      </c>
      <c r="I20" s="9">
        <v>201855</v>
      </c>
      <c r="J20" s="9">
        <v>1006418</v>
      </c>
      <c r="K20" s="9">
        <v>1482421</v>
      </c>
    </row>
    <row r="21" spans="1:11" s="3" customFormat="1" ht="12" customHeight="1">
      <c r="A21" s="3" t="s">
        <v>285</v>
      </c>
      <c r="B21" s="9">
        <v>714122</v>
      </c>
      <c r="C21" s="9">
        <v>0</v>
      </c>
      <c r="D21" s="9">
        <v>92381</v>
      </c>
      <c r="E21" s="9">
        <v>54869</v>
      </c>
      <c r="F21" s="9">
        <v>861372</v>
      </c>
      <c r="G21" s="9">
        <v>107069</v>
      </c>
      <c r="H21" s="9">
        <v>214080</v>
      </c>
      <c r="I21" s="9">
        <v>476046</v>
      </c>
      <c r="J21" s="9">
        <v>64177</v>
      </c>
      <c r="K21" s="9">
        <v>861372</v>
      </c>
    </row>
    <row r="22" spans="1:11" s="3" customFormat="1" ht="12" customHeight="1">
      <c r="A22" s="3" t="s">
        <v>286</v>
      </c>
      <c r="B22" s="9">
        <v>612589</v>
      </c>
      <c r="C22" s="9">
        <v>0</v>
      </c>
      <c r="D22" s="9">
        <v>65654</v>
      </c>
      <c r="E22" s="9">
        <v>59781</v>
      </c>
      <c r="F22" s="9">
        <v>738024</v>
      </c>
      <c r="G22" s="9">
        <v>107111</v>
      </c>
      <c r="H22" s="9">
        <v>246074</v>
      </c>
      <c r="I22" s="9">
        <v>225043</v>
      </c>
      <c r="J22" s="9">
        <v>159796</v>
      </c>
      <c r="K22" s="9">
        <v>738024</v>
      </c>
    </row>
    <row r="23" spans="1:11" s="3" customFormat="1" ht="12" customHeight="1">
      <c r="A23" s="3" t="s">
        <v>287</v>
      </c>
      <c r="B23" s="9">
        <v>331656</v>
      </c>
      <c r="C23" s="9">
        <v>25498</v>
      </c>
      <c r="D23" s="9">
        <v>56548</v>
      </c>
      <c r="E23" s="9">
        <v>2876</v>
      </c>
      <c r="F23" s="9">
        <v>416578</v>
      </c>
      <c r="G23" s="9">
        <v>60202</v>
      </c>
      <c r="H23" s="9">
        <v>0</v>
      </c>
      <c r="I23" s="9">
        <v>315179</v>
      </c>
      <c r="J23" s="9">
        <v>41197</v>
      </c>
      <c r="K23" s="9">
        <v>416578</v>
      </c>
    </row>
    <row r="24" spans="1:11" s="3" customFormat="1" ht="12" customHeight="1">
      <c r="A24" s="3" t="s">
        <v>288</v>
      </c>
      <c r="B24" s="9">
        <v>265651</v>
      </c>
      <c r="C24" s="9">
        <v>0</v>
      </c>
      <c r="D24" s="9">
        <v>19950</v>
      </c>
      <c r="E24" s="9">
        <v>6202</v>
      </c>
      <c r="F24" s="9">
        <v>291803</v>
      </c>
      <c r="G24" s="9">
        <v>0</v>
      </c>
      <c r="H24" s="9">
        <v>180121</v>
      </c>
      <c r="I24" s="9">
        <v>109517</v>
      </c>
      <c r="J24" s="9">
        <v>2165</v>
      </c>
      <c r="K24" s="9">
        <v>291803</v>
      </c>
    </row>
    <row r="25" spans="1:11" s="3" customFormat="1" ht="12" customHeight="1">
      <c r="A25" s="3" t="s">
        <v>289</v>
      </c>
      <c r="B25" s="9">
        <v>86255</v>
      </c>
      <c r="C25" s="9">
        <v>0</v>
      </c>
      <c r="D25" s="9">
        <v>17402</v>
      </c>
      <c r="E25" s="9">
        <v>8754</v>
      </c>
      <c r="F25" s="9">
        <v>112411</v>
      </c>
      <c r="G25" s="9">
        <v>25000</v>
      </c>
      <c r="H25" s="9">
        <v>17784</v>
      </c>
      <c r="I25" s="9">
        <v>59910</v>
      </c>
      <c r="J25" s="9">
        <v>9717</v>
      </c>
      <c r="K25" s="9">
        <v>112411</v>
      </c>
    </row>
    <row r="26" spans="1:11" s="3" customFormat="1" ht="12" customHeight="1">
      <c r="A26" s="3" t="s">
        <v>290</v>
      </c>
      <c r="B26" s="9">
        <v>70895</v>
      </c>
      <c r="C26" s="9">
        <v>7338</v>
      </c>
      <c r="D26" s="9">
        <v>82603</v>
      </c>
      <c r="E26" s="9">
        <v>6039</v>
      </c>
      <c r="F26" s="9">
        <v>166875</v>
      </c>
      <c r="G26" s="9">
        <v>75000</v>
      </c>
      <c r="H26" s="9">
        <v>-5832</v>
      </c>
      <c r="I26" s="9">
        <v>34098</v>
      </c>
      <c r="J26" s="9">
        <v>63609</v>
      </c>
      <c r="K26" s="9">
        <v>166875</v>
      </c>
    </row>
    <row r="27" spans="1:11" s="3" customFormat="1" ht="12" customHeight="1">
      <c r="A27" s="3" t="s">
        <v>291</v>
      </c>
      <c r="B27" s="9">
        <v>32963</v>
      </c>
      <c r="C27" s="9">
        <v>0</v>
      </c>
      <c r="D27" s="9">
        <v>7104</v>
      </c>
      <c r="E27" s="9">
        <v>3460</v>
      </c>
      <c r="F27" s="9">
        <v>43527</v>
      </c>
      <c r="G27" s="9">
        <v>10000</v>
      </c>
      <c r="H27" s="9">
        <v>23078</v>
      </c>
      <c r="I27" s="9">
        <v>10180</v>
      </c>
      <c r="J27" s="9">
        <v>269</v>
      </c>
      <c r="K27" s="9">
        <v>43527</v>
      </c>
    </row>
    <row r="28" spans="1:6" s="3" customFormat="1" ht="12.75">
      <c r="A28" s="2"/>
      <c r="B28" s="9"/>
      <c r="C28" s="9"/>
      <c r="D28" s="9"/>
      <c r="E28" s="9"/>
      <c r="F28" s="9"/>
    </row>
    <row r="29" spans="1:11" ht="12.75">
      <c r="A29" s="3" t="s">
        <v>139</v>
      </c>
      <c r="B29" s="9">
        <f aca="true" t="shared" si="0" ref="B29:K29">SUM(B4:B28)</f>
        <v>1049739211</v>
      </c>
      <c r="C29" s="9">
        <f t="shared" si="0"/>
        <v>2553042</v>
      </c>
      <c r="D29" s="9">
        <f t="shared" si="0"/>
        <v>21346669</v>
      </c>
      <c r="E29" s="9">
        <f t="shared" si="0"/>
        <v>20498880</v>
      </c>
      <c r="F29" s="9">
        <f t="shared" si="0"/>
        <v>1094137802</v>
      </c>
      <c r="G29" s="9">
        <f t="shared" si="0"/>
        <v>2911811</v>
      </c>
      <c r="H29" s="9">
        <f t="shared" si="0"/>
        <v>519208798</v>
      </c>
      <c r="I29" s="9">
        <f t="shared" si="0"/>
        <v>535517132</v>
      </c>
      <c r="J29" s="9">
        <f t="shared" si="0"/>
        <v>36500061</v>
      </c>
      <c r="K29" s="9">
        <f t="shared" si="0"/>
        <v>1094137802</v>
      </c>
    </row>
    <row r="30" spans="1:11" ht="12.75">
      <c r="A30" s="1" t="s">
        <v>140</v>
      </c>
      <c r="B30" s="10">
        <v>913982525</v>
      </c>
      <c r="C30" s="10">
        <v>2160702</v>
      </c>
      <c r="D30" s="10">
        <v>23940073</v>
      </c>
      <c r="E30" s="10">
        <v>19437161</v>
      </c>
      <c r="F30" s="10">
        <v>959520461</v>
      </c>
      <c r="G30" s="10">
        <v>2433295</v>
      </c>
      <c r="H30" s="10">
        <v>428556861</v>
      </c>
      <c r="I30" s="10">
        <v>481492772</v>
      </c>
      <c r="J30" s="10">
        <v>47037533</v>
      </c>
      <c r="K30" s="10">
        <v>959520461</v>
      </c>
    </row>
    <row r="32" spans="1:11" ht="12.75">
      <c r="A32" s="1" t="s">
        <v>136</v>
      </c>
      <c r="B32" s="7">
        <f aca="true" t="shared" si="1" ref="B32:F33">B29/($F29/100)</f>
        <v>95.94213901403985</v>
      </c>
      <c r="C32" s="7">
        <f t="shared" si="1"/>
        <v>0.23333825002053993</v>
      </c>
      <c r="D32" s="7">
        <f t="shared" si="1"/>
        <v>1.9510036999891538</v>
      </c>
      <c r="E32" s="7">
        <f t="shared" si="1"/>
        <v>1.8735190359504643</v>
      </c>
      <c r="F32" s="7">
        <f t="shared" si="1"/>
        <v>100</v>
      </c>
      <c r="G32" s="7">
        <f aca="true" t="shared" si="2" ref="G32:K33">G29/($K29/100)</f>
        <v>0.26612836104167437</v>
      </c>
      <c r="H32" s="7">
        <f t="shared" si="2"/>
        <v>47.45369340597922</v>
      </c>
      <c r="I32" s="7">
        <f t="shared" si="2"/>
        <v>48.944212604766584</v>
      </c>
      <c r="J32" s="7">
        <f t="shared" si="2"/>
        <v>3.335965628212524</v>
      </c>
      <c r="K32" s="7">
        <f t="shared" si="2"/>
        <v>100</v>
      </c>
    </row>
    <row r="33" spans="1:11" ht="12.75">
      <c r="A33" s="1" t="s">
        <v>137</v>
      </c>
      <c r="B33" s="7">
        <f t="shared" si="1"/>
        <v>95.25409432618655</v>
      </c>
      <c r="C33" s="7">
        <f t="shared" si="1"/>
        <v>0.2251856096688281</v>
      </c>
      <c r="D33" s="7">
        <f t="shared" si="1"/>
        <v>2.495003907998998</v>
      </c>
      <c r="E33" s="7">
        <f t="shared" si="1"/>
        <v>2.025716156145627</v>
      </c>
      <c r="F33" s="7">
        <f t="shared" si="1"/>
        <v>100</v>
      </c>
      <c r="G33" s="7">
        <f t="shared" si="2"/>
        <v>0.25359490484070046</v>
      </c>
      <c r="H33" s="7">
        <f t="shared" si="2"/>
        <v>44.66365006467538</v>
      </c>
      <c r="I33" s="7">
        <f t="shared" si="2"/>
        <v>50.18056326784261</v>
      </c>
      <c r="J33" s="7">
        <f t="shared" si="2"/>
        <v>4.902191762641318</v>
      </c>
      <c r="K33" s="7">
        <f t="shared" si="2"/>
        <v>100</v>
      </c>
    </row>
  </sheetData>
  <mergeCells count="2">
    <mergeCell ref="A1:F1"/>
    <mergeCell ref="A2:I2"/>
  </mergeCells>
  <printOptions/>
  <pageMargins left="0.3937007874015748" right="0.3937007874015748" top="0.984251968503937" bottom="0.984251968503937" header="0.5118110236220472" footer="0.5118110236220472"/>
  <pageSetup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/>
  <dimension ref="A1:K5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263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26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264</v>
      </c>
      <c r="B4" s="9">
        <v>3614786</v>
      </c>
      <c r="C4" s="9">
        <v>3614786</v>
      </c>
      <c r="D4" s="9">
        <v>2789621</v>
      </c>
      <c r="E4" s="9">
        <v>-7425034</v>
      </c>
      <c r="F4" s="9">
        <v>0</v>
      </c>
      <c r="G4" s="9">
        <v>-123953</v>
      </c>
      <c r="H4" s="9">
        <v>-32430</v>
      </c>
      <c r="I4" s="9">
        <v>-1177010</v>
      </c>
    </row>
    <row r="5" spans="1:9" s="3" customFormat="1" ht="12" customHeight="1">
      <c r="A5" s="3" t="s">
        <v>147</v>
      </c>
      <c r="B5" s="9">
        <v>1190099</v>
      </c>
      <c r="C5" s="9">
        <v>1189066</v>
      </c>
      <c r="D5" s="9">
        <v>293993</v>
      </c>
      <c r="E5" s="9">
        <v>-1292453</v>
      </c>
      <c r="F5" s="9">
        <v>0</v>
      </c>
      <c r="G5" s="9">
        <v>-176285</v>
      </c>
      <c r="H5" s="9">
        <v>0</v>
      </c>
      <c r="I5" s="9">
        <v>14321</v>
      </c>
    </row>
    <row r="6" spans="1:9" s="3" customFormat="1" ht="12" customHeight="1">
      <c r="A6" s="3" t="s">
        <v>145</v>
      </c>
      <c r="B6" s="9">
        <v>509716</v>
      </c>
      <c r="C6" s="9">
        <v>508242</v>
      </c>
      <c r="D6" s="9">
        <v>115759</v>
      </c>
      <c r="E6" s="9">
        <v>-393532</v>
      </c>
      <c r="F6" s="9">
        <v>0</v>
      </c>
      <c r="G6" s="9">
        <v>-97193</v>
      </c>
      <c r="H6" s="9">
        <v>0</v>
      </c>
      <c r="I6" s="9">
        <v>133276</v>
      </c>
    </row>
    <row r="7" spans="1:9" s="3" customFormat="1" ht="12" customHeight="1">
      <c r="A7" s="3" t="s">
        <v>183</v>
      </c>
      <c r="B7" s="9">
        <v>381632</v>
      </c>
      <c r="C7" s="9">
        <v>383726</v>
      </c>
      <c r="D7" s="9">
        <v>66737</v>
      </c>
      <c r="E7" s="9">
        <v>-282750</v>
      </c>
      <c r="F7" s="9">
        <v>0</v>
      </c>
      <c r="G7" s="9">
        <v>-94740</v>
      </c>
      <c r="H7" s="9">
        <v>0</v>
      </c>
      <c r="I7" s="9">
        <v>72973</v>
      </c>
    </row>
    <row r="8" spans="1:9" s="3" customFormat="1" ht="12" customHeight="1">
      <c r="A8" s="3" t="s">
        <v>146</v>
      </c>
      <c r="B8" s="9">
        <v>375840</v>
      </c>
      <c r="C8" s="9">
        <v>375228</v>
      </c>
      <c r="D8" s="9">
        <v>52392</v>
      </c>
      <c r="E8" s="9">
        <v>-313560</v>
      </c>
      <c r="F8" s="9">
        <v>0</v>
      </c>
      <c r="G8" s="9">
        <v>-70815</v>
      </c>
      <c r="H8" s="9">
        <v>0</v>
      </c>
      <c r="I8" s="9">
        <v>43245</v>
      </c>
    </row>
    <row r="9" spans="1:9" s="3" customFormat="1" ht="12" customHeight="1">
      <c r="A9" s="3" t="s">
        <v>142</v>
      </c>
      <c r="B9" s="9">
        <v>77424</v>
      </c>
      <c r="C9" s="9">
        <v>67658</v>
      </c>
      <c r="D9" s="9">
        <v>16847</v>
      </c>
      <c r="E9" s="9">
        <v>-139543</v>
      </c>
      <c r="F9" s="9">
        <v>0</v>
      </c>
      <c r="G9" s="9">
        <v>-22910</v>
      </c>
      <c r="H9" s="9">
        <v>8201</v>
      </c>
      <c r="I9" s="9">
        <v>-69747</v>
      </c>
    </row>
    <row r="10" spans="1:9" s="3" customFormat="1" ht="12" customHeight="1">
      <c r="A10" s="3" t="s">
        <v>152</v>
      </c>
      <c r="B10" s="9">
        <v>64402</v>
      </c>
      <c r="C10" s="9">
        <v>53726</v>
      </c>
      <c r="D10" s="9">
        <v>7680</v>
      </c>
      <c r="E10" s="9">
        <v>-1463</v>
      </c>
      <c r="F10" s="9">
        <v>0</v>
      </c>
      <c r="G10" s="9">
        <v>-20097</v>
      </c>
      <c r="H10" s="9">
        <v>0</v>
      </c>
      <c r="I10" s="9">
        <v>39846</v>
      </c>
    </row>
    <row r="11" spans="1:9" s="3" customFormat="1" ht="12" customHeight="1">
      <c r="A11" s="3" t="s">
        <v>154</v>
      </c>
      <c r="B11" s="9">
        <v>54557</v>
      </c>
      <c r="C11" s="9">
        <v>54508</v>
      </c>
      <c r="D11" s="9">
        <v>4542</v>
      </c>
      <c r="E11" s="9">
        <v>-48356</v>
      </c>
      <c r="F11" s="9">
        <v>0</v>
      </c>
      <c r="G11" s="9">
        <v>-6227</v>
      </c>
      <c r="H11" s="9">
        <v>0</v>
      </c>
      <c r="I11" s="9">
        <v>4467</v>
      </c>
    </row>
    <row r="12" spans="1:9" s="3" customFormat="1" ht="12" customHeight="1">
      <c r="A12" s="3" t="s">
        <v>148</v>
      </c>
      <c r="B12" s="9">
        <v>17020</v>
      </c>
      <c r="C12" s="9">
        <v>14281</v>
      </c>
      <c r="D12" s="9">
        <v>3176</v>
      </c>
      <c r="E12" s="9">
        <v>-16814</v>
      </c>
      <c r="F12" s="9">
        <v>0</v>
      </c>
      <c r="G12" s="9">
        <v>-12365</v>
      </c>
      <c r="H12" s="9">
        <v>0</v>
      </c>
      <c r="I12" s="9">
        <v>-11722</v>
      </c>
    </row>
    <row r="13" spans="1:9" s="3" customFormat="1" ht="12" customHeight="1">
      <c r="A13" s="3" t="s">
        <v>188</v>
      </c>
      <c r="B13" s="9">
        <v>13675</v>
      </c>
      <c r="C13" s="9">
        <v>10249</v>
      </c>
      <c r="D13" s="9">
        <v>6941</v>
      </c>
      <c r="E13" s="9">
        <v>-10020</v>
      </c>
      <c r="F13" s="9">
        <v>0</v>
      </c>
      <c r="G13" s="9">
        <v>-2316</v>
      </c>
      <c r="H13" s="9">
        <v>0</v>
      </c>
      <c r="I13" s="9">
        <v>4854</v>
      </c>
    </row>
    <row r="14" spans="1:9" s="3" customFormat="1" ht="12" customHeight="1">
      <c r="A14" s="3" t="s">
        <v>187</v>
      </c>
      <c r="B14" s="9">
        <v>13360</v>
      </c>
      <c r="C14" s="9">
        <v>13331</v>
      </c>
      <c r="D14" s="9">
        <v>7316</v>
      </c>
      <c r="E14" s="9">
        <v>-17483</v>
      </c>
      <c r="F14" s="9">
        <v>0</v>
      </c>
      <c r="G14" s="9">
        <v>-1015</v>
      </c>
      <c r="H14" s="9">
        <v>0</v>
      </c>
      <c r="I14" s="9">
        <v>2149</v>
      </c>
    </row>
    <row r="15" spans="1:9" s="3" customFormat="1" ht="12" customHeight="1">
      <c r="A15" s="3" t="s">
        <v>191</v>
      </c>
      <c r="B15" s="9">
        <v>11620</v>
      </c>
      <c r="C15" s="9">
        <v>11572</v>
      </c>
      <c r="D15" s="9">
        <v>8805</v>
      </c>
      <c r="E15" s="9">
        <v>-14378</v>
      </c>
      <c r="F15" s="9">
        <v>-2402</v>
      </c>
      <c r="G15" s="9">
        <v>-4638</v>
      </c>
      <c r="H15" s="9">
        <v>69</v>
      </c>
      <c r="I15" s="9">
        <v>-972</v>
      </c>
    </row>
    <row r="16" spans="1:9" s="3" customFormat="1" ht="12" customHeight="1">
      <c r="A16" s="3" t="s">
        <v>192</v>
      </c>
      <c r="B16" s="9">
        <v>10893</v>
      </c>
      <c r="C16" s="9">
        <v>88</v>
      </c>
      <c r="D16" s="9">
        <v>5238</v>
      </c>
      <c r="E16" s="9">
        <v>1211</v>
      </c>
      <c r="F16" s="9">
        <v>0</v>
      </c>
      <c r="G16" s="9">
        <v>-1930</v>
      </c>
      <c r="H16" s="9">
        <v>0</v>
      </c>
      <c r="I16" s="9">
        <v>4607</v>
      </c>
    </row>
    <row r="17" spans="1:9" s="3" customFormat="1" ht="12" customHeight="1">
      <c r="A17" s="3" t="s">
        <v>190</v>
      </c>
      <c r="B17" s="9">
        <v>10639</v>
      </c>
      <c r="C17" s="9">
        <v>10407</v>
      </c>
      <c r="D17" s="9">
        <v>8519</v>
      </c>
      <c r="E17" s="9">
        <v>-15741</v>
      </c>
      <c r="F17" s="9">
        <v>0</v>
      </c>
      <c r="G17" s="9">
        <v>-1897</v>
      </c>
      <c r="H17" s="9">
        <v>0</v>
      </c>
      <c r="I17" s="9">
        <v>1288</v>
      </c>
    </row>
    <row r="18" spans="1:9" s="3" customFormat="1" ht="12" customHeight="1">
      <c r="A18" s="3" t="s">
        <v>189</v>
      </c>
      <c r="B18" s="9">
        <v>9890</v>
      </c>
      <c r="C18" s="9">
        <v>9799</v>
      </c>
      <c r="D18" s="9">
        <v>1052</v>
      </c>
      <c r="E18" s="9">
        <v>-1945</v>
      </c>
      <c r="F18" s="9">
        <v>0</v>
      </c>
      <c r="G18" s="9">
        <v>-783</v>
      </c>
      <c r="H18" s="9">
        <v>0</v>
      </c>
      <c r="I18" s="9">
        <v>8123</v>
      </c>
    </row>
    <row r="19" spans="1:9" s="3" customFormat="1" ht="12" customHeight="1">
      <c r="A19" s="3" t="s">
        <v>197</v>
      </c>
      <c r="B19" s="9">
        <v>8529</v>
      </c>
      <c r="C19" s="9">
        <v>1989</v>
      </c>
      <c r="D19" s="9">
        <v>4003</v>
      </c>
      <c r="E19" s="9">
        <v>-4962</v>
      </c>
      <c r="F19" s="9">
        <v>0</v>
      </c>
      <c r="G19" s="9">
        <v>-1022</v>
      </c>
      <c r="H19" s="9">
        <v>0</v>
      </c>
      <c r="I19" s="9">
        <v>8</v>
      </c>
    </row>
    <row r="20" spans="1:9" s="3" customFormat="1" ht="12" customHeight="1">
      <c r="A20" s="3" t="s">
        <v>221</v>
      </c>
      <c r="B20" s="9">
        <v>8491</v>
      </c>
      <c r="C20" s="9">
        <v>8491</v>
      </c>
      <c r="D20" s="9">
        <v>1555</v>
      </c>
      <c r="E20" s="9">
        <v>-6793</v>
      </c>
      <c r="F20" s="9">
        <v>0</v>
      </c>
      <c r="G20" s="9">
        <v>-2165</v>
      </c>
      <c r="H20" s="9">
        <v>0</v>
      </c>
      <c r="I20" s="9">
        <v>1088</v>
      </c>
    </row>
    <row r="21" spans="1:9" s="3" customFormat="1" ht="12" customHeight="1">
      <c r="A21" s="3" t="s">
        <v>194</v>
      </c>
      <c r="B21" s="9">
        <v>8346</v>
      </c>
      <c r="C21" s="9">
        <v>2254</v>
      </c>
      <c r="D21" s="9">
        <v>880</v>
      </c>
      <c r="E21" s="9">
        <v>-3853</v>
      </c>
      <c r="F21" s="9">
        <v>0</v>
      </c>
      <c r="G21" s="9">
        <v>-610</v>
      </c>
      <c r="H21" s="9">
        <v>0</v>
      </c>
      <c r="I21" s="9">
        <v>-1329</v>
      </c>
    </row>
    <row r="22" spans="1:9" s="3" customFormat="1" ht="12" customHeight="1">
      <c r="A22" s="3" t="s">
        <v>193</v>
      </c>
      <c r="B22" s="9">
        <v>7023</v>
      </c>
      <c r="C22" s="9">
        <v>6937</v>
      </c>
      <c r="D22" s="9">
        <v>5471</v>
      </c>
      <c r="E22" s="9">
        <v>-8515</v>
      </c>
      <c r="F22" s="9">
        <v>0</v>
      </c>
      <c r="G22" s="9">
        <v>-1515</v>
      </c>
      <c r="H22" s="9">
        <v>0</v>
      </c>
      <c r="I22" s="9">
        <v>2378</v>
      </c>
    </row>
    <row r="23" spans="1:9" s="3" customFormat="1" ht="12" customHeight="1">
      <c r="A23" s="3" t="s">
        <v>196</v>
      </c>
      <c r="B23" s="9">
        <v>6456</v>
      </c>
      <c r="C23" s="9">
        <v>1665</v>
      </c>
      <c r="D23" s="9">
        <v>5172</v>
      </c>
      <c r="E23" s="9">
        <v>-1400</v>
      </c>
      <c r="F23" s="9">
        <v>-406</v>
      </c>
      <c r="G23" s="9">
        <v>-370</v>
      </c>
      <c r="H23" s="9">
        <v>0</v>
      </c>
      <c r="I23" s="9">
        <v>4661</v>
      </c>
    </row>
    <row r="24" spans="1:9" s="3" customFormat="1" ht="12" customHeight="1">
      <c r="A24" s="3" t="s">
        <v>195</v>
      </c>
      <c r="B24" s="9">
        <v>6057</v>
      </c>
      <c r="C24" s="9">
        <v>5658</v>
      </c>
      <c r="D24" s="9">
        <v>2710</v>
      </c>
      <c r="E24" s="9">
        <v>-5900</v>
      </c>
      <c r="F24" s="9">
        <v>0</v>
      </c>
      <c r="G24" s="9">
        <v>-943</v>
      </c>
      <c r="H24" s="9">
        <v>0</v>
      </c>
      <c r="I24" s="9">
        <v>1525</v>
      </c>
    </row>
    <row r="25" spans="1:9" s="3" customFormat="1" ht="12" customHeight="1">
      <c r="A25" s="3" t="s">
        <v>200</v>
      </c>
      <c r="B25" s="9">
        <v>5779</v>
      </c>
      <c r="C25" s="9">
        <v>833</v>
      </c>
      <c r="D25" s="9">
        <v>559</v>
      </c>
      <c r="E25" s="9">
        <v>-1452</v>
      </c>
      <c r="F25" s="9">
        <v>0</v>
      </c>
      <c r="G25" s="9">
        <v>-588</v>
      </c>
      <c r="H25" s="9">
        <v>0</v>
      </c>
      <c r="I25" s="9">
        <v>-648</v>
      </c>
    </row>
    <row r="26" spans="1:9" s="3" customFormat="1" ht="12" customHeight="1">
      <c r="A26" s="3" t="s">
        <v>198</v>
      </c>
      <c r="B26" s="9">
        <v>5518</v>
      </c>
      <c r="C26" s="9">
        <v>1047</v>
      </c>
      <c r="D26" s="9">
        <v>1580</v>
      </c>
      <c r="E26" s="9">
        <v>-4164</v>
      </c>
      <c r="F26" s="9">
        <v>0</v>
      </c>
      <c r="G26" s="9">
        <v>-129</v>
      </c>
      <c r="H26" s="9">
        <v>0</v>
      </c>
      <c r="I26" s="9">
        <v>-1666</v>
      </c>
    </row>
    <row r="27" spans="1:9" s="3" customFormat="1" ht="12" customHeight="1">
      <c r="A27" s="3" t="s">
        <v>202</v>
      </c>
      <c r="B27" s="9">
        <v>5363</v>
      </c>
      <c r="C27" s="9">
        <v>466</v>
      </c>
      <c r="D27" s="9">
        <v>1052</v>
      </c>
      <c r="E27" s="9">
        <v>-1355</v>
      </c>
      <c r="F27" s="9">
        <v>0</v>
      </c>
      <c r="G27" s="9">
        <v>-940</v>
      </c>
      <c r="H27" s="9">
        <v>0</v>
      </c>
      <c r="I27" s="9">
        <v>-777</v>
      </c>
    </row>
    <row r="28" spans="1:9" s="3" customFormat="1" ht="12" customHeight="1">
      <c r="A28" s="3" t="s">
        <v>205</v>
      </c>
      <c r="B28" s="9">
        <v>5152</v>
      </c>
      <c r="C28" s="9">
        <v>4166</v>
      </c>
      <c r="D28" s="9">
        <v>1030</v>
      </c>
      <c r="E28" s="9">
        <v>-6334</v>
      </c>
      <c r="F28" s="9">
        <v>0</v>
      </c>
      <c r="G28" s="9">
        <v>-1136</v>
      </c>
      <c r="H28" s="9">
        <v>0</v>
      </c>
      <c r="I28" s="9">
        <v>-2274</v>
      </c>
    </row>
    <row r="29" spans="1:9" s="3" customFormat="1" ht="12" customHeight="1">
      <c r="A29" s="3" t="s">
        <v>204</v>
      </c>
      <c r="B29" s="9">
        <v>4945</v>
      </c>
      <c r="C29" s="9">
        <v>919</v>
      </c>
      <c r="D29" s="9">
        <v>816</v>
      </c>
      <c r="E29" s="9">
        <v>2652</v>
      </c>
      <c r="F29" s="9">
        <v>0</v>
      </c>
      <c r="G29" s="9">
        <v>-1109</v>
      </c>
      <c r="H29" s="9">
        <v>0</v>
      </c>
      <c r="I29" s="9">
        <v>3278</v>
      </c>
    </row>
    <row r="30" spans="1:9" s="3" customFormat="1" ht="12" customHeight="1">
      <c r="A30" s="3" t="s">
        <v>199</v>
      </c>
      <c r="B30" s="9">
        <v>4770</v>
      </c>
      <c r="C30" s="9">
        <v>570</v>
      </c>
      <c r="D30" s="9">
        <v>432</v>
      </c>
      <c r="E30" s="9">
        <v>-143</v>
      </c>
      <c r="F30" s="9">
        <v>0</v>
      </c>
      <c r="G30" s="9">
        <v>-1447</v>
      </c>
      <c r="H30" s="9">
        <v>0</v>
      </c>
      <c r="I30" s="9">
        <v>-588</v>
      </c>
    </row>
    <row r="31" spans="1:9" s="3" customFormat="1" ht="12" customHeight="1">
      <c r="A31" s="3" t="s">
        <v>203</v>
      </c>
      <c r="B31" s="9">
        <v>4001</v>
      </c>
      <c r="C31" s="9">
        <v>225</v>
      </c>
      <c r="D31" s="9">
        <v>1174</v>
      </c>
      <c r="E31" s="9">
        <v>-4383</v>
      </c>
      <c r="F31" s="9">
        <v>0</v>
      </c>
      <c r="G31" s="9">
        <v>-48</v>
      </c>
      <c r="H31" s="9">
        <v>0</v>
      </c>
      <c r="I31" s="9">
        <v>-3032</v>
      </c>
    </row>
    <row r="32" spans="1:9" s="3" customFormat="1" ht="12" customHeight="1">
      <c r="A32" s="3" t="s">
        <v>265</v>
      </c>
      <c r="B32" s="9">
        <v>3899</v>
      </c>
      <c r="C32" s="9">
        <v>3899</v>
      </c>
      <c r="D32" s="9">
        <v>447</v>
      </c>
      <c r="E32" s="9">
        <v>-2518</v>
      </c>
      <c r="F32" s="9">
        <v>0</v>
      </c>
      <c r="G32" s="9">
        <v>-2259</v>
      </c>
      <c r="H32" s="9">
        <v>0</v>
      </c>
      <c r="I32" s="9">
        <v>-431</v>
      </c>
    </row>
    <row r="33" spans="1:9" s="3" customFormat="1" ht="12" customHeight="1">
      <c r="A33" s="3" t="s">
        <v>201</v>
      </c>
      <c r="B33" s="9">
        <v>3663</v>
      </c>
      <c r="C33" s="9">
        <v>3134</v>
      </c>
      <c r="D33" s="9">
        <v>692</v>
      </c>
      <c r="E33" s="9">
        <v>-6272</v>
      </c>
      <c r="F33" s="9">
        <v>0</v>
      </c>
      <c r="G33" s="9">
        <v>-875</v>
      </c>
      <c r="H33" s="9">
        <v>0</v>
      </c>
      <c r="I33" s="9">
        <v>-3321</v>
      </c>
    </row>
    <row r="34" spans="1:9" s="3" customFormat="1" ht="12" customHeight="1">
      <c r="A34" s="3" t="s">
        <v>207</v>
      </c>
      <c r="B34" s="9">
        <v>3088</v>
      </c>
      <c r="C34" s="9">
        <v>2757</v>
      </c>
      <c r="D34" s="9">
        <v>1167</v>
      </c>
      <c r="E34" s="9">
        <v>-2171</v>
      </c>
      <c r="F34" s="9">
        <v>0</v>
      </c>
      <c r="G34" s="9">
        <v>-539</v>
      </c>
      <c r="H34" s="9">
        <v>0</v>
      </c>
      <c r="I34" s="9">
        <v>1214</v>
      </c>
    </row>
    <row r="35" spans="1:9" s="3" customFormat="1" ht="12" customHeight="1">
      <c r="A35" s="3" t="s">
        <v>209</v>
      </c>
      <c r="B35" s="9">
        <v>2786</v>
      </c>
      <c r="C35" s="9">
        <v>566</v>
      </c>
      <c r="D35" s="9">
        <v>2008</v>
      </c>
      <c r="E35" s="9">
        <v>-1303</v>
      </c>
      <c r="F35" s="9">
        <v>0</v>
      </c>
      <c r="G35" s="9">
        <v>-373</v>
      </c>
      <c r="H35" s="9">
        <v>0</v>
      </c>
      <c r="I35" s="9">
        <v>898</v>
      </c>
    </row>
    <row r="36" spans="1:9" s="3" customFormat="1" ht="12" customHeight="1">
      <c r="A36" s="3" t="s">
        <v>210</v>
      </c>
      <c r="B36" s="9">
        <v>2774</v>
      </c>
      <c r="C36" s="9">
        <v>263</v>
      </c>
      <c r="D36" s="9">
        <v>983</v>
      </c>
      <c r="E36" s="9">
        <v>-2272</v>
      </c>
      <c r="F36" s="9">
        <v>0</v>
      </c>
      <c r="G36" s="9">
        <v>-452</v>
      </c>
      <c r="H36" s="9">
        <v>0</v>
      </c>
      <c r="I36" s="9">
        <v>-1478</v>
      </c>
    </row>
    <row r="37" spans="1:9" s="3" customFormat="1" ht="12" customHeight="1">
      <c r="A37" s="3" t="s">
        <v>208</v>
      </c>
      <c r="B37" s="9">
        <v>2006</v>
      </c>
      <c r="C37" s="9">
        <v>180</v>
      </c>
      <c r="D37" s="9">
        <v>448</v>
      </c>
      <c r="E37" s="9">
        <v>-1443</v>
      </c>
      <c r="F37" s="9">
        <v>0</v>
      </c>
      <c r="G37" s="9">
        <v>-381</v>
      </c>
      <c r="H37" s="9">
        <v>0</v>
      </c>
      <c r="I37" s="9">
        <v>-1196</v>
      </c>
    </row>
    <row r="38" spans="1:9" s="3" customFormat="1" ht="12" customHeight="1">
      <c r="A38" s="3" t="s">
        <v>206</v>
      </c>
      <c r="B38" s="9">
        <v>1752</v>
      </c>
      <c r="C38" s="9">
        <v>1660</v>
      </c>
      <c r="D38" s="9">
        <v>1353</v>
      </c>
      <c r="E38" s="9">
        <v>-1939</v>
      </c>
      <c r="F38" s="9">
        <v>-438</v>
      </c>
      <c r="G38" s="9">
        <v>-294</v>
      </c>
      <c r="H38" s="9">
        <v>0</v>
      </c>
      <c r="I38" s="9">
        <v>342</v>
      </c>
    </row>
    <row r="39" spans="1:9" s="3" customFormat="1" ht="12" customHeight="1">
      <c r="A39" s="3" t="s">
        <v>174</v>
      </c>
      <c r="B39" s="9">
        <v>1276</v>
      </c>
      <c r="C39" s="9">
        <v>993</v>
      </c>
      <c r="D39" s="9">
        <v>35</v>
      </c>
      <c r="E39" s="9">
        <v>-457</v>
      </c>
      <c r="F39" s="9">
        <v>0</v>
      </c>
      <c r="G39" s="9">
        <v>-315</v>
      </c>
      <c r="H39" s="9">
        <v>0</v>
      </c>
      <c r="I39" s="9">
        <v>256</v>
      </c>
    </row>
    <row r="40" spans="1:9" s="3" customFormat="1" ht="12" customHeight="1">
      <c r="A40" s="3" t="s">
        <v>266</v>
      </c>
      <c r="B40" s="9">
        <v>1134</v>
      </c>
      <c r="C40" s="9">
        <v>1134</v>
      </c>
      <c r="D40" s="9">
        <v>334</v>
      </c>
      <c r="E40" s="9">
        <v>-713</v>
      </c>
      <c r="F40" s="9">
        <v>0</v>
      </c>
      <c r="G40" s="9">
        <v>-934</v>
      </c>
      <c r="H40" s="9">
        <v>0</v>
      </c>
      <c r="I40" s="9">
        <v>-179</v>
      </c>
    </row>
    <row r="41" spans="1:9" s="3" customFormat="1" ht="12" customHeight="1">
      <c r="A41" s="3" t="s">
        <v>173</v>
      </c>
      <c r="B41" s="9">
        <v>864</v>
      </c>
      <c r="C41" s="9">
        <v>200</v>
      </c>
      <c r="D41" s="9">
        <v>63</v>
      </c>
      <c r="E41" s="9">
        <v>-292</v>
      </c>
      <c r="F41" s="9">
        <v>0</v>
      </c>
      <c r="G41" s="9">
        <v>-384</v>
      </c>
      <c r="H41" s="9">
        <v>0</v>
      </c>
      <c r="I41" s="9">
        <v>-413</v>
      </c>
    </row>
    <row r="42" spans="1:9" s="3" customFormat="1" ht="12" customHeight="1">
      <c r="A42" s="3" t="s">
        <v>141</v>
      </c>
      <c r="B42" s="9">
        <v>500</v>
      </c>
      <c r="C42" s="9">
        <v>10</v>
      </c>
      <c r="D42" s="9">
        <v>327</v>
      </c>
      <c r="E42" s="9">
        <v>1596</v>
      </c>
      <c r="F42" s="9">
        <v>0</v>
      </c>
      <c r="G42" s="9">
        <v>-5600</v>
      </c>
      <c r="H42" s="9">
        <v>49</v>
      </c>
      <c r="I42" s="9">
        <v>-3618</v>
      </c>
    </row>
    <row r="43" spans="1:9" s="3" customFormat="1" ht="12" customHeight="1">
      <c r="A43" s="3" t="s">
        <v>231</v>
      </c>
      <c r="B43" s="9">
        <v>500</v>
      </c>
      <c r="C43" s="9">
        <v>500</v>
      </c>
      <c r="D43" s="9">
        <v>118</v>
      </c>
      <c r="E43" s="9">
        <v>-3</v>
      </c>
      <c r="F43" s="9">
        <v>0</v>
      </c>
      <c r="G43" s="9">
        <v>-151</v>
      </c>
      <c r="H43" s="9">
        <v>0</v>
      </c>
      <c r="I43" s="9">
        <v>464</v>
      </c>
    </row>
    <row r="44" spans="1:9" s="3" customFormat="1" ht="12" customHeight="1">
      <c r="A44" s="3" t="s">
        <v>151</v>
      </c>
      <c r="B44" s="9">
        <v>241</v>
      </c>
      <c r="C44" s="9">
        <v>152</v>
      </c>
      <c r="D44" s="9">
        <v>89</v>
      </c>
      <c r="E44" s="9">
        <v>-297</v>
      </c>
      <c r="F44" s="9">
        <v>0</v>
      </c>
      <c r="G44" s="9">
        <v>-50</v>
      </c>
      <c r="H44" s="9">
        <v>0</v>
      </c>
      <c r="I44" s="9">
        <v>-106</v>
      </c>
    </row>
    <row r="45" spans="1:9" s="3" customFormat="1" ht="12" customHeight="1">
      <c r="A45" s="3" t="s">
        <v>161</v>
      </c>
      <c r="B45" s="9">
        <v>205</v>
      </c>
      <c r="C45" s="9">
        <v>205</v>
      </c>
      <c r="D45" s="9">
        <v>0</v>
      </c>
      <c r="E45" s="9">
        <v>0</v>
      </c>
      <c r="F45" s="9">
        <v>0</v>
      </c>
      <c r="G45" s="9">
        <v>-2944</v>
      </c>
      <c r="H45" s="9">
        <v>2296</v>
      </c>
      <c r="I45" s="9">
        <v>-443</v>
      </c>
    </row>
    <row r="46" spans="1:9" s="3" customFormat="1" ht="12.75">
      <c r="A46" s="2"/>
      <c r="B46" s="9"/>
      <c r="C46" s="9"/>
      <c r="D46" s="9"/>
      <c r="E46" s="9"/>
      <c r="F46" s="9"/>
      <c r="G46" s="9"/>
      <c r="H46" s="9"/>
      <c r="I46" s="9"/>
    </row>
    <row r="47" spans="1:9" ht="12.75">
      <c r="A47" s="3" t="s">
        <v>139</v>
      </c>
      <c r="B47" s="9">
        <f aca="true" t="shared" si="0" ref="B47:I47">SUM(B4:B46)</f>
        <v>6460671</v>
      </c>
      <c r="C47" s="9">
        <f t="shared" si="0"/>
        <v>6367540</v>
      </c>
      <c r="D47" s="9">
        <f t="shared" si="0"/>
        <v>3423116</v>
      </c>
      <c r="E47" s="9">
        <f t="shared" si="0"/>
        <v>-10036547</v>
      </c>
      <c r="F47" s="9">
        <f t="shared" si="0"/>
        <v>-3246</v>
      </c>
      <c r="G47" s="9">
        <f t="shared" si="0"/>
        <v>-664737</v>
      </c>
      <c r="H47" s="9">
        <f t="shared" si="0"/>
        <v>-21815</v>
      </c>
      <c r="I47" s="9">
        <f t="shared" si="0"/>
        <v>-935689</v>
      </c>
    </row>
    <row r="48" spans="1:9" ht="12.75">
      <c r="A48" s="1" t="s">
        <v>140</v>
      </c>
      <c r="B48" s="10">
        <v>7143964</v>
      </c>
      <c r="C48" s="10">
        <v>7094843</v>
      </c>
      <c r="D48" s="10">
        <v>3052738</v>
      </c>
      <c r="E48" s="10">
        <v>-12459256</v>
      </c>
      <c r="F48" s="10">
        <v>12639</v>
      </c>
      <c r="G48" s="10">
        <v>-633612</v>
      </c>
      <c r="H48" s="10">
        <v>-95724</v>
      </c>
      <c r="I48" s="10">
        <v>-3028373</v>
      </c>
    </row>
    <row r="50" spans="1:9" ht="12.75">
      <c r="A50" s="1" t="s">
        <v>136</v>
      </c>
      <c r="B50" s="7">
        <f aca="true" t="shared" si="1" ref="B50:I51">B47/($C47/100)</f>
        <v>101.46258994839451</v>
      </c>
      <c r="C50" s="7">
        <f t="shared" si="1"/>
        <v>100</v>
      </c>
      <c r="D50" s="7">
        <f t="shared" si="1"/>
        <v>53.75884564525704</v>
      </c>
      <c r="E50" s="7">
        <f t="shared" si="1"/>
        <v>-157.62047823806367</v>
      </c>
      <c r="F50" s="7">
        <f t="shared" si="1"/>
        <v>-0.05097730049595291</v>
      </c>
      <c r="G50" s="7">
        <f t="shared" si="1"/>
        <v>-10.439463277812154</v>
      </c>
      <c r="H50" s="7">
        <f t="shared" si="1"/>
        <v>-0.34259698407862377</v>
      </c>
      <c r="I50" s="7">
        <f t="shared" si="1"/>
        <v>-14.694670155193371</v>
      </c>
    </row>
    <row r="51" spans="1:9" ht="12.75">
      <c r="A51" s="1" t="s">
        <v>137</v>
      </c>
      <c r="B51" s="7">
        <f t="shared" si="1"/>
        <v>100.69234794906667</v>
      </c>
      <c r="C51" s="7">
        <f t="shared" si="1"/>
        <v>100.00000000000001</v>
      </c>
      <c r="D51" s="7">
        <f t="shared" si="1"/>
        <v>43.02756241399563</v>
      </c>
      <c r="E51" s="7">
        <f t="shared" si="1"/>
        <v>-175.61003111696766</v>
      </c>
      <c r="F51" s="7">
        <f t="shared" si="1"/>
        <v>0.17814347688877682</v>
      </c>
      <c r="G51" s="7">
        <f t="shared" si="1"/>
        <v>-8.930599309949494</v>
      </c>
      <c r="H51" s="7">
        <f t="shared" si="1"/>
        <v>-1.3492053312525734</v>
      </c>
      <c r="I51" s="7">
        <f t="shared" si="1"/>
        <v>-42.68414396202989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5"/>
  <dimension ref="A1:K20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310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27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135</v>
      </c>
    </row>
    <row r="4" spans="1:9" s="3" customFormat="1" ht="12" customHeight="1">
      <c r="A4" s="3" t="s">
        <v>269</v>
      </c>
      <c r="B4" s="9">
        <v>691996</v>
      </c>
      <c r="C4" s="9">
        <v>676612</v>
      </c>
      <c r="D4" s="9">
        <v>1133090</v>
      </c>
      <c r="E4" s="9">
        <v>-780310</v>
      </c>
      <c r="F4" s="9">
        <v>0</v>
      </c>
      <c r="G4" s="9">
        <v>-182435</v>
      </c>
      <c r="H4" s="9">
        <v>-141672</v>
      </c>
      <c r="I4" s="9">
        <v>705285</v>
      </c>
    </row>
    <row r="5" spans="1:9" s="3" customFormat="1" ht="12" customHeight="1">
      <c r="A5" s="3" t="s">
        <v>272</v>
      </c>
      <c r="B5" s="9">
        <v>349434</v>
      </c>
      <c r="C5" s="9">
        <v>261198</v>
      </c>
      <c r="D5" s="9">
        <v>302452</v>
      </c>
      <c r="E5" s="9">
        <v>-324140</v>
      </c>
      <c r="F5" s="9">
        <v>0</v>
      </c>
      <c r="G5" s="9">
        <v>-76966</v>
      </c>
      <c r="H5" s="9">
        <v>-62186</v>
      </c>
      <c r="I5" s="9">
        <v>114300</v>
      </c>
    </row>
    <row r="6" spans="1:9" s="3" customFormat="1" ht="12" customHeight="1">
      <c r="A6" s="3" t="s">
        <v>271</v>
      </c>
      <c r="B6" s="9">
        <v>208041</v>
      </c>
      <c r="C6" s="9">
        <v>207756</v>
      </c>
      <c r="D6" s="9">
        <v>311131</v>
      </c>
      <c r="E6" s="9">
        <v>-731692</v>
      </c>
      <c r="F6" s="9">
        <v>0</v>
      </c>
      <c r="G6" s="9">
        <v>-32210</v>
      </c>
      <c r="H6" s="9">
        <v>44151</v>
      </c>
      <c r="I6" s="9">
        <v>-200864</v>
      </c>
    </row>
    <row r="7" spans="1:9" s="3" customFormat="1" ht="12" customHeight="1">
      <c r="A7" s="3" t="s">
        <v>279</v>
      </c>
      <c r="B7" s="9">
        <v>68972</v>
      </c>
      <c r="C7" s="9">
        <v>58238</v>
      </c>
      <c r="D7" s="9">
        <v>41896</v>
      </c>
      <c r="E7" s="9">
        <v>-79811</v>
      </c>
      <c r="F7" s="9">
        <v>0</v>
      </c>
      <c r="G7" s="9">
        <v>-60318</v>
      </c>
      <c r="H7" s="9">
        <v>4196</v>
      </c>
      <c r="I7" s="9">
        <v>-35799</v>
      </c>
    </row>
    <row r="8" spans="1:9" s="3" customFormat="1" ht="12" customHeight="1">
      <c r="A8" s="3" t="s">
        <v>274</v>
      </c>
      <c r="B8" s="9">
        <v>68601</v>
      </c>
      <c r="C8" s="9">
        <v>67078</v>
      </c>
      <c r="D8" s="9">
        <v>46622</v>
      </c>
      <c r="E8" s="9">
        <v>-114485</v>
      </c>
      <c r="F8" s="9">
        <v>0</v>
      </c>
      <c r="G8" s="9">
        <v>-30026</v>
      </c>
      <c r="H8" s="9">
        <v>10750</v>
      </c>
      <c r="I8" s="9">
        <v>-20061</v>
      </c>
    </row>
    <row r="9" spans="1:9" s="3" customFormat="1" ht="12" customHeight="1">
      <c r="A9" s="3" t="s">
        <v>280</v>
      </c>
      <c r="B9" s="9">
        <v>29717</v>
      </c>
      <c r="C9" s="9">
        <v>29144</v>
      </c>
      <c r="D9" s="9">
        <v>1328</v>
      </c>
      <c r="E9" s="9">
        <v>-33496</v>
      </c>
      <c r="F9" s="9">
        <v>0</v>
      </c>
      <c r="G9" s="9">
        <v>-6501</v>
      </c>
      <c r="H9" s="9">
        <v>1084</v>
      </c>
      <c r="I9" s="9">
        <v>-8441</v>
      </c>
    </row>
    <row r="10" spans="1:9" s="3" customFormat="1" ht="12" customHeight="1">
      <c r="A10" s="3" t="s">
        <v>278</v>
      </c>
      <c r="B10" s="9">
        <v>15309</v>
      </c>
      <c r="C10" s="9">
        <v>14007</v>
      </c>
      <c r="D10" s="9">
        <v>4855</v>
      </c>
      <c r="E10" s="9">
        <v>-14643</v>
      </c>
      <c r="F10" s="9">
        <v>0</v>
      </c>
      <c r="G10" s="9">
        <v>-1900</v>
      </c>
      <c r="H10" s="9">
        <v>528</v>
      </c>
      <c r="I10" s="9">
        <v>2847</v>
      </c>
    </row>
    <row r="11" spans="1:9" s="3" customFormat="1" ht="12" customHeight="1">
      <c r="A11" s="3" t="s">
        <v>275</v>
      </c>
      <c r="B11" s="9">
        <v>14005</v>
      </c>
      <c r="C11" s="9">
        <v>13152</v>
      </c>
      <c r="D11" s="9">
        <v>9168</v>
      </c>
      <c r="E11" s="9">
        <v>-13743</v>
      </c>
      <c r="F11" s="9">
        <v>0</v>
      </c>
      <c r="G11" s="9">
        <v>-14594</v>
      </c>
      <c r="H11" s="9">
        <v>2059</v>
      </c>
      <c r="I11" s="9">
        <v>-3958</v>
      </c>
    </row>
    <row r="12" spans="1:9" s="3" customFormat="1" ht="12" customHeight="1">
      <c r="A12" s="3" t="s">
        <v>289</v>
      </c>
      <c r="B12" s="9">
        <v>13414</v>
      </c>
      <c r="C12" s="9">
        <v>6921</v>
      </c>
      <c r="D12" s="9">
        <v>9880</v>
      </c>
      <c r="E12" s="9">
        <v>-9928</v>
      </c>
      <c r="F12" s="9">
        <v>0</v>
      </c>
      <c r="G12" s="9">
        <v>-3190</v>
      </c>
      <c r="H12" s="9">
        <v>-3608</v>
      </c>
      <c r="I12" s="9">
        <v>75</v>
      </c>
    </row>
    <row r="13" spans="1:9" s="3" customFormat="1" ht="12" customHeight="1">
      <c r="A13" s="3" t="s">
        <v>276</v>
      </c>
      <c r="B13" s="9">
        <v>1582</v>
      </c>
      <c r="C13" s="9">
        <v>1514</v>
      </c>
      <c r="D13" s="9">
        <v>-56</v>
      </c>
      <c r="E13" s="9">
        <v>-2024</v>
      </c>
      <c r="F13" s="9">
        <v>0</v>
      </c>
      <c r="G13" s="9">
        <v>-5771</v>
      </c>
      <c r="H13" s="9">
        <v>-19</v>
      </c>
      <c r="I13" s="9">
        <v>-6356</v>
      </c>
    </row>
    <row r="14" spans="1:9" s="3" customFormat="1" ht="12" customHeight="1">
      <c r="A14" s="3" t="s">
        <v>291</v>
      </c>
      <c r="B14" s="9">
        <v>13</v>
      </c>
      <c r="C14" s="9">
        <v>13</v>
      </c>
      <c r="D14" s="9">
        <v>132</v>
      </c>
      <c r="E14" s="9">
        <v>-385</v>
      </c>
      <c r="F14" s="9">
        <v>0</v>
      </c>
      <c r="G14" s="9">
        <v>-398</v>
      </c>
      <c r="H14" s="9">
        <v>8</v>
      </c>
      <c r="I14" s="9">
        <v>-630</v>
      </c>
    </row>
    <row r="15" spans="1:9" s="3" customFormat="1" ht="12.75">
      <c r="A15" s="2"/>
      <c r="B15" s="9"/>
      <c r="C15" s="9"/>
      <c r="D15" s="9"/>
      <c r="E15" s="9"/>
      <c r="F15" s="9"/>
      <c r="G15" s="9"/>
      <c r="H15" s="9"/>
      <c r="I15" s="9"/>
    </row>
    <row r="16" spans="1:9" ht="12.75">
      <c r="A16" s="3" t="s">
        <v>139</v>
      </c>
      <c r="B16" s="9">
        <f aca="true" t="shared" si="0" ref="B16:I16">SUM(B4:B15)</f>
        <v>1461084</v>
      </c>
      <c r="C16" s="9">
        <f t="shared" si="0"/>
        <v>1335633</v>
      </c>
      <c r="D16" s="9">
        <f t="shared" si="0"/>
        <v>1860498</v>
      </c>
      <c r="E16" s="9">
        <f t="shared" si="0"/>
        <v>-2104657</v>
      </c>
      <c r="F16" s="9">
        <f t="shared" si="0"/>
        <v>0</v>
      </c>
      <c r="G16" s="9">
        <f t="shared" si="0"/>
        <v>-414309</v>
      </c>
      <c r="H16" s="9">
        <f t="shared" si="0"/>
        <v>-144709</v>
      </c>
      <c r="I16" s="9">
        <f t="shared" si="0"/>
        <v>546398</v>
      </c>
    </row>
    <row r="17" spans="1:9" ht="12.75">
      <c r="A17" s="1" t="s">
        <v>140</v>
      </c>
      <c r="B17" s="10">
        <v>1424924</v>
      </c>
      <c r="C17" s="10">
        <v>1316085</v>
      </c>
      <c r="D17" s="10">
        <v>1339477</v>
      </c>
      <c r="E17" s="10">
        <v>-1333036</v>
      </c>
      <c r="F17" s="10">
        <v>0</v>
      </c>
      <c r="G17" s="10">
        <v>-417374</v>
      </c>
      <c r="H17" s="10">
        <v>69063</v>
      </c>
      <c r="I17" s="10">
        <v>1003743</v>
      </c>
    </row>
    <row r="19" spans="1:9" ht="12.75">
      <c r="A19" s="1" t="s">
        <v>136</v>
      </c>
      <c r="B19" s="7">
        <f aca="true" t="shared" si="1" ref="B19:I20">B16/($C16/100)</f>
        <v>109.39262506991068</v>
      </c>
      <c r="C19" s="7">
        <f t="shared" si="1"/>
        <v>100</v>
      </c>
      <c r="D19" s="7">
        <f t="shared" si="1"/>
        <v>139.2970973313777</v>
      </c>
      <c r="E19" s="7">
        <f t="shared" si="1"/>
        <v>-157.57749321857128</v>
      </c>
      <c r="F19" s="7">
        <f t="shared" si="1"/>
        <v>0</v>
      </c>
      <c r="G19" s="7">
        <f t="shared" si="1"/>
        <v>-31.019673817583122</v>
      </c>
      <c r="H19" s="7">
        <f t="shared" si="1"/>
        <v>-10.83448821644868</v>
      </c>
      <c r="I19" s="7">
        <f t="shared" si="1"/>
        <v>40.9092916991419</v>
      </c>
    </row>
    <row r="20" spans="1:9" ht="12.75">
      <c r="A20" s="1" t="s">
        <v>137</v>
      </c>
      <c r="B20" s="7">
        <f t="shared" si="1"/>
        <v>108.26990657898236</v>
      </c>
      <c r="C20" s="7">
        <f t="shared" si="1"/>
        <v>100</v>
      </c>
      <c r="D20" s="7">
        <f t="shared" si="1"/>
        <v>101.77739279757766</v>
      </c>
      <c r="E20" s="7">
        <f t="shared" si="1"/>
        <v>-101.28798671818309</v>
      </c>
      <c r="F20" s="7">
        <f t="shared" si="1"/>
        <v>0</v>
      </c>
      <c r="G20" s="7">
        <f t="shared" si="1"/>
        <v>-31.71330119255215</v>
      </c>
      <c r="H20" s="7">
        <f t="shared" si="1"/>
        <v>5.247609386931695</v>
      </c>
      <c r="I20" s="7">
        <f t="shared" si="1"/>
        <v>76.26733835580528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6"/>
  <dimension ref="A1:K18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311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28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135</v>
      </c>
    </row>
    <row r="4" spans="1:9" s="3" customFormat="1" ht="12" customHeight="1">
      <c r="A4" s="3" t="s">
        <v>269</v>
      </c>
      <c r="B4" s="9">
        <v>191149</v>
      </c>
      <c r="C4" s="9">
        <v>186369</v>
      </c>
      <c r="D4" s="9">
        <v>153336</v>
      </c>
      <c r="E4" s="9">
        <v>-625489</v>
      </c>
      <c r="F4" s="9">
        <v>0</v>
      </c>
      <c r="G4" s="9">
        <v>-51034</v>
      </c>
      <c r="H4" s="9">
        <v>271765</v>
      </c>
      <c r="I4" s="9">
        <v>-65053</v>
      </c>
    </row>
    <row r="5" spans="1:9" s="3" customFormat="1" ht="12" customHeight="1">
      <c r="A5" s="3" t="s">
        <v>285</v>
      </c>
      <c r="B5" s="9">
        <v>85349</v>
      </c>
      <c r="C5" s="9">
        <v>85349</v>
      </c>
      <c r="D5" s="9">
        <v>18595</v>
      </c>
      <c r="E5" s="9">
        <v>-137654</v>
      </c>
      <c r="F5" s="9">
        <v>0</v>
      </c>
      <c r="G5" s="9">
        <v>-29108</v>
      </c>
      <c r="H5" s="9">
        <v>-36171</v>
      </c>
      <c r="I5" s="9">
        <v>-98989</v>
      </c>
    </row>
    <row r="6" spans="1:9" s="3" customFormat="1" ht="12" customHeight="1">
      <c r="A6" s="3" t="s">
        <v>275</v>
      </c>
      <c r="B6" s="9">
        <v>25403</v>
      </c>
      <c r="C6" s="9">
        <v>22823</v>
      </c>
      <c r="D6" s="9">
        <v>3419</v>
      </c>
      <c r="E6" s="9">
        <v>-16201</v>
      </c>
      <c r="F6" s="9">
        <v>-33</v>
      </c>
      <c r="G6" s="9">
        <v>-15851</v>
      </c>
      <c r="H6" s="9">
        <v>768</v>
      </c>
      <c r="I6" s="9">
        <v>-5075</v>
      </c>
    </row>
    <row r="7" spans="1:9" s="3" customFormat="1" ht="12" customHeight="1">
      <c r="A7" s="3" t="s">
        <v>282</v>
      </c>
      <c r="B7" s="9">
        <v>8900</v>
      </c>
      <c r="C7" s="9">
        <v>8900</v>
      </c>
      <c r="D7" s="9">
        <v>27772</v>
      </c>
      <c r="E7" s="9">
        <v>-44472</v>
      </c>
      <c r="F7" s="9">
        <v>0</v>
      </c>
      <c r="G7" s="9">
        <v>-8886</v>
      </c>
      <c r="H7" s="9">
        <v>21447</v>
      </c>
      <c r="I7" s="9">
        <v>4761</v>
      </c>
    </row>
    <row r="8" spans="1:9" s="3" customFormat="1" ht="12" customHeight="1">
      <c r="A8" s="3" t="s">
        <v>278</v>
      </c>
      <c r="B8" s="9">
        <v>6909</v>
      </c>
      <c r="C8" s="9">
        <v>6906</v>
      </c>
      <c r="D8" s="9">
        <v>2020</v>
      </c>
      <c r="E8" s="9">
        <v>-7813</v>
      </c>
      <c r="F8" s="9">
        <v>0</v>
      </c>
      <c r="G8" s="9">
        <v>-774</v>
      </c>
      <c r="H8" s="9">
        <v>220</v>
      </c>
      <c r="I8" s="9">
        <v>559</v>
      </c>
    </row>
    <row r="9" spans="1:9" s="3" customFormat="1" ht="12" customHeight="1">
      <c r="A9" s="3" t="s">
        <v>272</v>
      </c>
      <c r="B9" s="9">
        <v>5933</v>
      </c>
      <c r="C9" s="9">
        <v>5933</v>
      </c>
      <c r="D9" s="9">
        <v>2571</v>
      </c>
      <c r="E9" s="9">
        <v>-9940</v>
      </c>
      <c r="F9" s="9">
        <v>0</v>
      </c>
      <c r="G9" s="9">
        <v>-436</v>
      </c>
      <c r="H9" s="9">
        <v>165</v>
      </c>
      <c r="I9" s="9">
        <v>-1707</v>
      </c>
    </row>
    <row r="10" spans="1:9" s="3" customFormat="1" ht="12" customHeight="1">
      <c r="A10" s="3" t="s">
        <v>271</v>
      </c>
      <c r="B10" s="9">
        <v>4779</v>
      </c>
      <c r="C10" s="9">
        <v>4779</v>
      </c>
      <c r="D10" s="9">
        <v>3811</v>
      </c>
      <c r="E10" s="9">
        <v>1405</v>
      </c>
      <c r="F10" s="9">
        <v>0</v>
      </c>
      <c r="G10" s="9">
        <v>-159</v>
      </c>
      <c r="H10" s="9">
        <v>46</v>
      </c>
      <c r="I10" s="9">
        <v>9882</v>
      </c>
    </row>
    <row r="11" spans="1:9" s="3" customFormat="1" ht="12" customHeight="1">
      <c r="A11" s="3" t="s">
        <v>280</v>
      </c>
      <c r="B11" s="9">
        <v>1338</v>
      </c>
      <c r="C11" s="9">
        <v>1325</v>
      </c>
      <c r="D11" s="9">
        <v>48</v>
      </c>
      <c r="E11" s="9">
        <v>0</v>
      </c>
      <c r="F11" s="9">
        <v>0</v>
      </c>
      <c r="G11" s="9">
        <v>-274</v>
      </c>
      <c r="H11" s="9">
        <v>40</v>
      </c>
      <c r="I11" s="9">
        <v>1139</v>
      </c>
    </row>
    <row r="12" spans="1:9" s="3" customFormat="1" ht="12" customHeight="1">
      <c r="A12" s="3" t="s">
        <v>274</v>
      </c>
      <c r="B12" s="9">
        <v>982</v>
      </c>
      <c r="C12" s="9">
        <v>982</v>
      </c>
      <c r="D12" s="9">
        <v>16759</v>
      </c>
      <c r="E12" s="9">
        <v>9633</v>
      </c>
      <c r="F12" s="9">
        <v>-100</v>
      </c>
      <c r="G12" s="9">
        <v>-480</v>
      </c>
      <c r="H12" s="9">
        <v>3864</v>
      </c>
      <c r="I12" s="9">
        <v>30658</v>
      </c>
    </row>
    <row r="13" spans="1:9" s="3" customFormat="1" ht="12.75">
      <c r="A13" s="2"/>
      <c r="B13" s="9"/>
      <c r="C13" s="9"/>
      <c r="D13" s="9"/>
      <c r="E13" s="9"/>
      <c r="F13" s="9"/>
      <c r="G13" s="9"/>
      <c r="H13" s="9"/>
      <c r="I13" s="9"/>
    </row>
    <row r="14" spans="1:9" ht="12.75">
      <c r="A14" s="3" t="s">
        <v>139</v>
      </c>
      <c r="B14" s="9">
        <f aca="true" t="shared" si="0" ref="B14:I14">SUM(B4:B13)</f>
        <v>330742</v>
      </c>
      <c r="C14" s="9">
        <f t="shared" si="0"/>
        <v>323366</v>
      </c>
      <c r="D14" s="9">
        <f t="shared" si="0"/>
        <v>228331</v>
      </c>
      <c r="E14" s="9">
        <f t="shared" si="0"/>
        <v>-830531</v>
      </c>
      <c r="F14" s="9">
        <f t="shared" si="0"/>
        <v>-133</v>
      </c>
      <c r="G14" s="9">
        <f t="shared" si="0"/>
        <v>-107002</v>
      </c>
      <c r="H14" s="9">
        <f t="shared" si="0"/>
        <v>262144</v>
      </c>
      <c r="I14" s="9">
        <f t="shared" si="0"/>
        <v>-123825</v>
      </c>
    </row>
    <row r="15" spans="1:9" ht="12.75">
      <c r="A15" s="1" t="s">
        <v>140</v>
      </c>
      <c r="B15" s="10">
        <v>257854</v>
      </c>
      <c r="C15" s="10">
        <v>232301</v>
      </c>
      <c r="D15" s="10">
        <v>92678</v>
      </c>
      <c r="E15" s="10">
        <v>-194119</v>
      </c>
      <c r="F15" s="10">
        <v>-322</v>
      </c>
      <c r="G15" s="10">
        <v>-51072</v>
      </c>
      <c r="H15" s="10">
        <v>22487</v>
      </c>
      <c r="I15" s="10">
        <v>101953</v>
      </c>
    </row>
    <row r="17" spans="1:9" ht="12.75">
      <c r="A17" s="1" t="s">
        <v>136</v>
      </c>
      <c r="B17" s="7">
        <f aca="true" t="shared" si="1" ref="B17:I18">B14/($C14/100)</f>
        <v>102.28100666118269</v>
      </c>
      <c r="C17" s="7">
        <f t="shared" si="1"/>
        <v>100</v>
      </c>
      <c r="D17" s="7">
        <f t="shared" si="1"/>
        <v>70.6107011868904</v>
      </c>
      <c r="E17" s="7">
        <f t="shared" si="1"/>
        <v>-256.83930901826415</v>
      </c>
      <c r="F17" s="7">
        <f t="shared" si="1"/>
        <v>-0.04112986523011077</v>
      </c>
      <c r="G17" s="7">
        <f t="shared" si="1"/>
        <v>-33.090058942498594</v>
      </c>
      <c r="H17" s="7">
        <f t="shared" si="1"/>
        <v>81.06727361565532</v>
      </c>
      <c r="I17" s="7">
        <f t="shared" si="1"/>
        <v>-38.29252302344712</v>
      </c>
    </row>
    <row r="18" spans="1:9" ht="12.75">
      <c r="A18" s="1" t="s">
        <v>137</v>
      </c>
      <c r="B18" s="7">
        <f t="shared" si="1"/>
        <v>110.99995264764249</v>
      </c>
      <c r="C18" s="7">
        <f t="shared" si="1"/>
        <v>99.99999999999999</v>
      </c>
      <c r="D18" s="7">
        <f t="shared" si="1"/>
        <v>39.89565262310536</v>
      </c>
      <c r="E18" s="7">
        <f t="shared" si="1"/>
        <v>-83.56356623518624</v>
      </c>
      <c r="F18" s="7">
        <f t="shared" si="1"/>
        <v>-0.13861326468676413</v>
      </c>
      <c r="G18" s="7">
        <f t="shared" si="1"/>
        <v>-21.9852691120572</v>
      </c>
      <c r="H18" s="7">
        <f t="shared" si="1"/>
        <v>9.68011330127722</v>
      </c>
      <c r="I18" s="7">
        <f t="shared" si="1"/>
        <v>43.88831731245237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7"/>
  <dimension ref="A1:K12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312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29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277</v>
      </c>
      <c r="B4" s="9">
        <v>730351</v>
      </c>
      <c r="C4" s="9">
        <v>730351</v>
      </c>
      <c r="D4" s="9">
        <v>634744</v>
      </c>
      <c r="E4" s="9">
        <v>-244072</v>
      </c>
      <c r="F4" s="9">
        <v>0</v>
      </c>
      <c r="G4" s="9">
        <v>-25243</v>
      </c>
      <c r="H4" s="9">
        <v>-691505</v>
      </c>
      <c r="I4" s="9">
        <v>404275</v>
      </c>
    </row>
    <row r="5" spans="1:9" s="3" customFormat="1" ht="12" customHeight="1">
      <c r="A5" s="3" t="s">
        <v>147</v>
      </c>
      <c r="B5" s="9">
        <v>31554</v>
      </c>
      <c r="C5" s="9">
        <v>31554</v>
      </c>
      <c r="D5" s="9">
        <v>1790</v>
      </c>
      <c r="E5" s="9">
        <v>-22836</v>
      </c>
      <c r="F5" s="9">
        <v>0</v>
      </c>
      <c r="G5" s="9">
        <v>-1712</v>
      </c>
      <c r="H5" s="9">
        <v>0</v>
      </c>
      <c r="I5" s="9">
        <v>8796</v>
      </c>
    </row>
    <row r="6" spans="1:9" s="3" customFormat="1" ht="12" customHeight="1">
      <c r="A6" s="3" t="s">
        <v>304</v>
      </c>
      <c r="B6" s="9">
        <v>270</v>
      </c>
      <c r="C6" s="9">
        <v>131</v>
      </c>
      <c r="D6" s="9">
        <v>1</v>
      </c>
      <c r="E6" s="9">
        <v>0</v>
      </c>
      <c r="F6" s="9">
        <v>0</v>
      </c>
      <c r="G6" s="9">
        <v>-884</v>
      </c>
      <c r="H6" s="9">
        <v>0</v>
      </c>
      <c r="I6" s="9">
        <v>-752</v>
      </c>
    </row>
    <row r="7" spans="1:9" s="3" customFormat="1" ht="12.75">
      <c r="A7" s="2"/>
      <c r="B7" s="9"/>
      <c r="C7" s="9"/>
      <c r="D7" s="9"/>
      <c r="E7" s="9"/>
      <c r="F7" s="9"/>
      <c r="G7" s="9"/>
      <c r="H7" s="9"/>
      <c r="I7" s="9"/>
    </row>
    <row r="8" spans="1:9" ht="12.75">
      <c r="A8" s="3" t="s">
        <v>139</v>
      </c>
      <c r="B8" s="9">
        <f aca="true" t="shared" si="0" ref="B8:I8">SUM(B4:B7)</f>
        <v>762175</v>
      </c>
      <c r="C8" s="9">
        <f t="shared" si="0"/>
        <v>762036</v>
      </c>
      <c r="D8" s="9">
        <f t="shared" si="0"/>
        <v>636535</v>
      </c>
      <c r="E8" s="9">
        <f t="shared" si="0"/>
        <v>-266908</v>
      </c>
      <c r="F8" s="9">
        <f t="shared" si="0"/>
        <v>0</v>
      </c>
      <c r="G8" s="9">
        <f t="shared" si="0"/>
        <v>-27839</v>
      </c>
      <c r="H8" s="9">
        <f t="shared" si="0"/>
        <v>-691505</v>
      </c>
      <c r="I8" s="9">
        <f t="shared" si="0"/>
        <v>412319</v>
      </c>
    </row>
    <row r="9" spans="1:9" ht="12.75">
      <c r="A9" s="1" t="s">
        <v>140</v>
      </c>
      <c r="B9" s="10">
        <v>462752</v>
      </c>
      <c r="C9" s="10">
        <v>462752</v>
      </c>
      <c r="D9" s="10">
        <v>594492</v>
      </c>
      <c r="E9" s="10">
        <v>-254365</v>
      </c>
      <c r="F9" s="10">
        <v>0</v>
      </c>
      <c r="G9" s="10">
        <v>-21143</v>
      </c>
      <c r="H9" s="10">
        <v>-120536</v>
      </c>
      <c r="I9" s="10">
        <v>189317</v>
      </c>
    </row>
    <row r="11" spans="1:9" ht="12.75">
      <c r="A11" s="1" t="s">
        <v>136</v>
      </c>
      <c r="B11" s="7">
        <f aca="true" t="shared" si="1" ref="B11:I12">B8/($C8/100)</f>
        <v>100.01824060805527</v>
      </c>
      <c r="C11" s="7">
        <f t="shared" si="1"/>
        <v>100</v>
      </c>
      <c r="D11" s="7">
        <f t="shared" si="1"/>
        <v>83.53083056443528</v>
      </c>
      <c r="E11" s="7">
        <f t="shared" si="1"/>
        <v>-35.025641833194236</v>
      </c>
      <c r="F11" s="7">
        <f t="shared" si="1"/>
        <v>0</v>
      </c>
      <c r="G11" s="7">
        <f t="shared" si="1"/>
        <v>-3.6532394794996566</v>
      </c>
      <c r="H11" s="7">
        <f t="shared" si="1"/>
        <v>-90.74440052700923</v>
      </c>
      <c r="I11" s="7">
        <f t="shared" si="1"/>
        <v>54.10754872473217</v>
      </c>
    </row>
    <row r="12" spans="1:9" ht="12.75">
      <c r="A12" s="1" t="s">
        <v>137</v>
      </c>
      <c r="B12" s="7">
        <f t="shared" si="1"/>
        <v>99.99999999999999</v>
      </c>
      <c r="C12" s="7">
        <f t="shared" si="1"/>
        <v>99.99999999999999</v>
      </c>
      <c r="D12" s="7">
        <f t="shared" si="1"/>
        <v>128.4688126685568</v>
      </c>
      <c r="E12" s="7">
        <f t="shared" si="1"/>
        <v>-54.96788776709771</v>
      </c>
      <c r="F12" s="7">
        <f t="shared" si="1"/>
        <v>0</v>
      </c>
      <c r="G12" s="7">
        <f t="shared" si="1"/>
        <v>-4.568969988244243</v>
      </c>
      <c r="H12" s="7">
        <f t="shared" si="1"/>
        <v>-26.04764539105179</v>
      </c>
      <c r="I12" s="7">
        <f t="shared" si="1"/>
        <v>40.91111437659912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/>
  <dimension ref="A1:K12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138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30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141</v>
      </c>
      <c r="B4" s="9">
        <v>7041</v>
      </c>
      <c r="C4" s="9">
        <v>6641</v>
      </c>
      <c r="D4" s="9">
        <v>4709</v>
      </c>
      <c r="E4" s="9">
        <v>4974</v>
      </c>
      <c r="F4" s="9">
        <v>0</v>
      </c>
      <c r="G4" s="9">
        <v>-7952</v>
      </c>
      <c r="H4" s="9">
        <v>123</v>
      </c>
      <c r="I4" s="9">
        <v>8495</v>
      </c>
    </row>
    <row r="5" spans="1:9" s="3" customFormat="1" ht="12" customHeight="1">
      <c r="A5" s="3" t="s">
        <v>142</v>
      </c>
      <c r="B5" s="9">
        <v>0</v>
      </c>
      <c r="C5" s="9">
        <v>0</v>
      </c>
      <c r="D5" s="9">
        <v>336</v>
      </c>
      <c r="E5" s="9">
        <v>2302</v>
      </c>
      <c r="F5" s="9">
        <v>0</v>
      </c>
      <c r="G5" s="9">
        <v>0</v>
      </c>
      <c r="H5" s="9">
        <v>0</v>
      </c>
      <c r="I5" s="9">
        <v>2638</v>
      </c>
    </row>
    <row r="6" spans="1:9" s="3" customFormat="1" ht="12" customHeight="1">
      <c r="A6" s="3" t="s">
        <v>143</v>
      </c>
      <c r="B6" s="9">
        <v>-1088836</v>
      </c>
      <c r="C6" s="9">
        <v>-1088836</v>
      </c>
      <c r="D6" s="9">
        <v>843897</v>
      </c>
      <c r="E6" s="9">
        <v>-89758</v>
      </c>
      <c r="F6" s="9">
        <v>0</v>
      </c>
      <c r="G6" s="9">
        <v>-86322</v>
      </c>
      <c r="H6" s="9">
        <v>-51868</v>
      </c>
      <c r="I6" s="9">
        <v>-472887</v>
      </c>
    </row>
    <row r="7" spans="1:9" s="3" customFormat="1" ht="12.75">
      <c r="A7" s="2"/>
      <c r="B7" s="9"/>
      <c r="C7" s="9"/>
      <c r="D7" s="9"/>
      <c r="E7" s="9"/>
      <c r="F7" s="9"/>
      <c r="G7" s="9"/>
      <c r="H7" s="9"/>
      <c r="I7" s="9"/>
    </row>
    <row r="8" spans="1:9" ht="12.75">
      <c r="A8" s="3" t="s">
        <v>139</v>
      </c>
      <c r="B8" s="9">
        <f aca="true" t="shared" si="0" ref="B8:I8">SUM(B4:B7)</f>
        <v>-1081795</v>
      </c>
      <c r="C8" s="9">
        <f t="shared" si="0"/>
        <v>-1082195</v>
      </c>
      <c r="D8" s="9">
        <f t="shared" si="0"/>
        <v>848942</v>
      </c>
      <c r="E8" s="9">
        <f t="shared" si="0"/>
        <v>-82482</v>
      </c>
      <c r="F8" s="9">
        <f t="shared" si="0"/>
        <v>0</v>
      </c>
      <c r="G8" s="9">
        <f t="shared" si="0"/>
        <v>-94274</v>
      </c>
      <c r="H8" s="9">
        <f t="shared" si="0"/>
        <v>-51745</v>
      </c>
      <c r="I8" s="9">
        <f t="shared" si="0"/>
        <v>-461754</v>
      </c>
    </row>
    <row r="9" spans="1:9" ht="12.75">
      <c r="A9" s="1" t="s">
        <v>140</v>
      </c>
      <c r="B9" s="10">
        <v>187572</v>
      </c>
      <c r="C9" s="10">
        <v>186972</v>
      </c>
      <c r="D9" s="10">
        <v>820571</v>
      </c>
      <c r="E9" s="10">
        <v>-1575030</v>
      </c>
      <c r="F9" s="10">
        <v>-33712</v>
      </c>
      <c r="G9" s="10">
        <v>-131616</v>
      </c>
      <c r="H9" s="10">
        <v>-52623</v>
      </c>
      <c r="I9" s="10">
        <v>-785438</v>
      </c>
    </row>
    <row r="11" spans="1:9" ht="12.75">
      <c r="A11" s="1" t="s">
        <v>136</v>
      </c>
      <c r="B11" s="7">
        <f aca="true" t="shared" si="1" ref="B11:I12">B8/($C8/100)</f>
        <v>99.96303808463354</v>
      </c>
      <c r="C11" s="7">
        <f t="shared" si="1"/>
        <v>100</v>
      </c>
      <c r="D11" s="7">
        <f t="shared" si="1"/>
        <v>-78.44630588757109</v>
      </c>
      <c r="E11" s="7">
        <f t="shared" si="1"/>
        <v>7.621731758139706</v>
      </c>
      <c r="F11" s="7">
        <f t="shared" si="1"/>
        <v>0</v>
      </c>
      <c r="G11" s="7">
        <f t="shared" si="1"/>
        <v>8.711369023142778</v>
      </c>
      <c r="H11" s="7">
        <f t="shared" si="1"/>
        <v>4.781485776592943</v>
      </c>
      <c r="I11" s="7">
        <f t="shared" si="1"/>
        <v>42.668280670304334</v>
      </c>
    </row>
    <row r="12" spans="1:9" ht="12.75">
      <c r="A12" s="1" t="s">
        <v>137</v>
      </c>
      <c r="B12" s="7">
        <f t="shared" si="1"/>
        <v>100.32090366471985</v>
      </c>
      <c r="C12" s="7">
        <f t="shared" si="1"/>
        <v>100</v>
      </c>
      <c r="D12" s="7">
        <f t="shared" si="1"/>
        <v>438.87373510472156</v>
      </c>
      <c r="E12" s="7">
        <f t="shared" si="1"/>
        <v>-842.3881650728451</v>
      </c>
      <c r="F12" s="7">
        <f t="shared" si="1"/>
        <v>-18.030507241726035</v>
      </c>
      <c r="G12" s="7">
        <f t="shared" si="1"/>
        <v>-70.39342789294653</v>
      </c>
      <c r="H12" s="7">
        <f t="shared" si="1"/>
        <v>-28.144855914254542</v>
      </c>
      <c r="I12" s="7">
        <f t="shared" si="1"/>
        <v>-420.0832210170507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5"/>
  <dimension ref="A1:K5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144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31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145</v>
      </c>
      <c r="B4" s="9">
        <v>1840819</v>
      </c>
      <c r="C4" s="9">
        <v>1241208</v>
      </c>
      <c r="D4" s="9">
        <v>181845</v>
      </c>
      <c r="E4" s="9">
        <v>-1015763</v>
      </c>
      <c r="F4" s="9">
        <v>0</v>
      </c>
      <c r="G4" s="9">
        <v>-340322</v>
      </c>
      <c r="H4" s="9">
        <v>0</v>
      </c>
      <c r="I4" s="9">
        <v>66968</v>
      </c>
    </row>
    <row r="5" spans="1:9" s="3" customFormat="1" ht="12" customHeight="1">
      <c r="A5" s="3" t="s">
        <v>146</v>
      </c>
      <c r="B5" s="9">
        <v>1125965</v>
      </c>
      <c r="C5" s="9">
        <v>276937</v>
      </c>
      <c r="D5" s="9">
        <v>55971</v>
      </c>
      <c r="E5" s="9">
        <v>-247904</v>
      </c>
      <c r="F5" s="9">
        <v>0</v>
      </c>
      <c r="G5" s="9">
        <v>-29623</v>
      </c>
      <c r="H5" s="9">
        <v>0</v>
      </c>
      <c r="I5" s="9">
        <v>55381</v>
      </c>
    </row>
    <row r="6" spans="1:9" s="3" customFormat="1" ht="12" customHeight="1">
      <c r="A6" s="3" t="s">
        <v>142</v>
      </c>
      <c r="B6" s="9">
        <v>740055</v>
      </c>
      <c r="C6" s="9">
        <v>563910</v>
      </c>
      <c r="D6" s="9">
        <v>86363</v>
      </c>
      <c r="E6" s="9">
        <v>-753506</v>
      </c>
      <c r="F6" s="9">
        <v>0</v>
      </c>
      <c r="G6" s="9">
        <v>-198684</v>
      </c>
      <c r="H6" s="9">
        <v>46143</v>
      </c>
      <c r="I6" s="9">
        <v>-255774</v>
      </c>
    </row>
    <row r="7" spans="1:9" s="3" customFormat="1" ht="12" customHeight="1">
      <c r="A7" s="3" t="s">
        <v>147</v>
      </c>
      <c r="B7" s="9">
        <v>580109</v>
      </c>
      <c r="C7" s="9">
        <v>436537</v>
      </c>
      <c r="D7" s="9">
        <v>45249</v>
      </c>
      <c r="E7" s="9">
        <v>-287003</v>
      </c>
      <c r="F7" s="9">
        <v>0</v>
      </c>
      <c r="G7" s="9">
        <v>-118717</v>
      </c>
      <c r="H7" s="9">
        <v>0</v>
      </c>
      <c r="I7" s="9">
        <v>76066</v>
      </c>
    </row>
    <row r="8" spans="1:9" s="3" customFormat="1" ht="12" customHeight="1">
      <c r="A8" s="3" t="s">
        <v>148</v>
      </c>
      <c r="B8" s="9">
        <v>256255</v>
      </c>
      <c r="C8" s="9">
        <v>89907</v>
      </c>
      <c r="D8" s="9">
        <v>19152</v>
      </c>
      <c r="E8" s="9">
        <v>-95243</v>
      </c>
      <c r="F8" s="9">
        <v>0</v>
      </c>
      <c r="G8" s="9">
        <v>-50824</v>
      </c>
      <c r="H8" s="9">
        <v>0</v>
      </c>
      <c r="I8" s="9">
        <v>-37008</v>
      </c>
    </row>
    <row r="9" spans="1:9" s="3" customFormat="1" ht="12" customHeight="1">
      <c r="A9" s="3" t="s">
        <v>149</v>
      </c>
      <c r="B9" s="9">
        <v>240861</v>
      </c>
      <c r="C9" s="9">
        <v>84541</v>
      </c>
      <c r="D9" s="9">
        <v>1985</v>
      </c>
      <c r="E9" s="9">
        <v>-65552</v>
      </c>
      <c r="F9" s="9">
        <v>0</v>
      </c>
      <c r="G9" s="9">
        <v>-35577</v>
      </c>
      <c r="H9" s="9">
        <v>0</v>
      </c>
      <c r="I9" s="9">
        <v>-14603</v>
      </c>
    </row>
    <row r="10" spans="1:9" s="3" customFormat="1" ht="12" customHeight="1">
      <c r="A10" s="3" t="s">
        <v>150</v>
      </c>
      <c r="B10" s="9">
        <v>176890</v>
      </c>
      <c r="C10" s="9">
        <v>176890</v>
      </c>
      <c r="D10" s="9">
        <v>4052</v>
      </c>
      <c r="E10" s="9">
        <v>-281964</v>
      </c>
      <c r="F10" s="9">
        <v>0</v>
      </c>
      <c r="G10" s="9">
        <v>-3007</v>
      </c>
      <c r="H10" s="9">
        <v>78018</v>
      </c>
      <c r="I10" s="9">
        <v>-26011</v>
      </c>
    </row>
    <row r="11" spans="1:9" s="3" customFormat="1" ht="12" customHeight="1">
      <c r="A11" s="3" t="s">
        <v>151</v>
      </c>
      <c r="B11" s="9">
        <v>165914</v>
      </c>
      <c r="C11" s="9">
        <v>34261</v>
      </c>
      <c r="D11" s="9">
        <v>8834</v>
      </c>
      <c r="E11" s="9">
        <v>-51704</v>
      </c>
      <c r="F11" s="9">
        <v>0</v>
      </c>
      <c r="G11" s="9">
        <v>-25319</v>
      </c>
      <c r="H11" s="9">
        <v>323</v>
      </c>
      <c r="I11" s="9">
        <v>-33605</v>
      </c>
    </row>
    <row r="12" spans="1:9" s="3" customFormat="1" ht="12" customHeight="1">
      <c r="A12" s="3" t="s">
        <v>152</v>
      </c>
      <c r="B12" s="9">
        <v>138817</v>
      </c>
      <c r="C12" s="9">
        <v>54268</v>
      </c>
      <c r="D12" s="9">
        <v>2841</v>
      </c>
      <c r="E12" s="9">
        <v>-41011</v>
      </c>
      <c r="F12" s="9">
        <v>0</v>
      </c>
      <c r="G12" s="9">
        <v>-24901</v>
      </c>
      <c r="H12" s="9">
        <v>0</v>
      </c>
      <c r="I12" s="9">
        <v>-8803</v>
      </c>
    </row>
    <row r="13" spans="1:9" s="3" customFormat="1" ht="12" customHeight="1">
      <c r="A13" s="3" t="s">
        <v>153</v>
      </c>
      <c r="B13" s="9">
        <v>136710</v>
      </c>
      <c r="C13" s="9">
        <v>26457</v>
      </c>
      <c r="D13" s="9">
        <v>2341</v>
      </c>
      <c r="E13" s="9">
        <v>-1737</v>
      </c>
      <c r="F13" s="9">
        <v>0</v>
      </c>
      <c r="G13" s="9">
        <v>-2877</v>
      </c>
      <c r="H13" s="9">
        <v>0</v>
      </c>
      <c r="I13" s="9">
        <v>24184</v>
      </c>
    </row>
    <row r="14" spans="1:9" s="3" customFormat="1" ht="12" customHeight="1">
      <c r="A14" s="3" t="s">
        <v>154</v>
      </c>
      <c r="B14" s="9">
        <v>73335</v>
      </c>
      <c r="C14" s="9">
        <v>70823</v>
      </c>
      <c r="D14" s="9">
        <v>10031</v>
      </c>
      <c r="E14" s="9">
        <v>-77453</v>
      </c>
      <c r="F14" s="9">
        <v>0</v>
      </c>
      <c r="G14" s="9">
        <v>-7418</v>
      </c>
      <c r="H14" s="9">
        <v>291</v>
      </c>
      <c r="I14" s="9">
        <v>-3726</v>
      </c>
    </row>
    <row r="15" spans="1:9" s="3" customFormat="1" ht="12" customHeight="1">
      <c r="A15" s="3" t="s">
        <v>155</v>
      </c>
      <c r="B15" s="9">
        <v>69630</v>
      </c>
      <c r="C15" s="9">
        <v>24018</v>
      </c>
      <c r="D15" s="9">
        <v>5268</v>
      </c>
      <c r="E15" s="9">
        <v>-11556</v>
      </c>
      <c r="F15" s="9">
        <v>0</v>
      </c>
      <c r="G15" s="9">
        <v>-12968</v>
      </c>
      <c r="H15" s="9">
        <v>0</v>
      </c>
      <c r="I15" s="9">
        <v>4762</v>
      </c>
    </row>
    <row r="16" spans="1:9" s="3" customFormat="1" ht="12" customHeight="1">
      <c r="A16" s="3" t="s">
        <v>156</v>
      </c>
      <c r="B16" s="9">
        <v>58161</v>
      </c>
      <c r="C16" s="9">
        <v>5653</v>
      </c>
      <c r="D16" s="9">
        <v>267</v>
      </c>
      <c r="E16" s="9">
        <v>-5441</v>
      </c>
      <c r="F16" s="9">
        <v>0</v>
      </c>
      <c r="G16" s="9">
        <v>1480</v>
      </c>
      <c r="H16" s="9">
        <v>0</v>
      </c>
      <c r="I16" s="9">
        <v>1959</v>
      </c>
    </row>
    <row r="17" spans="1:9" s="3" customFormat="1" ht="12" customHeight="1">
      <c r="A17" s="3" t="s">
        <v>157</v>
      </c>
      <c r="B17" s="9">
        <v>51694</v>
      </c>
      <c r="C17" s="9">
        <v>6467</v>
      </c>
      <c r="D17" s="9">
        <v>1548</v>
      </c>
      <c r="E17" s="9">
        <v>-3698</v>
      </c>
      <c r="F17" s="9">
        <v>0</v>
      </c>
      <c r="G17" s="9">
        <v>-3264</v>
      </c>
      <c r="H17" s="9">
        <v>9111</v>
      </c>
      <c r="I17" s="9">
        <v>10164</v>
      </c>
    </row>
    <row r="18" spans="1:9" s="3" customFormat="1" ht="12" customHeight="1">
      <c r="A18" s="3" t="s">
        <v>158</v>
      </c>
      <c r="B18" s="9">
        <v>49905</v>
      </c>
      <c r="C18" s="9">
        <v>8613</v>
      </c>
      <c r="D18" s="9">
        <v>670</v>
      </c>
      <c r="E18" s="9">
        <v>-23256</v>
      </c>
      <c r="F18" s="9">
        <v>0</v>
      </c>
      <c r="G18" s="9">
        <v>-2271</v>
      </c>
      <c r="H18" s="9">
        <v>0</v>
      </c>
      <c r="I18" s="9">
        <v>-16244</v>
      </c>
    </row>
    <row r="19" spans="1:9" s="3" customFormat="1" ht="12" customHeight="1">
      <c r="A19" s="3" t="s">
        <v>159</v>
      </c>
      <c r="B19" s="9">
        <v>46321</v>
      </c>
      <c r="C19" s="9">
        <v>25303</v>
      </c>
      <c r="D19" s="9">
        <v>50</v>
      </c>
      <c r="E19" s="9">
        <v>-1597</v>
      </c>
      <c r="F19" s="9">
        <v>0</v>
      </c>
      <c r="G19" s="9">
        <v>-22381</v>
      </c>
      <c r="H19" s="9">
        <v>0</v>
      </c>
      <c r="I19" s="9">
        <v>1375</v>
      </c>
    </row>
    <row r="20" spans="1:9" s="3" customFormat="1" ht="12" customHeight="1">
      <c r="A20" s="3" t="s">
        <v>160</v>
      </c>
      <c r="B20" s="9">
        <v>39726</v>
      </c>
      <c r="C20" s="9">
        <v>21939</v>
      </c>
      <c r="D20" s="9">
        <v>440</v>
      </c>
      <c r="E20" s="9">
        <v>-813</v>
      </c>
      <c r="F20" s="9">
        <v>-11127</v>
      </c>
      <c r="G20" s="9">
        <v>-2552</v>
      </c>
      <c r="H20" s="9">
        <v>0</v>
      </c>
      <c r="I20" s="9">
        <v>7887</v>
      </c>
    </row>
    <row r="21" spans="1:9" s="3" customFormat="1" ht="12" customHeight="1">
      <c r="A21" s="3" t="s">
        <v>161</v>
      </c>
      <c r="B21" s="9">
        <v>38257</v>
      </c>
      <c r="C21" s="9">
        <v>24625</v>
      </c>
      <c r="D21" s="9">
        <v>1430</v>
      </c>
      <c r="E21" s="9">
        <v>-19072</v>
      </c>
      <c r="F21" s="9">
        <v>-2150</v>
      </c>
      <c r="G21" s="9">
        <v>-9042</v>
      </c>
      <c r="H21" s="9">
        <v>-2133</v>
      </c>
      <c r="I21" s="9">
        <v>-6342</v>
      </c>
    </row>
    <row r="22" spans="1:9" s="3" customFormat="1" ht="12" customHeight="1">
      <c r="A22" s="3" t="s">
        <v>162</v>
      </c>
      <c r="B22" s="9">
        <v>30731</v>
      </c>
      <c r="C22" s="9">
        <v>13471</v>
      </c>
      <c r="D22" s="9">
        <v>3536</v>
      </c>
      <c r="E22" s="9">
        <v>-20299</v>
      </c>
      <c r="F22" s="9">
        <v>0</v>
      </c>
      <c r="G22" s="9">
        <v>-557</v>
      </c>
      <c r="H22" s="9">
        <v>0</v>
      </c>
      <c r="I22" s="9">
        <v>-3849</v>
      </c>
    </row>
    <row r="23" spans="1:9" s="3" customFormat="1" ht="12" customHeight="1">
      <c r="A23" s="3" t="s">
        <v>163</v>
      </c>
      <c r="B23" s="9">
        <v>27321</v>
      </c>
      <c r="C23" s="9">
        <v>12909</v>
      </c>
      <c r="D23" s="9">
        <v>-73</v>
      </c>
      <c r="E23" s="9">
        <v>-2839</v>
      </c>
      <c r="F23" s="9">
        <v>0</v>
      </c>
      <c r="G23" s="9">
        <v>-10526</v>
      </c>
      <c r="H23" s="9">
        <v>0</v>
      </c>
      <c r="I23" s="9">
        <v>-529</v>
      </c>
    </row>
    <row r="24" spans="1:9" s="3" customFormat="1" ht="12" customHeight="1">
      <c r="A24" s="3" t="s">
        <v>164</v>
      </c>
      <c r="B24" s="9">
        <v>22466</v>
      </c>
      <c r="C24" s="9">
        <v>1123</v>
      </c>
      <c r="D24" s="9">
        <v>9</v>
      </c>
      <c r="E24" s="9">
        <v>-261</v>
      </c>
      <c r="F24" s="9">
        <v>0</v>
      </c>
      <c r="G24" s="9">
        <v>-9717</v>
      </c>
      <c r="H24" s="9">
        <v>9664</v>
      </c>
      <c r="I24" s="9">
        <v>818</v>
      </c>
    </row>
    <row r="25" spans="1:9" s="3" customFormat="1" ht="12" customHeight="1">
      <c r="A25" s="3" t="s">
        <v>165</v>
      </c>
      <c r="B25" s="9">
        <v>20865</v>
      </c>
      <c r="C25" s="9">
        <v>10674</v>
      </c>
      <c r="D25" s="9">
        <v>1544</v>
      </c>
      <c r="E25" s="9">
        <v>-8511</v>
      </c>
      <c r="F25" s="9">
        <v>0</v>
      </c>
      <c r="G25" s="9">
        <v>-4450</v>
      </c>
      <c r="H25" s="9">
        <v>5077</v>
      </c>
      <c r="I25" s="9">
        <v>4334</v>
      </c>
    </row>
    <row r="26" spans="1:9" s="3" customFormat="1" ht="12" customHeight="1">
      <c r="A26" s="3" t="s">
        <v>166</v>
      </c>
      <c r="B26" s="9">
        <v>19083</v>
      </c>
      <c r="C26" s="9">
        <v>4084</v>
      </c>
      <c r="D26" s="9">
        <v>181</v>
      </c>
      <c r="E26" s="9">
        <v>0</v>
      </c>
      <c r="F26" s="9">
        <v>0</v>
      </c>
      <c r="G26" s="9">
        <v>-491</v>
      </c>
      <c r="H26" s="9">
        <v>0</v>
      </c>
      <c r="I26" s="9">
        <v>3774</v>
      </c>
    </row>
    <row r="27" spans="1:9" s="3" customFormat="1" ht="12" customHeight="1">
      <c r="A27" s="3" t="s">
        <v>167</v>
      </c>
      <c r="B27" s="9">
        <v>18029</v>
      </c>
      <c r="C27" s="9">
        <v>16441</v>
      </c>
      <c r="D27" s="9">
        <v>72</v>
      </c>
      <c r="E27" s="9">
        <v>-4091</v>
      </c>
      <c r="F27" s="9">
        <v>0</v>
      </c>
      <c r="G27" s="9">
        <v>-4723</v>
      </c>
      <c r="H27" s="9">
        <v>0</v>
      </c>
      <c r="I27" s="9">
        <v>7699</v>
      </c>
    </row>
    <row r="28" spans="1:9" s="3" customFormat="1" ht="12" customHeight="1">
      <c r="A28" s="3" t="s">
        <v>168</v>
      </c>
      <c r="B28" s="9">
        <v>18004</v>
      </c>
      <c r="C28" s="9">
        <v>3402</v>
      </c>
      <c r="D28" s="9">
        <v>733</v>
      </c>
      <c r="E28" s="9">
        <v>12331</v>
      </c>
      <c r="F28" s="9">
        <v>0</v>
      </c>
      <c r="G28" s="9">
        <v>875</v>
      </c>
      <c r="H28" s="9">
        <v>0</v>
      </c>
      <c r="I28" s="9">
        <v>17341</v>
      </c>
    </row>
    <row r="29" spans="1:9" s="3" customFormat="1" ht="12" customHeight="1">
      <c r="A29" s="3" t="s">
        <v>169</v>
      </c>
      <c r="B29" s="9">
        <v>17638</v>
      </c>
      <c r="C29" s="9">
        <v>17638</v>
      </c>
      <c r="D29" s="9">
        <v>370</v>
      </c>
      <c r="E29" s="9">
        <v>-7742</v>
      </c>
      <c r="F29" s="9">
        <v>0</v>
      </c>
      <c r="G29" s="9">
        <v>-455</v>
      </c>
      <c r="H29" s="9">
        <v>0</v>
      </c>
      <c r="I29" s="9">
        <v>9811</v>
      </c>
    </row>
    <row r="30" spans="1:9" s="3" customFormat="1" ht="12" customHeight="1">
      <c r="A30" s="3" t="s">
        <v>170</v>
      </c>
      <c r="B30" s="9">
        <v>16927</v>
      </c>
      <c r="C30" s="9">
        <v>6273</v>
      </c>
      <c r="D30" s="9">
        <v>114</v>
      </c>
      <c r="E30" s="9">
        <v>-5369</v>
      </c>
      <c r="F30" s="9">
        <v>0</v>
      </c>
      <c r="G30" s="9">
        <v>-1551</v>
      </c>
      <c r="H30" s="9">
        <v>-103</v>
      </c>
      <c r="I30" s="9">
        <v>-636</v>
      </c>
    </row>
    <row r="31" spans="1:9" s="3" customFormat="1" ht="12" customHeight="1">
      <c r="A31" s="3" t="s">
        <v>171</v>
      </c>
      <c r="B31" s="9">
        <v>15920</v>
      </c>
      <c r="C31" s="9">
        <v>15838</v>
      </c>
      <c r="D31" s="9">
        <v>5660</v>
      </c>
      <c r="E31" s="9">
        <v>-17139</v>
      </c>
      <c r="F31" s="9">
        <v>0</v>
      </c>
      <c r="G31" s="9">
        <v>-236</v>
      </c>
      <c r="H31" s="9">
        <v>0</v>
      </c>
      <c r="I31" s="9">
        <v>4123</v>
      </c>
    </row>
    <row r="32" spans="1:9" s="3" customFormat="1" ht="12" customHeight="1">
      <c r="A32" s="3" t="s">
        <v>172</v>
      </c>
      <c r="B32" s="9">
        <v>14399</v>
      </c>
      <c r="C32" s="9">
        <v>14399</v>
      </c>
      <c r="D32" s="9">
        <v>875</v>
      </c>
      <c r="E32" s="9">
        <v>0</v>
      </c>
      <c r="F32" s="9">
        <v>0</v>
      </c>
      <c r="G32" s="9">
        <v>-793</v>
      </c>
      <c r="H32" s="9">
        <v>0</v>
      </c>
      <c r="I32" s="9">
        <v>14481</v>
      </c>
    </row>
    <row r="33" spans="1:9" s="3" customFormat="1" ht="12" customHeight="1">
      <c r="A33" s="3" t="s">
        <v>173</v>
      </c>
      <c r="B33" s="9">
        <v>13931</v>
      </c>
      <c r="C33" s="9">
        <v>2630</v>
      </c>
      <c r="D33" s="9">
        <v>104</v>
      </c>
      <c r="E33" s="9">
        <v>-2109</v>
      </c>
      <c r="F33" s="9">
        <v>0</v>
      </c>
      <c r="G33" s="9">
        <v>-670</v>
      </c>
      <c r="H33" s="9">
        <v>0</v>
      </c>
      <c r="I33" s="9">
        <v>-45</v>
      </c>
    </row>
    <row r="34" spans="1:9" s="3" customFormat="1" ht="12" customHeight="1">
      <c r="A34" s="3" t="s">
        <v>174</v>
      </c>
      <c r="B34" s="9">
        <v>13121</v>
      </c>
      <c r="C34" s="9">
        <v>6619</v>
      </c>
      <c r="D34" s="9">
        <v>711</v>
      </c>
      <c r="E34" s="9">
        <v>-1600</v>
      </c>
      <c r="F34" s="9">
        <v>0</v>
      </c>
      <c r="G34" s="9">
        <v>-1701</v>
      </c>
      <c r="H34" s="9">
        <v>1057</v>
      </c>
      <c r="I34" s="9">
        <v>5086</v>
      </c>
    </row>
    <row r="35" spans="1:9" s="3" customFormat="1" ht="12" customHeight="1">
      <c r="A35" s="3" t="s">
        <v>175</v>
      </c>
      <c r="B35" s="9">
        <v>12792</v>
      </c>
      <c r="C35" s="9">
        <v>12747</v>
      </c>
      <c r="D35" s="9">
        <v>159</v>
      </c>
      <c r="E35" s="9">
        <v>-225</v>
      </c>
      <c r="F35" s="9">
        <v>0</v>
      </c>
      <c r="G35" s="9">
        <v>-9689</v>
      </c>
      <c r="H35" s="9">
        <v>0</v>
      </c>
      <c r="I35" s="9">
        <v>2992</v>
      </c>
    </row>
    <row r="36" spans="1:9" s="3" customFormat="1" ht="12" customHeight="1">
      <c r="A36" s="3" t="s">
        <v>176</v>
      </c>
      <c r="B36" s="9">
        <v>10065</v>
      </c>
      <c r="C36" s="9">
        <v>8577</v>
      </c>
      <c r="D36" s="9">
        <v>331</v>
      </c>
      <c r="E36" s="9">
        <v>-3424</v>
      </c>
      <c r="F36" s="9">
        <v>0</v>
      </c>
      <c r="G36" s="9">
        <v>-1947</v>
      </c>
      <c r="H36" s="9">
        <v>0</v>
      </c>
      <c r="I36" s="9">
        <v>3537</v>
      </c>
    </row>
    <row r="37" spans="1:9" s="3" customFormat="1" ht="12" customHeight="1">
      <c r="A37" s="3" t="s">
        <v>177</v>
      </c>
      <c r="B37" s="9">
        <v>9630</v>
      </c>
      <c r="C37" s="9">
        <v>5830</v>
      </c>
      <c r="D37" s="9">
        <v>273</v>
      </c>
      <c r="E37" s="9">
        <v>700</v>
      </c>
      <c r="F37" s="9">
        <v>0</v>
      </c>
      <c r="G37" s="9">
        <v>-310</v>
      </c>
      <c r="H37" s="9">
        <v>0</v>
      </c>
      <c r="I37" s="9">
        <v>6493</v>
      </c>
    </row>
    <row r="38" spans="1:9" s="3" customFormat="1" ht="12" customHeight="1">
      <c r="A38" s="3" t="s">
        <v>178</v>
      </c>
      <c r="B38" s="9">
        <v>9268</v>
      </c>
      <c r="C38" s="9">
        <v>5669</v>
      </c>
      <c r="D38" s="9">
        <v>91</v>
      </c>
      <c r="E38" s="9">
        <v>-385</v>
      </c>
      <c r="F38" s="9">
        <v>0</v>
      </c>
      <c r="G38" s="9">
        <v>-2328</v>
      </c>
      <c r="H38" s="9">
        <v>0</v>
      </c>
      <c r="I38" s="9">
        <v>3047</v>
      </c>
    </row>
    <row r="39" spans="1:9" s="3" customFormat="1" ht="12" customHeight="1">
      <c r="A39" s="3" t="s">
        <v>179</v>
      </c>
      <c r="B39" s="9">
        <v>2826</v>
      </c>
      <c r="C39" s="9">
        <v>2826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2826</v>
      </c>
    </row>
    <row r="40" spans="1:9" s="3" customFormat="1" ht="12" customHeight="1">
      <c r="A40" s="3" t="s">
        <v>180</v>
      </c>
      <c r="B40" s="9">
        <v>1478</v>
      </c>
      <c r="C40" s="9">
        <v>1105</v>
      </c>
      <c r="D40" s="9">
        <v>71</v>
      </c>
      <c r="E40" s="9">
        <v>-395</v>
      </c>
      <c r="F40" s="9">
        <v>0</v>
      </c>
      <c r="G40" s="9">
        <v>-729</v>
      </c>
      <c r="H40" s="9">
        <v>0</v>
      </c>
      <c r="I40" s="9">
        <v>52</v>
      </c>
    </row>
    <row r="41" spans="1:9" s="3" customFormat="1" ht="12" customHeight="1">
      <c r="A41" s="3" t="s">
        <v>181</v>
      </c>
      <c r="B41" s="9">
        <v>250</v>
      </c>
      <c r="C41" s="9">
        <v>200</v>
      </c>
      <c r="D41" s="9">
        <v>33</v>
      </c>
      <c r="E41" s="9">
        <v>-2</v>
      </c>
      <c r="F41" s="9">
        <v>0</v>
      </c>
      <c r="G41" s="9">
        <v>0</v>
      </c>
      <c r="H41" s="9">
        <v>0</v>
      </c>
      <c r="I41" s="9">
        <v>231</v>
      </c>
    </row>
    <row r="42" spans="1:9" s="3" customFormat="1" ht="12" customHeight="1">
      <c r="A42" s="3" t="s">
        <v>182</v>
      </c>
      <c r="B42" s="9">
        <v>8</v>
      </c>
      <c r="C42" s="9">
        <v>8</v>
      </c>
      <c r="D42" s="9">
        <v>0</v>
      </c>
      <c r="E42" s="9">
        <v>1458</v>
      </c>
      <c r="F42" s="9">
        <v>0</v>
      </c>
      <c r="G42" s="9">
        <v>-12141</v>
      </c>
      <c r="H42" s="9">
        <v>0</v>
      </c>
      <c r="I42" s="9">
        <v>-10675</v>
      </c>
    </row>
    <row r="43" spans="1:9" s="3" customFormat="1" ht="12" customHeight="1">
      <c r="A43" s="3" t="s">
        <v>183</v>
      </c>
      <c r="B43" s="9">
        <v>0</v>
      </c>
      <c r="C43" s="9">
        <v>0</v>
      </c>
      <c r="D43" s="9">
        <v>7</v>
      </c>
      <c r="E43" s="9">
        <v>11</v>
      </c>
      <c r="F43" s="9">
        <v>0</v>
      </c>
      <c r="G43" s="9">
        <v>0</v>
      </c>
      <c r="H43" s="9">
        <v>0</v>
      </c>
      <c r="I43" s="9">
        <v>18</v>
      </c>
    </row>
    <row r="44" spans="1:9" s="3" customFormat="1" ht="12" customHeight="1">
      <c r="A44" s="3" t="s">
        <v>184</v>
      </c>
      <c r="B44" s="9">
        <v>0</v>
      </c>
      <c r="C44" s="9">
        <v>-171</v>
      </c>
      <c r="D44" s="9">
        <v>2912</v>
      </c>
      <c r="E44" s="9">
        <v>-957</v>
      </c>
      <c r="F44" s="9">
        <v>0</v>
      </c>
      <c r="G44" s="9">
        <v>-1182</v>
      </c>
      <c r="H44" s="9">
        <v>0</v>
      </c>
      <c r="I44" s="9">
        <v>602</v>
      </c>
    </row>
    <row r="45" spans="1:9" s="3" customFormat="1" ht="12" customHeight="1">
      <c r="A45" s="3" t="s">
        <v>185</v>
      </c>
      <c r="B45" s="9">
        <v>-575</v>
      </c>
      <c r="C45" s="9">
        <v>-1225</v>
      </c>
      <c r="D45" s="9">
        <v>17939</v>
      </c>
      <c r="E45" s="9">
        <v>-109</v>
      </c>
      <c r="F45" s="9">
        <v>0</v>
      </c>
      <c r="G45" s="9">
        <v>-3549</v>
      </c>
      <c r="H45" s="9">
        <v>0</v>
      </c>
      <c r="I45" s="9">
        <v>13056</v>
      </c>
    </row>
    <row r="46" spans="1:9" s="3" customFormat="1" ht="12.75">
      <c r="A46" s="2"/>
      <c r="B46" s="9"/>
      <c r="C46" s="9"/>
      <c r="D46" s="9"/>
      <c r="E46" s="9"/>
      <c r="F46" s="9"/>
      <c r="G46" s="9"/>
      <c r="H46" s="9"/>
      <c r="I46" s="9"/>
    </row>
    <row r="47" spans="1:9" ht="12.75">
      <c r="A47" s="3" t="s">
        <v>139</v>
      </c>
      <c r="B47" s="9">
        <f aca="true" t="shared" si="0" ref="B47:I47">SUM(B4:B46)</f>
        <v>6123601</v>
      </c>
      <c r="C47" s="9">
        <f t="shared" si="0"/>
        <v>3333424</v>
      </c>
      <c r="D47" s="9">
        <f t="shared" si="0"/>
        <v>463989</v>
      </c>
      <c r="E47" s="9">
        <f t="shared" si="0"/>
        <v>-3045230</v>
      </c>
      <c r="F47" s="9">
        <f t="shared" si="0"/>
        <v>-13277</v>
      </c>
      <c r="G47" s="9">
        <f t="shared" si="0"/>
        <v>-955137</v>
      </c>
      <c r="H47" s="9">
        <f t="shared" si="0"/>
        <v>147448</v>
      </c>
      <c r="I47" s="9">
        <f t="shared" si="0"/>
        <v>-68783</v>
      </c>
    </row>
    <row r="48" spans="1:9" ht="12.75">
      <c r="A48" s="1" t="s">
        <v>140</v>
      </c>
      <c r="B48" s="10">
        <v>5700880</v>
      </c>
      <c r="C48" s="10">
        <v>3797930</v>
      </c>
      <c r="D48" s="10">
        <v>543466</v>
      </c>
      <c r="E48" s="10">
        <v>-2847132</v>
      </c>
      <c r="F48" s="10">
        <v>-11585</v>
      </c>
      <c r="G48" s="10">
        <v>-1273027</v>
      </c>
      <c r="H48" s="10">
        <v>109747</v>
      </c>
      <c r="I48" s="10">
        <v>319399</v>
      </c>
    </row>
    <row r="50" spans="1:9" ht="12.75">
      <c r="A50" s="1" t="s">
        <v>136</v>
      </c>
      <c r="B50" s="7">
        <f aca="true" t="shared" si="1" ref="B50:I51">B47/($C47/100)</f>
        <v>183.70303327749485</v>
      </c>
      <c r="C50" s="7">
        <f t="shared" si="1"/>
        <v>100</v>
      </c>
      <c r="D50" s="7">
        <f t="shared" si="1"/>
        <v>13.91929139527405</v>
      </c>
      <c r="E50" s="7">
        <f t="shared" si="1"/>
        <v>-91.35441515990766</v>
      </c>
      <c r="F50" s="7">
        <f t="shared" si="1"/>
        <v>-0.3982991662626777</v>
      </c>
      <c r="G50" s="7">
        <f t="shared" si="1"/>
        <v>-28.65333062940688</v>
      </c>
      <c r="H50" s="7">
        <f t="shared" si="1"/>
        <v>4.423319685704549</v>
      </c>
      <c r="I50" s="7">
        <f t="shared" si="1"/>
        <v>-2.063433874598611</v>
      </c>
    </row>
    <row r="51" spans="1:9" ht="12.75">
      <c r="A51" s="1" t="s">
        <v>137</v>
      </c>
      <c r="B51" s="7">
        <f t="shared" si="1"/>
        <v>150.10492557788058</v>
      </c>
      <c r="C51" s="7">
        <f t="shared" si="1"/>
        <v>99.99999999999999</v>
      </c>
      <c r="D51" s="7">
        <f t="shared" si="1"/>
        <v>14.30953177125434</v>
      </c>
      <c r="E51" s="7">
        <f t="shared" si="1"/>
        <v>-74.9653627107398</v>
      </c>
      <c r="F51" s="7">
        <f t="shared" si="1"/>
        <v>-0.30503458462899524</v>
      </c>
      <c r="G51" s="7">
        <f t="shared" si="1"/>
        <v>-33.518969543935775</v>
      </c>
      <c r="H51" s="7">
        <f t="shared" si="1"/>
        <v>2.8896530478444835</v>
      </c>
      <c r="I51" s="7">
        <f t="shared" si="1"/>
        <v>8.409817979794255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6"/>
  <dimension ref="A1:K40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186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32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187</v>
      </c>
      <c r="B4" s="9">
        <v>141277</v>
      </c>
      <c r="C4" s="9">
        <v>135679</v>
      </c>
      <c r="D4" s="9">
        <v>18509</v>
      </c>
      <c r="E4" s="9">
        <v>-90324</v>
      </c>
      <c r="F4" s="9">
        <v>0</v>
      </c>
      <c r="G4" s="9">
        <v>-46802</v>
      </c>
      <c r="H4" s="9">
        <v>0</v>
      </c>
      <c r="I4" s="9">
        <v>17062</v>
      </c>
    </row>
    <row r="5" spans="1:9" s="3" customFormat="1" ht="12" customHeight="1">
      <c r="A5" s="3" t="s">
        <v>188</v>
      </c>
      <c r="B5" s="9">
        <v>129579</v>
      </c>
      <c r="C5" s="9">
        <v>106718</v>
      </c>
      <c r="D5" s="9">
        <v>12812</v>
      </c>
      <c r="E5" s="9">
        <v>-74849</v>
      </c>
      <c r="F5" s="9">
        <v>2446</v>
      </c>
      <c r="G5" s="9">
        <v>-36826</v>
      </c>
      <c r="H5" s="9">
        <v>0</v>
      </c>
      <c r="I5" s="9">
        <v>10301</v>
      </c>
    </row>
    <row r="6" spans="1:9" s="3" customFormat="1" ht="12" customHeight="1">
      <c r="A6" s="3" t="s">
        <v>189</v>
      </c>
      <c r="B6" s="9">
        <v>127875</v>
      </c>
      <c r="C6" s="9">
        <v>119784</v>
      </c>
      <c r="D6" s="9">
        <v>13604</v>
      </c>
      <c r="E6" s="9">
        <v>-77139</v>
      </c>
      <c r="F6" s="9">
        <v>-16647</v>
      </c>
      <c r="G6" s="9">
        <v>-18407</v>
      </c>
      <c r="H6" s="9">
        <v>0</v>
      </c>
      <c r="I6" s="9">
        <v>21195</v>
      </c>
    </row>
    <row r="7" spans="1:9" s="3" customFormat="1" ht="12" customHeight="1">
      <c r="A7" s="3" t="s">
        <v>190</v>
      </c>
      <c r="B7" s="9">
        <v>123126</v>
      </c>
      <c r="C7" s="9">
        <v>85744</v>
      </c>
      <c r="D7" s="9">
        <v>20036</v>
      </c>
      <c r="E7" s="9">
        <v>-52735</v>
      </c>
      <c r="F7" s="9">
        <v>-32315</v>
      </c>
      <c r="G7" s="9">
        <v>-19299</v>
      </c>
      <c r="H7" s="9">
        <v>0</v>
      </c>
      <c r="I7" s="9">
        <v>1431</v>
      </c>
    </row>
    <row r="8" spans="1:9" s="3" customFormat="1" ht="12" customHeight="1">
      <c r="A8" s="3" t="s">
        <v>191</v>
      </c>
      <c r="B8" s="9">
        <v>122772</v>
      </c>
      <c r="C8" s="9">
        <v>91680</v>
      </c>
      <c r="D8" s="9">
        <v>20281</v>
      </c>
      <c r="E8" s="9">
        <v>-72431</v>
      </c>
      <c r="F8" s="9">
        <v>-22560</v>
      </c>
      <c r="G8" s="9">
        <v>-23898</v>
      </c>
      <c r="H8" s="9">
        <v>904</v>
      </c>
      <c r="I8" s="9">
        <v>-6024</v>
      </c>
    </row>
    <row r="9" spans="1:9" s="3" customFormat="1" ht="12" customHeight="1">
      <c r="A9" s="3" t="s">
        <v>192</v>
      </c>
      <c r="B9" s="9">
        <v>120302</v>
      </c>
      <c r="C9" s="9">
        <v>91022</v>
      </c>
      <c r="D9" s="9">
        <v>30204</v>
      </c>
      <c r="E9" s="9">
        <v>-56818</v>
      </c>
      <c r="F9" s="9">
        <v>-26077</v>
      </c>
      <c r="G9" s="9">
        <v>-21060</v>
      </c>
      <c r="H9" s="9">
        <v>0</v>
      </c>
      <c r="I9" s="9">
        <v>17271</v>
      </c>
    </row>
    <row r="10" spans="1:9" s="3" customFormat="1" ht="12" customHeight="1">
      <c r="A10" s="3" t="s">
        <v>193</v>
      </c>
      <c r="B10" s="9">
        <v>112125</v>
      </c>
      <c r="C10" s="9">
        <v>105618</v>
      </c>
      <c r="D10" s="9">
        <v>17010</v>
      </c>
      <c r="E10" s="9">
        <v>-93488</v>
      </c>
      <c r="F10" s="9">
        <v>0</v>
      </c>
      <c r="G10" s="9">
        <v>-22051</v>
      </c>
      <c r="H10" s="9">
        <v>0</v>
      </c>
      <c r="I10" s="9">
        <v>7089</v>
      </c>
    </row>
    <row r="11" spans="1:9" s="3" customFormat="1" ht="12" customHeight="1">
      <c r="A11" s="3" t="s">
        <v>194</v>
      </c>
      <c r="B11" s="9">
        <v>85356</v>
      </c>
      <c r="C11" s="9">
        <v>58446</v>
      </c>
      <c r="D11" s="9">
        <v>3395</v>
      </c>
      <c r="E11" s="9">
        <v>-48109</v>
      </c>
      <c r="F11" s="9">
        <v>-1500</v>
      </c>
      <c r="G11" s="9">
        <v>-8146</v>
      </c>
      <c r="H11" s="9">
        <v>0</v>
      </c>
      <c r="I11" s="9">
        <v>4086</v>
      </c>
    </row>
    <row r="12" spans="1:9" s="3" customFormat="1" ht="12" customHeight="1">
      <c r="A12" s="3" t="s">
        <v>195</v>
      </c>
      <c r="B12" s="9">
        <v>81217</v>
      </c>
      <c r="C12" s="9">
        <v>48422</v>
      </c>
      <c r="D12" s="9">
        <v>6161</v>
      </c>
      <c r="E12" s="9">
        <v>-36068</v>
      </c>
      <c r="F12" s="9">
        <v>-16144</v>
      </c>
      <c r="G12" s="9">
        <v>-16937</v>
      </c>
      <c r="H12" s="9">
        <v>0</v>
      </c>
      <c r="I12" s="9">
        <v>-14566</v>
      </c>
    </row>
    <row r="13" spans="1:9" s="3" customFormat="1" ht="12" customHeight="1">
      <c r="A13" s="3" t="s">
        <v>196</v>
      </c>
      <c r="B13" s="9">
        <v>78470</v>
      </c>
      <c r="C13" s="9">
        <v>57334</v>
      </c>
      <c r="D13" s="9">
        <v>9485</v>
      </c>
      <c r="E13" s="9">
        <v>-53038</v>
      </c>
      <c r="F13" s="9">
        <v>-5479</v>
      </c>
      <c r="G13" s="9">
        <v>-12670</v>
      </c>
      <c r="H13" s="9">
        <v>0</v>
      </c>
      <c r="I13" s="9">
        <v>-4368</v>
      </c>
    </row>
    <row r="14" spans="1:9" s="3" customFormat="1" ht="12" customHeight="1">
      <c r="A14" s="3" t="s">
        <v>197</v>
      </c>
      <c r="B14" s="9">
        <v>68485</v>
      </c>
      <c r="C14" s="9">
        <v>49890</v>
      </c>
      <c r="D14" s="9">
        <v>7485</v>
      </c>
      <c r="E14" s="9">
        <v>-27118</v>
      </c>
      <c r="F14" s="9">
        <v>-7022</v>
      </c>
      <c r="G14" s="9">
        <v>-12523</v>
      </c>
      <c r="H14" s="9">
        <v>0</v>
      </c>
      <c r="I14" s="9">
        <v>10712</v>
      </c>
    </row>
    <row r="15" spans="1:9" s="3" customFormat="1" ht="12" customHeight="1">
      <c r="A15" s="3" t="s">
        <v>198</v>
      </c>
      <c r="B15" s="9">
        <v>68420</v>
      </c>
      <c r="C15" s="9">
        <v>49001</v>
      </c>
      <c r="D15" s="9">
        <v>7087</v>
      </c>
      <c r="E15" s="9">
        <v>-34485</v>
      </c>
      <c r="F15" s="9">
        <v>-3600</v>
      </c>
      <c r="G15" s="9">
        <v>-12046</v>
      </c>
      <c r="H15" s="9">
        <v>0</v>
      </c>
      <c r="I15" s="9">
        <v>5957</v>
      </c>
    </row>
    <row r="16" spans="1:9" s="3" customFormat="1" ht="12" customHeight="1">
      <c r="A16" s="3" t="s">
        <v>199</v>
      </c>
      <c r="B16" s="9">
        <v>66853</v>
      </c>
      <c r="C16" s="9">
        <v>57921</v>
      </c>
      <c r="D16" s="9">
        <v>2636</v>
      </c>
      <c r="E16" s="9">
        <v>-45309</v>
      </c>
      <c r="F16" s="9">
        <v>0</v>
      </c>
      <c r="G16" s="9">
        <v>-14026</v>
      </c>
      <c r="H16" s="9">
        <v>0</v>
      </c>
      <c r="I16" s="9">
        <v>1222</v>
      </c>
    </row>
    <row r="17" spans="1:9" s="3" customFormat="1" ht="12" customHeight="1">
      <c r="A17" s="3" t="s">
        <v>200</v>
      </c>
      <c r="B17" s="9">
        <v>58477</v>
      </c>
      <c r="C17" s="9">
        <v>52270</v>
      </c>
      <c r="D17" s="9">
        <v>2040</v>
      </c>
      <c r="E17" s="9">
        <v>-25955</v>
      </c>
      <c r="F17" s="9">
        <v>-4931</v>
      </c>
      <c r="G17" s="9">
        <v>-18795</v>
      </c>
      <c r="H17" s="9">
        <v>0</v>
      </c>
      <c r="I17" s="9">
        <v>4629</v>
      </c>
    </row>
    <row r="18" spans="1:9" s="3" customFormat="1" ht="12" customHeight="1">
      <c r="A18" s="3" t="s">
        <v>201</v>
      </c>
      <c r="B18" s="9">
        <v>55844</v>
      </c>
      <c r="C18" s="9">
        <v>51117</v>
      </c>
      <c r="D18" s="9">
        <v>2126</v>
      </c>
      <c r="E18" s="9">
        <v>-29912</v>
      </c>
      <c r="F18" s="9">
        <v>368</v>
      </c>
      <c r="G18" s="9">
        <v>-13333</v>
      </c>
      <c r="H18" s="9">
        <v>0</v>
      </c>
      <c r="I18" s="9">
        <v>10366</v>
      </c>
    </row>
    <row r="19" spans="1:9" s="3" customFormat="1" ht="12" customHeight="1">
      <c r="A19" s="3" t="s">
        <v>202</v>
      </c>
      <c r="B19" s="9">
        <v>53616</v>
      </c>
      <c r="C19" s="9">
        <v>48190</v>
      </c>
      <c r="D19" s="9">
        <v>4048</v>
      </c>
      <c r="E19" s="9">
        <v>-26685</v>
      </c>
      <c r="F19" s="9">
        <v>-3760</v>
      </c>
      <c r="G19" s="9">
        <v>-16194</v>
      </c>
      <c r="H19" s="9">
        <v>0</v>
      </c>
      <c r="I19" s="9">
        <v>5599</v>
      </c>
    </row>
    <row r="20" spans="1:9" s="3" customFormat="1" ht="12" customHeight="1">
      <c r="A20" s="3" t="s">
        <v>203</v>
      </c>
      <c r="B20" s="9">
        <v>52925</v>
      </c>
      <c r="C20" s="9">
        <v>48986</v>
      </c>
      <c r="D20" s="9">
        <v>4641</v>
      </c>
      <c r="E20" s="9">
        <v>-36020</v>
      </c>
      <c r="F20" s="9">
        <v>-6447</v>
      </c>
      <c r="G20" s="9">
        <v>-10448</v>
      </c>
      <c r="H20" s="9">
        <v>0</v>
      </c>
      <c r="I20" s="9">
        <v>712</v>
      </c>
    </row>
    <row r="21" spans="1:9" s="3" customFormat="1" ht="12" customHeight="1">
      <c r="A21" s="3" t="s">
        <v>204</v>
      </c>
      <c r="B21" s="9">
        <v>50146</v>
      </c>
      <c r="C21" s="9">
        <v>36229</v>
      </c>
      <c r="D21" s="9">
        <v>1919</v>
      </c>
      <c r="E21" s="9">
        <v>-29974</v>
      </c>
      <c r="F21" s="9">
        <v>-2029</v>
      </c>
      <c r="G21" s="9">
        <v>-11184</v>
      </c>
      <c r="H21" s="9">
        <v>0</v>
      </c>
      <c r="I21" s="9">
        <v>-5039</v>
      </c>
    </row>
    <row r="22" spans="1:9" s="3" customFormat="1" ht="12" customHeight="1">
      <c r="A22" s="3" t="s">
        <v>205</v>
      </c>
      <c r="B22" s="9">
        <v>37312</v>
      </c>
      <c r="C22" s="9">
        <v>33285</v>
      </c>
      <c r="D22" s="9">
        <v>1557</v>
      </c>
      <c r="E22" s="9">
        <v>-28078</v>
      </c>
      <c r="F22" s="9">
        <v>0</v>
      </c>
      <c r="G22" s="9">
        <v>-10219</v>
      </c>
      <c r="H22" s="9">
        <v>0</v>
      </c>
      <c r="I22" s="9">
        <v>-3455</v>
      </c>
    </row>
    <row r="23" spans="1:9" s="3" customFormat="1" ht="12" customHeight="1">
      <c r="A23" s="3" t="s">
        <v>206</v>
      </c>
      <c r="B23" s="9">
        <v>33130</v>
      </c>
      <c r="C23" s="9">
        <v>22206</v>
      </c>
      <c r="D23" s="9">
        <v>3126</v>
      </c>
      <c r="E23" s="9">
        <v>-9481</v>
      </c>
      <c r="F23" s="9">
        <v>-8282</v>
      </c>
      <c r="G23" s="9">
        <v>-5412</v>
      </c>
      <c r="H23" s="9">
        <v>47</v>
      </c>
      <c r="I23" s="9">
        <v>2204</v>
      </c>
    </row>
    <row r="24" spans="1:9" s="3" customFormat="1" ht="12" customHeight="1">
      <c r="A24" s="3" t="s">
        <v>207</v>
      </c>
      <c r="B24" s="9">
        <v>31151</v>
      </c>
      <c r="C24" s="9">
        <v>27540</v>
      </c>
      <c r="D24" s="9">
        <v>3634</v>
      </c>
      <c r="E24" s="9">
        <v>-16408</v>
      </c>
      <c r="F24" s="9">
        <v>0</v>
      </c>
      <c r="G24" s="9">
        <v>-7924</v>
      </c>
      <c r="H24" s="9">
        <v>0</v>
      </c>
      <c r="I24" s="9">
        <v>6842</v>
      </c>
    </row>
    <row r="25" spans="1:9" s="3" customFormat="1" ht="12" customHeight="1">
      <c r="A25" s="3" t="s">
        <v>208</v>
      </c>
      <c r="B25" s="9">
        <v>31121</v>
      </c>
      <c r="C25" s="9">
        <v>28399</v>
      </c>
      <c r="D25" s="9">
        <v>1184</v>
      </c>
      <c r="E25" s="9">
        <v>-27689</v>
      </c>
      <c r="F25" s="9">
        <v>0</v>
      </c>
      <c r="G25" s="9">
        <v>-9041</v>
      </c>
      <c r="H25" s="9">
        <v>0</v>
      </c>
      <c r="I25" s="9">
        <v>-7147</v>
      </c>
    </row>
    <row r="26" spans="1:9" s="3" customFormat="1" ht="12" customHeight="1">
      <c r="A26" s="3" t="s">
        <v>209</v>
      </c>
      <c r="B26" s="9">
        <v>28677</v>
      </c>
      <c r="C26" s="9">
        <v>19447</v>
      </c>
      <c r="D26" s="9">
        <v>3171</v>
      </c>
      <c r="E26" s="9">
        <v>-13130</v>
      </c>
      <c r="F26" s="9">
        <v>0</v>
      </c>
      <c r="G26" s="9">
        <v>-6703</v>
      </c>
      <c r="H26" s="9">
        <v>0</v>
      </c>
      <c r="I26" s="9">
        <v>2785</v>
      </c>
    </row>
    <row r="27" spans="1:9" s="3" customFormat="1" ht="12" customHeight="1">
      <c r="A27" s="3" t="s">
        <v>210</v>
      </c>
      <c r="B27" s="9">
        <v>24358</v>
      </c>
      <c r="C27" s="9">
        <v>11308</v>
      </c>
      <c r="D27" s="9">
        <v>1596</v>
      </c>
      <c r="E27" s="9">
        <v>-7252</v>
      </c>
      <c r="F27" s="9">
        <v>0</v>
      </c>
      <c r="G27" s="9">
        <v>-4368</v>
      </c>
      <c r="H27" s="9">
        <v>0</v>
      </c>
      <c r="I27" s="9">
        <v>1284</v>
      </c>
    </row>
    <row r="28" spans="1:9" s="3" customFormat="1" ht="12" customHeight="1">
      <c r="A28" s="3" t="s">
        <v>211</v>
      </c>
      <c r="B28" s="9">
        <v>10601</v>
      </c>
      <c r="C28" s="9">
        <v>8730</v>
      </c>
      <c r="D28" s="9">
        <v>274</v>
      </c>
      <c r="E28" s="9">
        <v>-4418</v>
      </c>
      <c r="F28" s="9">
        <v>0</v>
      </c>
      <c r="G28" s="9">
        <v>-2736</v>
      </c>
      <c r="H28" s="9">
        <v>0</v>
      </c>
      <c r="I28" s="9">
        <v>1850</v>
      </c>
    </row>
    <row r="29" spans="1:9" s="3" customFormat="1" ht="12" customHeight="1">
      <c r="A29" s="3" t="s">
        <v>212</v>
      </c>
      <c r="B29" s="9">
        <v>8015</v>
      </c>
      <c r="C29" s="9">
        <v>5664</v>
      </c>
      <c r="D29" s="9">
        <v>172</v>
      </c>
      <c r="E29" s="9">
        <v>-993</v>
      </c>
      <c r="F29" s="9">
        <v>-2099</v>
      </c>
      <c r="G29" s="9">
        <v>-1547</v>
      </c>
      <c r="H29" s="9">
        <v>0</v>
      </c>
      <c r="I29" s="9">
        <v>1197</v>
      </c>
    </row>
    <row r="30" spans="1:9" s="3" customFormat="1" ht="12" customHeight="1">
      <c r="A30" s="3" t="s">
        <v>213</v>
      </c>
      <c r="B30" s="9">
        <v>3579</v>
      </c>
      <c r="C30" s="9">
        <v>3009</v>
      </c>
      <c r="D30" s="9">
        <v>97</v>
      </c>
      <c r="E30" s="9">
        <v>-2366</v>
      </c>
      <c r="F30" s="9">
        <v>-888</v>
      </c>
      <c r="G30" s="9">
        <v>-694</v>
      </c>
      <c r="H30" s="9">
        <v>0</v>
      </c>
      <c r="I30" s="9">
        <v>-842</v>
      </c>
    </row>
    <row r="31" spans="1:9" s="3" customFormat="1" ht="12" customHeight="1">
      <c r="A31" s="3" t="s">
        <v>214</v>
      </c>
      <c r="B31" s="9">
        <v>3252</v>
      </c>
      <c r="C31" s="9">
        <v>2693</v>
      </c>
      <c r="D31" s="9">
        <v>159</v>
      </c>
      <c r="E31" s="9">
        <v>-1428</v>
      </c>
      <c r="F31" s="9">
        <v>0</v>
      </c>
      <c r="G31" s="9">
        <v>-916</v>
      </c>
      <c r="H31" s="9">
        <v>0</v>
      </c>
      <c r="I31" s="9">
        <v>508</v>
      </c>
    </row>
    <row r="32" spans="1:9" s="3" customFormat="1" ht="12" customHeight="1">
      <c r="A32" s="3" t="s">
        <v>215</v>
      </c>
      <c r="B32" s="9">
        <v>1982</v>
      </c>
      <c r="C32" s="9">
        <v>1682</v>
      </c>
      <c r="D32" s="9">
        <v>39</v>
      </c>
      <c r="E32" s="9">
        <v>-347</v>
      </c>
      <c r="F32" s="9">
        <v>-683</v>
      </c>
      <c r="G32" s="9">
        <v>-319</v>
      </c>
      <c r="H32" s="9">
        <v>0</v>
      </c>
      <c r="I32" s="9">
        <v>372</v>
      </c>
    </row>
    <row r="33" spans="1:9" s="3" customFormat="1" ht="12" customHeight="1">
      <c r="A33" s="3" t="s">
        <v>216</v>
      </c>
      <c r="B33" s="9">
        <v>1451</v>
      </c>
      <c r="C33" s="9">
        <v>893</v>
      </c>
      <c r="D33" s="9">
        <v>61</v>
      </c>
      <c r="E33" s="9">
        <v>-216</v>
      </c>
      <c r="F33" s="9">
        <v>0</v>
      </c>
      <c r="G33" s="9">
        <v>-498</v>
      </c>
      <c r="H33" s="9">
        <v>0</v>
      </c>
      <c r="I33" s="9">
        <v>240</v>
      </c>
    </row>
    <row r="34" spans="1:9" s="3" customFormat="1" ht="12" customHeight="1">
      <c r="A34" s="3" t="s">
        <v>217</v>
      </c>
      <c r="B34" s="9">
        <v>1237</v>
      </c>
      <c r="C34" s="9">
        <v>1157</v>
      </c>
      <c r="D34" s="9">
        <v>29</v>
      </c>
      <c r="E34" s="9">
        <v>-419</v>
      </c>
      <c r="F34" s="9">
        <v>-140</v>
      </c>
      <c r="G34" s="9">
        <v>-281</v>
      </c>
      <c r="H34" s="9">
        <v>0</v>
      </c>
      <c r="I34" s="9">
        <v>346</v>
      </c>
    </row>
    <row r="35" spans="1:9" s="3" customFormat="1" ht="12.75">
      <c r="A35" s="2"/>
      <c r="B35" s="9"/>
      <c r="C35" s="9"/>
      <c r="D35" s="9"/>
      <c r="E35" s="9"/>
      <c r="F35" s="9"/>
      <c r="G35" s="9"/>
      <c r="H35" s="9"/>
      <c r="I35" s="9"/>
    </row>
    <row r="36" spans="1:9" ht="12.75">
      <c r="A36" s="3" t="s">
        <v>139</v>
      </c>
      <c r="B36" s="9">
        <f aca="true" t="shared" si="0" ref="B36:I36">SUM(B4:B35)</f>
        <v>1812731</v>
      </c>
      <c r="C36" s="9">
        <f t="shared" si="0"/>
        <v>1460064</v>
      </c>
      <c r="D36" s="9">
        <f t="shared" si="0"/>
        <v>198578</v>
      </c>
      <c r="E36" s="9">
        <f t="shared" si="0"/>
        <v>-1022682</v>
      </c>
      <c r="F36" s="9">
        <f t="shared" si="0"/>
        <v>-157789</v>
      </c>
      <c r="G36" s="9">
        <f t="shared" si="0"/>
        <v>-385303</v>
      </c>
      <c r="H36" s="9">
        <f t="shared" si="0"/>
        <v>951</v>
      </c>
      <c r="I36" s="9">
        <f t="shared" si="0"/>
        <v>93819</v>
      </c>
    </row>
    <row r="37" spans="1:9" ht="12.75">
      <c r="A37" s="1" t="s">
        <v>140</v>
      </c>
      <c r="B37" s="10">
        <v>1773603</v>
      </c>
      <c r="C37" s="10">
        <v>1427531</v>
      </c>
      <c r="D37" s="10">
        <v>217529</v>
      </c>
      <c r="E37" s="10">
        <v>-1070413</v>
      </c>
      <c r="F37" s="10">
        <v>-181783</v>
      </c>
      <c r="G37" s="10">
        <v>-332896</v>
      </c>
      <c r="H37" s="10">
        <v>881</v>
      </c>
      <c r="I37" s="10">
        <v>60849</v>
      </c>
    </row>
    <row r="39" spans="1:9" ht="12.75">
      <c r="A39" s="1" t="s">
        <v>136</v>
      </c>
      <c r="B39" s="7">
        <f aca="true" t="shared" si="1" ref="B39:I40">B36/($C36/100)</f>
        <v>124.15421515769172</v>
      </c>
      <c r="C39" s="7">
        <f t="shared" si="1"/>
        <v>100</v>
      </c>
      <c r="D39" s="7">
        <f t="shared" si="1"/>
        <v>13.600636684419314</v>
      </c>
      <c r="E39" s="7">
        <f t="shared" si="1"/>
        <v>-70.04364192254586</v>
      </c>
      <c r="F39" s="7">
        <f t="shared" si="1"/>
        <v>-10.806992022267517</v>
      </c>
      <c r="G39" s="7">
        <f t="shared" si="1"/>
        <v>-26.389459640125366</v>
      </c>
      <c r="H39" s="7">
        <f t="shared" si="1"/>
        <v>0.06513413110658163</v>
      </c>
      <c r="I39" s="7">
        <f t="shared" si="1"/>
        <v>6.425677230587152</v>
      </c>
    </row>
    <row r="40" spans="1:9" ht="12.75">
      <c r="A40" s="1" t="s">
        <v>137</v>
      </c>
      <c r="B40" s="7">
        <f t="shared" si="1"/>
        <v>124.24269595546437</v>
      </c>
      <c r="C40" s="7">
        <f t="shared" si="1"/>
        <v>100</v>
      </c>
      <c r="D40" s="7">
        <f t="shared" si="1"/>
        <v>15.238127928570378</v>
      </c>
      <c r="E40" s="7">
        <f t="shared" si="1"/>
        <v>-74.98352049797867</v>
      </c>
      <c r="F40" s="7">
        <f t="shared" si="1"/>
        <v>-12.734084233547293</v>
      </c>
      <c r="G40" s="7">
        <f t="shared" si="1"/>
        <v>-23.31970374023401</v>
      </c>
      <c r="H40" s="7">
        <f t="shared" si="1"/>
        <v>0.061714946995897114</v>
      </c>
      <c r="I40" s="7">
        <f t="shared" si="1"/>
        <v>4.262534403806292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"/>
  <dimension ref="A1:K3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218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33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147</v>
      </c>
      <c r="B4" s="9">
        <v>1902222</v>
      </c>
      <c r="C4" s="9">
        <v>1494545</v>
      </c>
      <c r="D4" s="9">
        <v>116367</v>
      </c>
      <c r="E4" s="9">
        <v>-1119977</v>
      </c>
      <c r="F4" s="9">
        <v>0</v>
      </c>
      <c r="G4" s="9">
        <v>-173974</v>
      </c>
      <c r="H4" s="9">
        <v>0</v>
      </c>
      <c r="I4" s="9">
        <v>316961</v>
      </c>
    </row>
    <row r="5" spans="1:9" s="3" customFormat="1" ht="12" customHeight="1">
      <c r="A5" s="3" t="s">
        <v>146</v>
      </c>
      <c r="B5" s="9">
        <v>998237</v>
      </c>
      <c r="C5" s="9">
        <v>990574</v>
      </c>
      <c r="D5" s="9">
        <v>39225</v>
      </c>
      <c r="E5" s="9">
        <v>-753214</v>
      </c>
      <c r="F5" s="9">
        <v>0</v>
      </c>
      <c r="G5" s="9">
        <v>-188957</v>
      </c>
      <c r="H5" s="9">
        <v>0</v>
      </c>
      <c r="I5" s="9">
        <v>87628</v>
      </c>
    </row>
    <row r="6" spans="1:9" s="3" customFormat="1" ht="12" customHeight="1">
      <c r="A6" s="3" t="s">
        <v>145</v>
      </c>
      <c r="B6" s="9">
        <v>841767</v>
      </c>
      <c r="C6" s="9">
        <v>837571</v>
      </c>
      <c r="D6" s="9">
        <v>59285</v>
      </c>
      <c r="E6" s="9">
        <v>-607454</v>
      </c>
      <c r="F6" s="9">
        <v>0</v>
      </c>
      <c r="G6" s="9">
        <v>-148166</v>
      </c>
      <c r="H6" s="9">
        <v>0</v>
      </c>
      <c r="I6" s="9">
        <v>141236</v>
      </c>
    </row>
    <row r="7" spans="1:9" s="3" customFormat="1" ht="12" customHeight="1">
      <c r="A7" s="3" t="s">
        <v>142</v>
      </c>
      <c r="B7" s="9">
        <v>262909</v>
      </c>
      <c r="C7" s="9">
        <v>144407</v>
      </c>
      <c r="D7" s="9">
        <v>14378</v>
      </c>
      <c r="E7" s="9">
        <v>-103896</v>
      </c>
      <c r="F7" s="9">
        <v>0</v>
      </c>
      <c r="G7" s="9">
        <v>-20624</v>
      </c>
      <c r="H7" s="9">
        <v>26852</v>
      </c>
      <c r="I7" s="9">
        <v>61117</v>
      </c>
    </row>
    <row r="8" spans="1:9" s="3" customFormat="1" ht="12" customHeight="1">
      <c r="A8" s="3" t="s">
        <v>219</v>
      </c>
      <c r="B8" s="9">
        <v>244286</v>
      </c>
      <c r="C8" s="9">
        <v>215623</v>
      </c>
      <c r="D8" s="9">
        <v>4128</v>
      </c>
      <c r="E8" s="9">
        <v>-114467</v>
      </c>
      <c r="F8" s="9">
        <v>0</v>
      </c>
      <c r="G8" s="9">
        <v>-109743</v>
      </c>
      <c r="H8" s="9">
        <v>0</v>
      </c>
      <c r="I8" s="9">
        <v>-4459</v>
      </c>
    </row>
    <row r="9" spans="1:9" s="3" customFormat="1" ht="12" customHeight="1">
      <c r="A9" s="3" t="s">
        <v>220</v>
      </c>
      <c r="B9" s="9">
        <v>184840</v>
      </c>
      <c r="C9" s="9">
        <v>92005</v>
      </c>
      <c r="D9" s="9">
        <v>2071</v>
      </c>
      <c r="E9" s="9">
        <v>-18727</v>
      </c>
      <c r="F9" s="9">
        <v>0</v>
      </c>
      <c r="G9" s="9">
        <v>-49777</v>
      </c>
      <c r="H9" s="9">
        <v>0</v>
      </c>
      <c r="I9" s="9">
        <v>25572</v>
      </c>
    </row>
    <row r="10" spans="1:9" s="3" customFormat="1" ht="12" customHeight="1">
      <c r="A10" s="3" t="s">
        <v>152</v>
      </c>
      <c r="B10" s="9">
        <v>182744</v>
      </c>
      <c r="C10" s="9">
        <v>180285</v>
      </c>
      <c r="D10" s="9">
        <v>5919</v>
      </c>
      <c r="E10" s="9">
        <v>-142002</v>
      </c>
      <c r="F10" s="9">
        <v>0</v>
      </c>
      <c r="G10" s="9">
        <v>-67271</v>
      </c>
      <c r="H10" s="9">
        <v>35</v>
      </c>
      <c r="I10" s="9">
        <v>-23034</v>
      </c>
    </row>
    <row r="11" spans="1:9" s="3" customFormat="1" ht="12" customHeight="1">
      <c r="A11" s="3" t="s">
        <v>221</v>
      </c>
      <c r="B11" s="9">
        <v>151823</v>
      </c>
      <c r="C11" s="9">
        <v>149457</v>
      </c>
      <c r="D11" s="9">
        <v>9760</v>
      </c>
      <c r="E11" s="9">
        <v>-107034</v>
      </c>
      <c r="F11" s="9">
        <v>0</v>
      </c>
      <c r="G11" s="9">
        <v>-25751</v>
      </c>
      <c r="H11" s="9">
        <v>0</v>
      </c>
      <c r="I11" s="9">
        <v>26432</v>
      </c>
    </row>
    <row r="12" spans="1:9" s="3" customFormat="1" ht="12" customHeight="1">
      <c r="A12" s="3" t="s">
        <v>222</v>
      </c>
      <c r="B12" s="9">
        <v>99043</v>
      </c>
      <c r="C12" s="9">
        <v>97481</v>
      </c>
      <c r="D12" s="9">
        <v>13207</v>
      </c>
      <c r="E12" s="9">
        <v>-32643</v>
      </c>
      <c r="F12" s="9">
        <v>0</v>
      </c>
      <c r="G12" s="9">
        <v>-72434</v>
      </c>
      <c r="H12" s="9">
        <v>0</v>
      </c>
      <c r="I12" s="9">
        <v>5611</v>
      </c>
    </row>
    <row r="13" spans="1:9" s="3" customFormat="1" ht="12" customHeight="1">
      <c r="A13" s="3" t="s">
        <v>149</v>
      </c>
      <c r="B13" s="9">
        <v>68557</v>
      </c>
      <c r="C13" s="9">
        <v>62624</v>
      </c>
      <c r="D13" s="9">
        <v>2325</v>
      </c>
      <c r="E13" s="9">
        <v>-45234</v>
      </c>
      <c r="F13" s="9">
        <v>0</v>
      </c>
      <c r="G13" s="9">
        <v>-24051</v>
      </c>
      <c r="H13" s="9">
        <v>0</v>
      </c>
      <c r="I13" s="9">
        <v>-4336</v>
      </c>
    </row>
    <row r="14" spans="1:9" s="3" customFormat="1" ht="12" customHeight="1">
      <c r="A14" s="3" t="s">
        <v>183</v>
      </c>
      <c r="B14" s="9">
        <v>66413</v>
      </c>
      <c r="C14" s="9">
        <v>66373</v>
      </c>
      <c r="D14" s="9">
        <v>2700</v>
      </c>
      <c r="E14" s="9">
        <v>-59172</v>
      </c>
      <c r="F14" s="9">
        <v>0</v>
      </c>
      <c r="G14" s="9">
        <v>-19911</v>
      </c>
      <c r="H14" s="9">
        <v>0</v>
      </c>
      <c r="I14" s="9">
        <v>-10010</v>
      </c>
    </row>
    <row r="15" spans="1:9" s="3" customFormat="1" ht="12" customHeight="1">
      <c r="A15" s="3" t="s">
        <v>175</v>
      </c>
      <c r="B15" s="9">
        <v>28472</v>
      </c>
      <c r="C15" s="9">
        <v>28371</v>
      </c>
      <c r="D15" s="9">
        <v>353</v>
      </c>
      <c r="E15" s="9">
        <v>-498</v>
      </c>
      <c r="F15" s="9">
        <v>0</v>
      </c>
      <c r="G15" s="9">
        <v>-21562</v>
      </c>
      <c r="H15" s="9">
        <v>0</v>
      </c>
      <c r="I15" s="9">
        <v>6664</v>
      </c>
    </row>
    <row r="16" spans="1:9" s="3" customFormat="1" ht="12" customHeight="1">
      <c r="A16" s="3" t="s">
        <v>173</v>
      </c>
      <c r="B16" s="9">
        <v>15870</v>
      </c>
      <c r="C16" s="9">
        <v>2996</v>
      </c>
      <c r="D16" s="9">
        <v>191</v>
      </c>
      <c r="E16" s="9">
        <v>-3096</v>
      </c>
      <c r="F16" s="9">
        <v>0</v>
      </c>
      <c r="G16" s="9">
        <v>-805</v>
      </c>
      <c r="H16" s="9">
        <v>0</v>
      </c>
      <c r="I16" s="9">
        <v>-714</v>
      </c>
    </row>
    <row r="17" spans="1:9" s="3" customFormat="1" ht="12" customHeight="1">
      <c r="A17" s="3" t="s">
        <v>223</v>
      </c>
      <c r="B17" s="9">
        <v>12531</v>
      </c>
      <c r="C17" s="9">
        <v>7146</v>
      </c>
      <c r="D17" s="9">
        <v>20</v>
      </c>
      <c r="E17" s="9">
        <v>-1401</v>
      </c>
      <c r="F17" s="9">
        <v>0</v>
      </c>
      <c r="G17" s="9">
        <v>-4190</v>
      </c>
      <c r="H17" s="9">
        <v>0</v>
      </c>
      <c r="I17" s="9">
        <v>1575</v>
      </c>
    </row>
    <row r="18" spans="1:9" s="3" customFormat="1" ht="12" customHeight="1">
      <c r="A18" s="3" t="s">
        <v>224</v>
      </c>
      <c r="B18" s="9">
        <v>8303</v>
      </c>
      <c r="C18" s="9">
        <v>3315</v>
      </c>
      <c r="D18" s="9">
        <v>929</v>
      </c>
      <c r="E18" s="9">
        <v>-4115</v>
      </c>
      <c r="F18" s="9">
        <v>0</v>
      </c>
      <c r="G18" s="9">
        <v>0</v>
      </c>
      <c r="H18" s="9">
        <v>0</v>
      </c>
      <c r="I18" s="9">
        <v>129</v>
      </c>
    </row>
    <row r="19" spans="1:9" s="3" customFormat="1" ht="12" customHeight="1">
      <c r="A19" s="3" t="s">
        <v>155</v>
      </c>
      <c r="B19" s="9">
        <v>5767</v>
      </c>
      <c r="C19" s="9">
        <v>1782</v>
      </c>
      <c r="D19" s="9">
        <v>301</v>
      </c>
      <c r="E19" s="9">
        <v>-1865</v>
      </c>
      <c r="F19" s="9">
        <v>0</v>
      </c>
      <c r="G19" s="9">
        <v>-1117</v>
      </c>
      <c r="H19" s="9">
        <v>0</v>
      </c>
      <c r="I19" s="9">
        <v>-899</v>
      </c>
    </row>
    <row r="20" spans="1:9" s="3" customFormat="1" ht="12" customHeight="1">
      <c r="A20" s="3" t="s">
        <v>176</v>
      </c>
      <c r="B20" s="9">
        <v>4010</v>
      </c>
      <c r="C20" s="9">
        <v>3496</v>
      </c>
      <c r="D20" s="9">
        <v>217</v>
      </c>
      <c r="E20" s="9">
        <v>-3813</v>
      </c>
      <c r="F20" s="9">
        <v>0</v>
      </c>
      <c r="G20" s="9">
        <v>-1322</v>
      </c>
      <c r="H20" s="9">
        <v>0</v>
      </c>
      <c r="I20" s="9">
        <v>-1422</v>
      </c>
    </row>
    <row r="21" spans="1:9" s="3" customFormat="1" ht="12" customHeight="1">
      <c r="A21" s="3" t="s">
        <v>165</v>
      </c>
      <c r="B21" s="9">
        <v>2530</v>
      </c>
      <c r="C21" s="9">
        <v>2530</v>
      </c>
      <c r="D21" s="9">
        <v>32</v>
      </c>
      <c r="E21" s="9">
        <v>-788</v>
      </c>
      <c r="F21" s="9">
        <v>0</v>
      </c>
      <c r="G21" s="9">
        <v>-796</v>
      </c>
      <c r="H21" s="9">
        <v>914</v>
      </c>
      <c r="I21" s="9">
        <v>1892</v>
      </c>
    </row>
    <row r="22" spans="1:9" s="3" customFormat="1" ht="12" customHeight="1">
      <c r="A22" s="3" t="s">
        <v>151</v>
      </c>
      <c r="B22" s="9">
        <v>2053</v>
      </c>
      <c r="C22" s="9">
        <v>304</v>
      </c>
      <c r="D22" s="9">
        <v>50</v>
      </c>
      <c r="E22" s="9">
        <v>-446</v>
      </c>
      <c r="F22" s="9">
        <v>0</v>
      </c>
      <c r="G22" s="9">
        <v>-273</v>
      </c>
      <c r="H22" s="9">
        <v>0</v>
      </c>
      <c r="I22" s="9">
        <v>-365</v>
      </c>
    </row>
    <row r="23" spans="1:9" s="3" customFormat="1" ht="12" customHeight="1">
      <c r="A23" s="3" t="s">
        <v>164</v>
      </c>
      <c r="B23" s="9">
        <v>772</v>
      </c>
      <c r="C23" s="9">
        <v>39</v>
      </c>
      <c r="D23" s="9">
        <v>3</v>
      </c>
      <c r="E23" s="9">
        <v>-4</v>
      </c>
      <c r="F23" s="9">
        <v>-2</v>
      </c>
      <c r="G23" s="9">
        <v>-650</v>
      </c>
      <c r="H23" s="9">
        <v>316</v>
      </c>
      <c r="I23" s="9">
        <v>-298</v>
      </c>
    </row>
    <row r="24" spans="1:9" s="3" customFormat="1" ht="12" customHeight="1">
      <c r="A24" s="3" t="s">
        <v>185</v>
      </c>
      <c r="B24" s="9">
        <v>27</v>
      </c>
      <c r="C24" s="9">
        <v>27</v>
      </c>
      <c r="D24" s="9">
        <v>386</v>
      </c>
      <c r="E24" s="9">
        <v>0</v>
      </c>
      <c r="F24" s="9">
        <v>0</v>
      </c>
      <c r="G24" s="9">
        <v>-187</v>
      </c>
      <c r="H24" s="9">
        <v>0</v>
      </c>
      <c r="I24" s="9">
        <v>226</v>
      </c>
    </row>
    <row r="25" spans="1:9" s="3" customFormat="1" ht="12" customHeight="1">
      <c r="A25" s="3" t="s">
        <v>184</v>
      </c>
      <c r="B25" s="9">
        <v>0</v>
      </c>
      <c r="C25" s="9">
        <v>0</v>
      </c>
      <c r="D25" s="9">
        <v>668</v>
      </c>
      <c r="E25" s="9">
        <v>-114</v>
      </c>
      <c r="F25" s="9">
        <v>0</v>
      </c>
      <c r="G25" s="9">
        <v>-306</v>
      </c>
      <c r="H25" s="9">
        <v>0</v>
      </c>
      <c r="I25" s="9">
        <v>248</v>
      </c>
    </row>
    <row r="26" spans="1:9" s="3" customFormat="1" ht="12.75">
      <c r="A26" s="2"/>
      <c r="B26" s="9"/>
      <c r="C26" s="9"/>
      <c r="D26" s="9"/>
      <c r="E26" s="9"/>
      <c r="F26" s="9"/>
      <c r="G26" s="9"/>
      <c r="H26" s="9"/>
      <c r="I26" s="9"/>
    </row>
    <row r="27" spans="1:9" ht="12.75">
      <c r="A27" s="3" t="s">
        <v>139</v>
      </c>
      <c r="B27" s="9">
        <f aca="true" t="shared" si="0" ref="B27:I27">SUM(B4:B26)</f>
        <v>5083176</v>
      </c>
      <c r="C27" s="9">
        <f t="shared" si="0"/>
        <v>4380951</v>
      </c>
      <c r="D27" s="9">
        <f t="shared" si="0"/>
        <v>272515</v>
      </c>
      <c r="E27" s="9">
        <f t="shared" si="0"/>
        <v>-3119960</v>
      </c>
      <c r="F27" s="9">
        <f t="shared" si="0"/>
        <v>-2</v>
      </c>
      <c r="G27" s="9">
        <f t="shared" si="0"/>
        <v>-931867</v>
      </c>
      <c r="H27" s="9">
        <f t="shared" si="0"/>
        <v>28117</v>
      </c>
      <c r="I27" s="9">
        <f t="shared" si="0"/>
        <v>629754</v>
      </c>
    </row>
    <row r="28" spans="1:9" ht="12.75">
      <c r="A28" s="1" t="s">
        <v>140</v>
      </c>
      <c r="B28" s="10">
        <v>4657734</v>
      </c>
      <c r="C28" s="10">
        <v>4379168</v>
      </c>
      <c r="D28" s="10">
        <v>301195</v>
      </c>
      <c r="E28" s="10">
        <v>-3399388</v>
      </c>
      <c r="F28" s="10">
        <v>-31</v>
      </c>
      <c r="G28" s="10">
        <v>-978393</v>
      </c>
      <c r="H28" s="10">
        <v>28809</v>
      </c>
      <c r="I28" s="10">
        <v>331361</v>
      </c>
    </row>
    <row r="30" spans="1:9" ht="12.75">
      <c r="A30" s="1" t="s">
        <v>136</v>
      </c>
      <c r="B30" s="7">
        <f>B27/($C27/100)</f>
        <v>116.02905396568005</v>
      </c>
      <c r="C30" s="7">
        <f aca="true" t="shared" si="1" ref="C30:I30">C27/($C27/100)</f>
        <v>100</v>
      </c>
      <c r="D30" s="7">
        <f t="shared" si="1"/>
        <v>6.220453047751504</v>
      </c>
      <c r="E30" s="7">
        <f t="shared" si="1"/>
        <v>-71.21650070954914</v>
      </c>
      <c r="F30" s="7">
        <f t="shared" si="1"/>
        <v>-4.565218830340718E-05</v>
      </c>
      <c r="G30" s="7">
        <f t="shared" si="1"/>
        <v>-21.27088387886557</v>
      </c>
      <c r="H30" s="7">
        <f t="shared" si="1"/>
        <v>0.6418012892634498</v>
      </c>
      <c r="I30" s="7">
        <f t="shared" si="1"/>
        <v>14.374824096411944</v>
      </c>
    </row>
    <row r="31" spans="1:9" ht="12.75">
      <c r="A31" s="1" t="s">
        <v>137</v>
      </c>
      <c r="B31" s="7">
        <f>B28/($C28/100)</f>
        <v>106.36116266834247</v>
      </c>
      <c r="C31" s="7">
        <f aca="true" t="shared" si="2" ref="C31:I31">C28/($C28/100)</f>
        <v>100</v>
      </c>
      <c r="D31" s="7">
        <f t="shared" si="2"/>
        <v>6.877904661342063</v>
      </c>
      <c r="E31" s="7">
        <f t="shared" si="2"/>
        <v>-77.62634363422458</v>
      </c>
      <c r="F31" s="7">
        <f t="shared" si="2"/>
        <v>-0.0007078970251883463</v>
      </c>
      <c r="G31" s="7">
        <f t="shared" si="2"/>
        <v>-22.341983682745216</v>
      </c>
      <c r="H31" s="7">
        <f t="shared" si="2"/>
        <v>0.6578646902790667</v>
      </c>
      <c r="I31" s="7">
        <f t="shared" si="2"/>
        <v>7.566756973014052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2"/>
  <dimension ref="A1:K40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225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34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187</v>
      </c>
      <c r="B4" s="9">
        <v>197877</v>
      </c>
      <c r="C4" s="9">
        <v>196275</v>
      </c>
      <c r="D4" s="9">
        <v>24342</v>
      </c>
      <c r="E4" s="9">
        <v>-190811</v>
      </c>
      <c r="F4" s="9">
        <v>0</v>
      </c>
      <c r="G4" s="9">
        <v>-51671</v>
      </c>
      <c r="H4" s="9">
        <v>0</v>
      </c>
      <c r="I4" s="9">
        <v>-21865</v>
      </c>
    </row>
    <row r="5" spans="1:9" s="3" customFormat="1" ht="12" customHeight="1">
      <c r="A5" s="3" t="s">
        <v>192</v>
      </c>
      <c r="B5" s="9">
        <v>130606</v>
      </c>
      <c r="C5" s="9">
        <v>103696</v>
      </c>
      <c r="D5" s="9">
        <v>32100</v>
      </c>
      <c r="E5" s="9">
        <v>-89032</v>
      </c>
      <c r="F5" s="9">
        <v>-35713</v>
      </c>
      <c r="G5" s="9">
        <v>-23548</v>
      </c>
      <c r="H5" s="9">
        <v>0</v>
      </c>
      <c r="I5" s="9">
        <v>-12497</v>
      </c>
    </row>
    <row r="6" spans="1:9" s="3" customFormat="1" ht="12" customHeight="1">
      <c r="A6" s="3" t="s">
        <v>188</v>
      </c>
      <c r="B6" s="9">
        <v>125812</v>
      </c>
      <c r="C6" s="9">
        <v>111066</v>
      </c>
      <c r="D6" s="9">
        <v>13200</v>
      </c>
      <c r="E6" s="9">
        <v>-98582</v>
      </c>
      <c r="F6" s="9">
        <v>2054</v>
      </c>
      <c r="G6" s="9">
        <v>-20482</v>
      </c>
      <c r="H6" s="9">
        <v>0</v>
      </c>
      <c r="I6" s="9">
        <v>7256</v>
      </c>
    </row>
    <row r="7" spans="1:9" s="3" customFormat="1" ht="12" customHeight="1">
      <c r="A7" s="3" t="s">
        <v>191</v>
      </c>
      <c r="B7" s="9">
        <v>116804</v>
      </c>
      <c r="C7" s="9">
        <v>92484</v>
      </c>
      <c r="D7" s="9">
        <v>18715</v>
      </c>
      <c r="E7" s="9">
        <v>-86724</v>
      </c>
      <c r="F7" s="9">
        <v>-22038</v>
      </c>
      <c r="G7" s="9">
        <v>-25624</v>
      </c>
      <c r="H7" s="9">
        <v>854</v>
      </c>
      <c r="I7" s="9">
        <v>-22333</v>
      </c>
    </row>
    <row r="8" spans="1:9" s="3" customFormat="1" ht="12" customHeight="1">
      <c r="A8" s="3" t="s">
        <v>197</v>
      </c>
      <c r="B8" s="9">
        <v>112117</v>
      </c>
      <c r="C8" s="9">
        <v>88349</v>
      </c>
      <c r="D8" s="9">
        <v>11868</v>
      </c>
      <c r="E8" s="9">
        <v>-52870</v>
      </c>
      <c r="F8" s="9">
        <v>-6848</v>
      </c>
      <c r="G8" s="9">
        <v>-18350</v>
      </c>
      <c r="H8" s="9">
        <v>0</v>
      </c>
      <c r="I8" s="9">
        <v>22149</v>
      </c>
    </row>
    <row r="9" spans="1:9" s="3" customFormat="1" ht="12" customHeight="1">
      <c r="A9" s="3" t="s">
        <v>190</v>
      </c>
      <c r="B9" s="9">
        <v>103945</v>
      </c>
      <c r="C9" s="9">
        <v>86997</v>
      </c>
      <c r="D9" s="9">
        <v>15194</v>
      </c>
      <c r="E9" s="9">
        <v>-71825</v>
      </c>
      <c r="F9" s="9">
        <v>-29019</v>
      </c>
      <c r="G9" s="9">
        <v>-17113</v>
      </c>
      <c r="H9" s="9">
        <v>0</v>
      </c>
      <c r="I9" s="9">
        <v>-15766</v>
      </c>
    </row>
    <row r="10" spans="1:9" s="3" customFormat="1" ht="12" customHeight="1">
      <c r="A10" s="3" t="s">
        <v>189</v>
      </c>
      <c r="B10" s="9">
        <v>87642</v>
      </c>
      <c r="C10" s="9">
        <v>85486</v>
      </c>
      <c r="D10" s="9">
        <v>9324</v>
      </c>
      <c r="E10" s="9">
        <v>-64680</v>
      </c>
      <c r="F10" s="9">
        <v>-10315</v>
      </c>
      <c r="G10" s="9">
        <v>-17598</v>
      </c>
      <c r="H10" s="9">
        <v>0</v>
      </c>
      <c r="I10" s="9">
        <v>2217</v>
      </c>
    </row>
    <row r="11" spans="1:9" s="3" customFormat="1" ht="12" customHeight="1">
      <c r="A11" s="3" t="s">
        <v>193</v>
      </c>
      <c r="B11" s="9">
        <v>79420</v>
      </c>
      <c r="C11" s="9">
        <v>77562</v>
      </c>
      <c r="D11" s="9">
        <v>12487</v>
      </c>
      <c r="E11" s="9">
        <v>-71049</v>
      </c>
      <c r="F11" s="9">
        <v>-5000</v>
      </c>
      <c r="G11" s="9">
        <v>-20266</v>
      </c>
      <c r="H11" s="9">
        <v>0</v>
      </c>
      <c r="I11" s="9">
        <v>-6266</v>
      </c>
    </row>
    <row r="12" spans="1:9" s="3" customFormat="1" ht="12" customHeight="1">
      <c r="A12" s="3" t="s">
        <v>196</v>
      </c>
      <c r="B12" s="9">
        <v>74885</v>
      </c>
      <c r="C12" s="9">
        <v>58707</v>
      </c>
      <c r="D12" s="9">
        <v>9580</v>
      </c>
      <c r="E12" s="9">
        <v>-47167</v>
      </c>
      <c r="F12" s="9">
        <v>-5008</v>
      </c>
      <c r="G12" s="9">
        <v>-11419</v>
      </c>
      <c r="H12" s="9">
        <v>0</v>
      </c>
      <c r="I12" s="9">
        <v>4693</v>
      </c>
    </row>
    <row r="13" spans="1:9" s="3" customFormat="1" ht="12" customHeight="1">
      <c r="A13" s="3" t="s">
        <v>195</v>
      </c>
      <c r="B13" s="9">
        <v>67007</v>
      </c>
      <c r="C13" s="9">
        <v>61477</v>
      </c>
      <c r="D13" s="9">
        <v>6443</v>
      </c>
      <c r="E13" s="9">
        <v>-42109</v>
      </c>
      <c r="F13" s="9">
        <v>-13442</v>
      </c>
      <c r="G13" s="9">
        <v>-11049</v>
      </c>
      <c r="H13" s="9">
        <v>0</v>
      </c>
      <c r="I13" s="9">
        <v>1320</v>
      </c>
    </row>
    <row r="14" spans="1:9" s="3" customFormat="1" ht="12" customHeight="1">
      <c r="A14" s="3" t="s">
        <v>200</v>
      </c>
      <c r="B14" s="9">
        <v>64397</v>
      </c>
      <c r="C14" s="9">
        <v>63423</v>
      </c>
      <c r="D14" s="9">
        <v>2909</v>
      </c>
      <c r="E14" s="9">
        <v>-52639</v>
      </c>
      <c r="F14" s="9">
        <v>-9025</v>
      </c>
      <c r="G14" s="9">
        <v>-20689</v>
      </c>
      <c r="H14" s="9">
        <v>0</v>
      </c>
      <c r="I14" s="9">
        <v>-16021</v>
      </c>
    </row>
    <row r="15" spans="1:9" s="3" customFormat="1" ht="12" customHeight="1">
      <c r="A15" s="3" t="s">
        <v>202</v>
      </c>
      <c r="B15" s="9">
        <v>63120</v>
      </c>
      <c r="C15" s="9">
        <v>61445</v>
      </c>
      <c r="D15" s="9">
        <v>5922</v>
      </c>
      <c r="E15" s="9">
        <v>-54483</v>
      </c>
      <c r="F15" s="9">
        <v>-6114</v>
      </c>
      <c r="G15" s="9">
        <v>-17332</v>
      </c>
      <c r="H15" s="9">
        <v>0</v>
      </c>
      <c r="I15" s="9">
        <v>-10562</v>
      </c>
    </row>
    <row r="16" spans="1:9" s="3" customFormat="1" ht="12" customHeight="1">
      <c r="A16" s="3" t="s">
        <v>198</v>
      </c>
      <c r="B16" s="9">
        <v>61918</v>
      </c>
      <c r="C16" s="9">
        <v>48141</v>
      </c>
      <c r="D16" s="9">
        <v>6017</v>
      </c>
      <c r="E16" s="9">
        <v>-42862</v>
      </c>
      <c r="F16" s="9">
        <v>-9400</v>
      </c>
      <c r="G16" s="9">
        <v>-14347</v>
      </c>
      <c r="H16" s="9">
        <v>0</v>
      </c>
      <c r="I16" s="9">
        <v>-12451</v>
      </c>
    </row>
    <row r="17" spans="1:9" s="3" customFormat="1" ht="12" customHeight="1">
      <c r="A17" s="3" t="s">
        <v>199</v>
      </c>
      <c r="B17" s="9">
        <v>60233</v>
      </c>
      <c r="C17" s="9">
        <v>58183</v>
      </c>
      <c r="D17" s="9">
        <v>2431</v>
      </c>
      <c r="E17" s="9">
        <v>-47086</v>
      </c>
      <c r="F17" s="9">
        <v>0</v>
      </c>
      <c r="G17" s="9">
        <v>-18206</v>
      </c>
      <c r="H17" s="9">
        <v>0</v>
      </c>
      <c r="I17" s="9">
        <v>-4678</v>
      </c>
    </row>
    <row r="18" spans="1:9" s="3" customFormat="1" ht="12" customHeight="1">
      <c r="A18" s="3" t="s">
        <v>205</v>
      </c>
      <c r="B18" s="9">
        <v>57532</v>
      </c>
      <c r="C18" s="9">
        <v>56533</v>
      </c>
      <c r="D18" s="9">
        <v>2283</v>
      </c>
      <c r="E18" s="9">
        <v>-51813</v>
      </c>
      <c r="F18" s="9">
        <v>0</v>
      </c>
      <c r="G18" s="9">
        <v>-17861</v>
      </c>
      <c r="H18" s="9">
        <v>0</v>
      </c>
      <c r="I18" s="9">
        <v>-10858</v>
      </c>
    </row>
    <row r="19" spans="1:9" s="3" customFormat="1" ht="12" customHeight="1">
      <c r="A19" s="3" t="s">
        <v>204</v>
      </c>
      <c r="B19" s="9">
        <v>54501</v>
      </c>
      <c r="C19" s="9">
        <v>41944</v>
      </c>
      <c r="D19" s="9">
        <v>2079</v>
      </c>
      <c r="E19" s="9">
        <v>-34908</v>
      </c>
      <c r="F19" s="9">
        <v>-12971</v>
      </c>
      <c r="G19" s="9">
        <v>-12131</v>
      </c>
      <c r="H19" s="9">
        <v>0</v>
      </c>
      <c r="I19" s="9">
        <v>-15987</v>
      </c>
    </row>
    <row r="20" spans="1:9" s="3" customFormat="1" ht="12" customHeight="1">
      <c r="A20" s="3" t="s">
        <v>194</v>
      </c>
      <c r="B20" s="9">
        <v>51317</v>
      </c>
      <c r="C20" s="9">
        <v>39207</v>
      </c>
      <c r="D20" s="9">
        <v>1829</v>
      </c>
      <c r="E20" s="9">
        <v>-28988</v>
      </c>
      <c r="F20" s="9">
        <v>-8000</v>
      </c>
      <c r="G20" s="9">
        <v>-12867</v>
      </c>
      <c r="H20" s="9">
        <v>0</v>
      </c>
      <c r="I20" s="9">
        <v>-8819</v>
      </c>
    </row>
    <row r="21" spans="1:9" s="3" customFormat="1" ht="12" customHeight="1">
      <c r="A21" s="3" t="s">
        <v>203</v>
      </c>
      <c r="B21" s="9">
        <v>42318</v>
      </c>
      <c r="C21" s="9">
        <v>41198</v>
      </c>
      <c r="D21" s="9">
        <v>4303</v>
      </c>
      <c r="E21" s="9">
        <v>-37752</v>
      </c>
      <c r="F21" s="9">
        <v>-10181</v>
      </c>
      <c r="G21" s="9">
        <v>-8788</v>
      </c>
      <c r="H21" s="9">
        <v>0</v>
      </c>
      <c r="I21" s="9">
        <v>-11220</v>
      </c>
    </row>
    <row r="22" spans="1:9" s="3" customFormat="1" ht="12" customHeight="1">
      <c r="A22" s="3" t="s">
        <v>208</v>
      </c>
      <c r="B22" s="9">
        <v>38045</v>
      </c>
      <c r="C22" s="9">
        <v>37431</v>
      </c>
      <c r="D22" s="9">
        <v>1346</v>
      </c>
      <c r="E22" s="9">
        <v>-27386</v>
      </c>
      <c r="F22" s="9">
        <v>0</v>
      </c>
      <c r="G22" s="9">
        <v>-10594</v>
      </c>
      <c r="H22" s="9">
        <v>0</v>
      </c>
      <c r="I22" s="9">
        <v>797</v>
      </c>
    </row>
    <row r="23" spans="1:9" s="3" customFormat="1" ht="12" customHeight="1">
      <c r="A23" s="3" t="s">
        <v>207</v>
      </c>
      <c r="B23" s="9">
        <v>36612</v>
      </c>
      <c r="C23" s="9">
        <v>35321</v>
      </c>
      <c r="D23" s="9">
        <v>4582</v>
      </c>
      <c r="E23" s="9">
        <v>-33490</v>
      </c>
      <c r="F23" s="9">
        <v>0</v>
      </c>
      <c r="G23" s="9">
        <v>-7683</v>
      </c>
      <c r="H23" s="9">
        <v>0</v>
      </c>
      <c r="I23" s="9">
        <v>-1270</v>
      </c>
    </row>
    <row r="24" spans="1:9" s="3" customFormat="1" ht="12" customHeight="1">
      <c r="A24" s="3" t="s">
        <v>201</v>
      </c>
      <c r="B24" s="9">
        <v>33471</v>
      </c>
      <c r="C24" s="9">
        <v>32862</v>
      </c>
      <c r="D24" s="9">
        <v>1472</v>
      </c>
      <c r="E24" s="9">
        <v>-34156</v>
      </c>
      <c r="F24" s="9">
        <v>173</v>
      </c>
      <c r="G24" s="9">
        <v>-7991</v>
      </c>
      <c r="H24" s="9">
        <v>0</v>
      </c>
      <c r="I24" s="9">
        <v>-7640</v>
      </c>
    </row>
    <row r="25" spans="1:9" s="3" customFormat="1" ht="12" customHeight="1">
      <c r="A25" s="3" t="s">
        <v>210</v>
      </c>
      <c r="B25" s="9">
        <v>28835</v>
      </c>
      <c r="C25" s="9">
        <v>25987</v>
      </c>
      <c r="D25" s="9">
        <v>3880</v>
      </c>
      <c r="E25" s="9">
        <v>-21366</v>
      </c>
      <c r="F25" s="9">
        <v>0</v>
      </c>
      <c r="G25" s="9">
        <v>-6122</v>
      </c>
      <c r="H25" s="9">
        <v>0</v>
      </c>
      <c r="I25" s="9">
        <v>2379</v>
      </c>
    </row>
    <row r="26" spans="1:9" s="3" customFormat="1" ht="12" customHeight="1">
      <c r="A26" s="3" t="s">
        <v>209</v>
      </c>
      <c r="B26" s="9">
        <v>24881</v>
      </c>
      <c r="C26" s="9">
        <v>18616</v>
      </c>
      <c r="D26" s="9">
        <v>2961</v>
      </c>
      <c r="E26" s="9">
        <v>-17297</v>
      </c>
      <c r="F26" s="9">
        <v>0</v>
      </c>
      <c r="G26" s="9">
        <v>-6657</v>
      </c>
      <c r="H26" s="9">
        <v>0</v>
      </c>
      <c r="I26" s="9">
        <v>-2377</v>
      </c>
    </row>
    <row r="27" spans="1:9" s="3" customFormat="1" ht="12" customHeight="1">
      <c r="A27" s="3" t="s">
        <v>206</v>
      </c>
      <c r="B27" s="9">
        <v>15619</v>
      </c>
      <c r="C27" s="9">
        <v>12014</v>
      </c>
      <c r="D27" s="9">
        <v>1986</v>
      </c>
      <c r="E27" s="9">
        <v>-9083</v>
      </c>
      <c r="F27" s="9">
        <v>-3905</v>
      </c>
      <c r="G27" s="9">
        <v>-2850</v>
      </c>
      <c r="H27" s="9">
        <v>24</v>
      </c>
      <c r="I27" s="9">
        <v>-1814</v>
      </c>
    </row>
    <row r="28" spans="1:9" s="3" customFormat="1" ht="12" customHeight="1">
      <c r="A28" s="3" t="s">
        <v>212</v>
      </c>
      <c r="B28" s="9">
        <v>10359</v>
      </c>
      <c r="C28" s="9">
        <v>9394</v>
      </c>
      <c r="D28" s="9">
        <v>286</v>
      </c>
      <c r="E28" s="9">
        <v>-6805</v>
      </c>
      <c r="F28" s="9">
        <v>-2782</v>
      </c>
      <c r="G28" s="9">
        <v>-2321</v>
      </c>
      <c r="H28" s="9">
        <v>0</v>
      </c>
      <c r="I28" s="9">
        <v>-2228</v>
      </c>
    </row>
    <row r="29" spans="1:9" s="3" customFormat="1" ht="12" customHeight="1">
      <c r="A29" s="3" t="s">
        <v>216</v>
      </c>
      <c r="B29" s="9">
        <v>10002</v>
      </c>
      <c r="C29" s="9">
        <v>8636</v>
      </c>
      <c r="D29" s="9">
        <v>422</v>
      </c>
      <c r="E29" s="9">
        <v>-7128</v>
      </c>
      <c r="F29" s="9">
        <v>0</v>
      </c>
      <c r="G29" s="9">
        <v>-3454</v>
      </c>
      <c r="H29" s="9">
        <v>0</v>
      </c>
      <c r="I29" s="9">
        <v>-1524</v>
      </c>
    </row>
    <row r="30" spans="1:9" s="3" customFormat="1" ht="12" customHeight="1">
      <c r="A30" s="3" t="s">
        <v>211</v>
      </c>
      <c r="B30" s="9">
        <v>7242</v>
      </c>
      <c r="C30" s="9">
        <v>5929</v>
      </c>
      <c r="D30" s="9">
        <v>157</v>
      </c>
      <c r="E30" s="9">
        <v>-4767</v>
      </c>
      <c r="F30" s="9">
        <v>0</v>
      </c>
      <c r="G30" s="9">
        <v>-1981</v>
      </c>
      <c r="H30" s="9">
        <v>0</v>
      </c>
      <c r="I30" s="9">
        <v>-662</v>
      </c>
    </row>
    <row r="31" spans="1:9" s="3" customFormat="1" ht="12" customHeight="1">
      <c r="A31" s="3" t="s">
        <v>213</v>
      </c>
      <c r="B31" s="9">
        <v>6271</v>
      </c>
      <c r="C31" s="9">
        <v>5227</v>
      </c>
      <c r="D31" s="9">
        <v>140</v>
      </c>
      <c r="E31" s="9">
        <v>-3244</v>
      </c>
      <c r="F31" s="9">
        <v>-1278</v>
      </c>
      <c r="G31" s="9">
        <v>-999</v>
      </c>
      <c r="H31" s="9">
        <v>0</v>
      </c>
      <c r="I31" s="9">
        <v>-154</v>
      </c>
    </row>
    <row r="32" spans="1:9" s="3" customFormat="1" ht="12" customHeight="1">
      <c r="A32" s="3" t="s">
        <v>214</v>
      </c>
      <c r="B32" s="9">
        <v>5049</v>
      </c>
      <c r="C32" s="9">
        <v>4181</v>
      </c>
      <c r="D32" s="9">
        <v>103</v>
      </c>
      <c r="E32" s="9">
        <v>-1840</v>
      </c>
      <c r="F32" s="9">
        <v>0</v>
      </c>
      <c r="G32" s="9">
        <v>-1437</v>
      </c>
      <c r="H32" s="9">
        <v>0</v>
      </c>
      <c r="I32" s="9">
        <v>1007</v>
      </c>
    </row>
    <row r="33" spans="1:9" s="3" customFormat="1" ht="12" customHeight="1">
      <c r="A33" s="3" t="s">
        <v>217</v>
      </c>
      <c r="B33" s="9">
        <v>4948</v>
      </c>
      <c r="C33" s="9">
        <v>4626</v>
      </c>
      <c r="D33" s="9">
        <v>115</v>
      </c>
      <c r="E33" s="9">
        <v>-1678</v>
      </c>
      <c r="F33" s="9">
        <v>-560</v>
      </c>
      <c r="G33" s="9">
        <v>-1123</v>
      </c>
      <c r="H33" s="9">
        <v>0</v>
      </c>
      <c r="I33" s="9">
        <v>1380</v>
      </c>
    </row>
    <row r="34" spans="1:9" s="3" customFormat="1" ht="12" customHeight="1">
      <c r="A34" s="3" t="s">
        <v>215</v>
      </c>
      <c r="B34" s="9">
        <v>3846</v>
      </c>
      <c r="C34" s="9">
        <v>3425</v>
      </c>
      <c r="D34" s="9">
        <v>103</v>
      </c>
      <c r="E34" s="9">
        <v>-838</v>
      </c>
      <c r="F34" s="9">
        <v>-1324</v>
      </c>
      <c r="G34" s="9">
        <v>-645</v>
      </c>
      <c r="H34" s="9">
        <v>0</v>
      </c>
      <c r="I34" s="9">
        <v>721</v>
      </c>
    </row>
    <row r="35" spans="1:9" s="3" customFormat="1" ht="12.75">
      <c r="A35" s="2"/>
      <c r="B35" s="9"/>
      <c r="C35" s="9"/>
      <c r="D35" s="9"/>
      <c r="E35" s="9"/>
      <c r="F35" s="9"/>
      <c r="G35" s="9"/>
      <c r="H35" s="9"/>
      <c r="I35" s="9"/>
    </row>
    <row r="36" spans="1:9" ht="12.75">
      <c r="A36" s="3" t="s">
        <v>139</v>
      </c>
      <c r="B36" s="9">
        <f aca="true" t="shared" si="0" ref="B36:I36">SUM(B4:B35)</f>
        <v>1776631</v>
      </c>
      <c r="C36" s="9">
        <f t="shared" si="0"/>
        <v>1575822</v>
      </c>
      <c r="D36" s="9">
        <f t="shared" si="0"/>
        <v>198579</v>
      </c>
      <c r="E36" s="9">
        <f t="shared" si="0"/>
        <v>-1334458</v>
      </c>
      <c r="F36" s="9">
        <f t="shared" si="0"/>
        <v>-190696</v>
      </c>
      <c r="G36" s="9">
        <f t="shared" si="0"/>
        <v>-393198</v>
      </c>
      <c r="H36" s="9">
        <f t="shared" si="0"/>
        <v>878</v>
      </c>
      <c r="I36" s="9">
        <f t="shared" si="0"/>
        <v>-143073</v>
      </c>
    </row>
    <row r="37" spans="1:9" ht="12.75">
      <c r="A37" s="1" t="s">
        <v>140</v>
      </c>
      <c r="B37" s="10">
        <v>1736285</v>
      </c>
      <c r="C37" s="10">
        <v>1548612</v>
      </c>
      <c r="D37" s="10">
        <v>203702</v>
      </c>
      <c r="E37" s="10">
        <v>-1446957</v>
      </c>
      <c r="F37" s="10">
        <v>-165576</v>
      </c>
      <c r="G37" s="10">
        <v>-357305</v>
      </c>
      <c r="H37" s="10">
        <v>850</v>
      </c>
      <c r="I37" s="10">
        <v>-216674</v>
      </c>
    </row>
    <row r="39" spans="1:9" ht="12.75">
      <c r="A39" s="1" t="s">
        <v>136</v>
      </c>
      <c r="B39" s="7">
        <f aca="true" t="shared" si="1" ref="B39:I40">B36/($C36/100)</f>
        <v>112.74312707907366</v>
      </c>
      <c r="C39" s="7">
        <f t="shared" si="1"/>
        <v>100</v>
      </c>
      <c r="D39" s="7">
        <f t="shared" si="1"/>
        <v>12.601613634027194</v>
      </c>
      <c r="E39" s="7">
        <f t="shared" si="1"/>
        <v>-84.68329544834378</v>
      </c>
      <c r="F39" s="7">
        <f t="shared" si="1"/>
        <v>-12.101366778735162</v>
      </c>
      <c r="G39" s="7">
        <f t="shared" si="1"/>
        <v>-24.95192984994498</v>
      </c>
      <c r="H39" s="7">
        <f t="shared" si="1"/>
        <v>0.05571695280304502</v>
      </c>
      <c r="I39" s="7">
        <f t="shared" si="1"/>
        <v>-9.079261490193689</v>
      </c>
    </row>
    <row r="40" spans="1:9" ht="12.75">
      <c r="A40" s="1" t="s">
        <v>137</v>
      </c>
      <c r="B40" s="7">
        <f t="shared" si="1"/>
        <v>112.11878766275865</v>
      </c>
      <c r="C40" s="7">
        <f t="shared" si="1"/>
        <v>100</v>
      </c>
      <c r="D40" s="7">
        <f t="shared" si="1"/>
        <v>13.153843570887995</v>
      </c>
      <c r="E40" s="7">
        <f t="shared" si="1"/>
        <v>-93.43573470953343</v>
      </c>
      <c r="F40" s="7">
        <f t="shared" si="1"/>
        <v>-10.691897001960465</v>
      </c>
      <c r="G40" s="7">
        <f t="shared" si="1"/>
        <v>-23.072596622007318</v>
      </c>
      <c r="H40" s="7">
        <f t="shared" si="1"/>
        <v>0.05488786087154174</v>
      </c>
      <c r="I40" s="7">
        <f t="shared" si="1"/>
        <v>-13.991496901741687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3"/>
  <dimension ref="A1:K22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226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35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147</v>
      </c>
      <c r="B4" s="9">
        <v>984663</v>
      </c>
      <c r="C4" s="9">
        <v>976783</v>
      </c>
      <c r="D4" s="9">
        <v>462881</v>
      </c>
      <c r="E4" s="9">
        <v>-1221093</v>
      </c>
      <c r="F4" s="9">
        <v>0</v>
      </c>
      <c r="G4" s="9">
        <v>-356168</v>
      </c>
      <c r="H4" s="9">
        <v>0</v>
      </c>
      <c r="I4" s="9">
        <v>-137597</v>
      </c>
    </row>
    <row r="5" spans="1:9" s="3" customFormat="1" ht="12" customHeight="1">
      <c r="A5" s="3" t="s">
        <v>148</v>
      </c>
      <c r="B5" s="9">
        <v>947942</v>
      </c>
      <c r="C5" s="9">
        <v>942242</v>
      </c>
      <c r="D5" s="9">
        <v>358696</v>
      </c>
      <c r="E5" s="9">
        <v>-1181118</v>
      </c>
      <c r="F5" s="9">
        <v>0</v>
      </c>
      <c r="G5" s="9">
        <v>-205821</v>
      </c>
      <c r="H5" s="9">
        <v>0</v>
      </c>
      <c r="I5" s="9">
        <v>-86001</v>
      </c>
    </row>
    <row r="6" spans="1:9" s="3" customFormat="1" ht="12" customHeight="1">
      <c r="A6" s="3" t="s">
        <v>146</v>
      </c>
      <c r="B6" s="9">
        <v>858671</v>
      </c>
      <c r="C6" s="9">
        <v>854643</v>
      </c>
      <c r="D6" s="9">
        <v>279040</v>
      </c>
      <c r="E6" s="9">
        <v>-841865</v>
      </c>
      <c r="F6" s="9">
        <v>0</v>
      </c>
      <c r="G6" s="9">
        <v>-159756</v>
      </c>
      <c r="H6" s="9">
        <v>-14259</v>
      </c>
      <c r="I6" s="9">
        <v>117803</v>
      </c>
    </row>
    <row r="7" spans="1:9" s="3" customFormat="1" ht="12" customHeight="1">
      <c r="A7" s="3" t="s">
        <v>145</v>
      </c>
      <c r="B7" s="9">
        <v>583186</v>
      </c>
      <c r="C7" s="9">
        <v>582248</v>
      </c>
      <c r="D7" s="9">
        <v>326201</v>
      </c>
      <c r="E7" s="9">
        <v>-916310</v>
      </c>
      <c r="F7" s="9">
        <v>0</v>
      </c>
      <c r="G7" s="9">
        <v>-168762</v>
      </c>
      <c r="H7" s="9">
        <v>0</v>
      </c>
      <c r="I7" s="9">
        <v>-176623</v>
      </c>
    </row>
    <row r="8" spans="1:9" s="3" customFormat="1" ht="12" customHeight="1">
      <c r="A8" s="3" t="s">
        <v>221</v>
      </c>
      <c r="B8" s="9">
        <v>351425</v>
      </c>
      <c r="C8" s="9">
        <v>350557</v>
      </c>
      <c r="D8" s="9">
        <v>101566</v>
      </c>
      <c r="E8" s="9">
        <v>-472277</v>
      </c>
      <c r="F8" s="9">
        <v>0</v>
      </c>
      <c r="G8" s="9">
        <v>-74195</v>
      </c>
      <c r="H8" s="9">
        <v>0</v>
      </c>
      <c r="I8" s="9">
        <v>-94349</v>
      </c>
    </row>
    <row r="9" spans="1:9" s="3" customFormat="1" ht="12" customHeight="1">
      <c r="A9" s="3" t="s">
        <v>142</v>
      </c>
      <c r="B9" s="9">
        <v>341460</v>
      </c>
      <c r="C9" s="9">
        <v>338189</v>
      </c>
      <c r="D9" s="9">
        <v>157147</v>
      </c>
      <c r="E9" s="9">
        <v>-728612</v>
      </c>
      <c r="F9" s="9">
        <v>0</v>
      </c>
      <c r="G9" s="9">
        <v>-70392</v>
      </c>
      <c r="H9" s="9">
        <v>27389</v>
      </c>
      <c r="I9" s="9">
        <v>-276279</v>
      </c>
    </row>
    <row r="10" spans="1:9" s="3" customFormat="1" ht="12" customHeight="1">
      <c r="A10" s="3" t="s">
        <v>227</v>
      </c>
      <c r="B10" s="9">
        <v>192820</v>
      </c>
      <c r="C10" s="9">
        <v>191434</v>
      </c>
      <c r="D10" s="9">
        <v>38201</v>
      </c>
      <c r="E10" s="9">
        <v>-218946</v>
      </c>
      <c r="F10" s="9">
        <v>0</v>
      </c>
      <c r="G10" s="9">
        <v>-23728</v>
      </c>
      <c r="H10" s="9">
        <v>0</v>
      </c>
      <c r="I10" s="9">
        <v>-13039</v>
      </c>
    </row>
    <row r="11" spans="1:9" s="3" customFormat="1" ht="12" customHeight="1">
      <c r="A11" s="3" t="s">
        <v>183</v>
      </c>
      <c r="B11" s="9">
        <v>123953</v>
      </c>
      <c r="C11" s="9">
        <v>121070</v>
      </c>
      <c r="D11" s="9">
        <v>26440</v>
      </c>
      <c r="E11" s="9">
        <v>-138052</v>
      </c>
      <c r="F11" s="9">
        <v>0</v>
      </c>
      <c r="G11" s="9">
        <v>-21575</v>
      </c>
      <c r="H11" s="9">
        <v>7595</v>
      </c>
      <c r="I11" s="9">
        <v>-4522</v>
      </c>
    </row>
    <row r="12" spans="1:9" s="3" customFormat="1" ht="12" customHeight="1">
      <c r="A12" s="3" t="s">
        <v>152</v>
      </c>
      <c r="B12" s="9">
        <v>102156</v>
      </c>
      <c r="C12" s="9">
        <v>19145</v>
      </c>
      <c r="D12" s="9">
        <v>31500</v>
      </c>
      <c r="E12" s="9">
        <v>593</v>
      </c>
      <c r="F12" s="9">
        <v>0</v>
      </c>
      <c r="G12" s="9">
        <v>416</v>
      </c>
      <c r="H12" s="9">
        <v>0</v>
      </c>
      <c r="I12" s="9">
        <v>51654</v>
      </c>
    </row>
    <row r="13" spans="1:9" s="3" customFormat="1" ht="12" customHeight="1">
      <c r="A13" s="3" t="s">
        <v>228</v>
      </c>
      <c r="B13" s="9">
        <v>84830</v>
      </c>
      <c r="C13" s="9">
        <v>10692</v>
      </c>
      <c r="D13" s="9">
        <v>385</v>
      </c>
      <c r="E13" s="9">
        <v>-10236</v>
      </c>
      <c r="F13" s="9">
        <v>0</v>
      </c>
      <c r="G13" s="9">
        <v>1654</v>
      </c>
      <c r="H13" s="9">
        <v>288</v>
      </c>
      <c r="I13" s="9">
        <v>2783</v>
      </c>
    </row>
    <row r="14" spans="1:9" s="3" customFormat="1" ht="12" customHeight="1">
      <c r="A14" s="3" t="s">
        <v>173</v>
      </c>
      <c r="B14" s="9">
        <v>24461</v>
      </c>
      <c r="C14" s="9">
        <v>4113</v>
      </c>
      <c r="D14" s="9">
        <v>336</v>
      </c>
      <c r="E14" s="9">
        <v>-3523</v>
      </c>
      <c r="F14" s="9">
        <v>0</v>
      </c>
      <c r="G14" s="9">
        <v>-942</v>
      </c>
      <c r="H14" s="9">
        <v>0</v>
      </c>
      <c r="I14" s="9">
        <v>-16</v>
      </c>
    </row>
    <row r="15" spans="1:9" s="3" customFormat="1" ht="12" customHeight="1">
      <c r="A15" s="3" t="s">
        <v>151</v>
      </c>
      <c r="B15" s="9">
        <v>6723</v>
      </c>
      <c r="C15" s="9">
        <v>13654</v>
      </c>
      <c r="D15" s="9">
        <v>1967</v>
      </c>
      <c r="E15" s="9">
        <v>-14379</v>
      </c>
      <c r="F15" s="9">
        <v>0</v>
      </c>
      <c r="G15" s="9">
        <v>-12693</v>
      </c>
      <c r="H15" s="9">
        <v>0</v>
      </c>
      <c r="I15" s="9">
        <v>-11451</v>
      </c>
    </row>
    <row r="16" spans="1:9" s="3" customFormat="1" ht="12" customHeight="1">
      <c r="A16" s="3" t="s">
        <v>161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-234</v>
      </c>
      <c r="H16" s="9">
        <v>0</v>
      </c>
      <c r="I16" s="9">
        <v>-234</v>
      </c>
    </row>
    <row r="17" spans="1:9" s="3" customFormat="1" ht="12.75">
      <c r="A17" s="2"/>
      <c r="B17" s="9"/>
      <c r="C17" s="9"/>
      <c r="D17" s="9"/>
      <c r="E17" s="9"/>
      <c r="F17" s="9"/>
      <c r="G17" s="9"/>
      <c r="H17" s="9"/>
      <c r="I17" s="9"/>
    </row>
    <row r="18" spans="1:9" ht="12.75">
      <c r="A18" s="3" t="s">
        <v>139</v>
      </c>
      <c r="B18" s="9">
        <f aca="true" t="shared" si="0" ref="B18:I18">SUM(B4:B17)</f>
        <v>4602290</v>
      </c>
      <c r="C18" s="9">
        <f t="shared" si="0"/>
        <v>4404770</v>
      </c>
      <c r="D18" s="9">
        <f t="shared" si="0"/>
        <v>1784360</v>
      </c>
      <c r="E18" s="9">
        <f t="shared" si="0"/>
        <v>-5745818</v>
      </c>
      <c r="F18" s="9">
        <f t="shared" si="0"/>
        <v>0</v>
      </c>
      <c r="G18" s="9">
        <f t="shared" si="0"/>
        <v>-1092196</v>
      </c>
      <c r="H18" s="9">
        <f t="shared" si="0"/>
        <v>21013</v>
      </c>
      <c r="I18" s="9">
        <f t="shared" si="0"/>
        <v>-627871</v>
      </c>
    </row>
    <row r="19" spans="1:9" ht="12.75">
      <c r="A19" s="1" t="s">
        <v>140</v>
      </c>
      <c r="B19" s="10">
        <v>4372219</v>
      </c>
      <c r="C19" s="10">
        <v>4265685</v>
      </c>
      <c r="D19" s="10">
        <v>1401263</v>
      </c>
      <c r="E19" s="10">
        <v>-5407686</v>
      </c>
      <c r="F19" s="10">
        <v>0</v>
      </c>
      <c r="G19" s="10">
        <v>-1037469</v>
      </c>
      <c r="H19" s="10">
        <v>27615</v>
      </c>
      <c r="I19" s="10">
        <v>-750592</v>
      </c>
    </row>
    <row r="21" spans="1:9" ht="12.75">
      <c r="A21" s="1" t="s">
        <v>136</v>
      </c>
      <c r="B21" s="7">
        <f aca="true" t="shared" si="1" ref="B21:I22">B18/($C18/100)</f>
        <v>104.48422959655102</v>
      </c>
      <c r="C21" s="7">
        <f t="shared" si="1"/>
        <v>100</v>
      </c>
      <c r="D21" s="7">
        <f t="shared" si="1"/>
        <v>40.509720144298115</v>
      </c>
      <c r="E21" s="7">
        <f t="shared" si="1"/>
        <v>-130.44535810042296</v>
      </c>
      <c r="F21" s="7">
        <f t="shared" si="1"/>
        <v>0</v>
      </c>
      <c r="G21" s="7">
        <f t="shared" si="1"/>
        <v>-24.795755510503387</v>
      </c>
      <c r="H21" s="7">
        <f t="shared" si="1"/>
        <v>0.4770510151494857</v>
      </c>
      <c r="I21" s="7">
        <f t="shared" si="1"/>
        <v>-14.254342451478738</v>
      </c>
    </row>
    <row r="22" spans="1:9" ht="12.75">
      <c r="A22" s="1" t="s">
        <v>137</v>
      </c>
      <c r="B22" s="7">
        <f t="shared" si="1"/>
        <v>102.49746523711902</v>
      </c>
      <c r="C22" s="7">
        <f t="shared" si="1"/>
        <v>100</v>
      </c>
      <c r="D22" s="7">
        <f t="shared" si="1"/>
        <v>32.849659550576284</v>
      </c>
      <c r="E22" s="7">
        <f t="shared" si="1"/>
        <v>-126.77180804489784</v>
      </c>
      <c r="F22" s="7">
        <f t="shared" si="1"/>
        <v>0</v>
      </c>
      <c r="G22" s="7">
        <f t="shared" si="1"/>
        <v>-24.321275480960267</v>
      </c>
      <c r="H22" s="7">
        <f t="shared" si="1"/>
        <v>0.6473755094433836</v>
      </c>
      <c r="I22" s="7">
        <f t="shared" si="1"/>
        <v>-17.59604846583843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8"/>
  <dimension ref="A1:K19"/>
  <sheetViews>
    <sheetView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11" width="13.7109375" style="1" customWidth="1"/>
    <col min="12" max="16384" width="9.140625" style="1" customWidth="1"/>
  </cols>
  <sheetData>
    <row r="1" spans="1:6" ht="27" customHeight="1">
      <c r="A1" s="32" t="s">
        <v>292</v>
      </c>
      <c r="B1" s="23"/>
      <c r="C1" s="23"/>
      <c r="D1" s="23"/>
      <c r="E1" s="23"/>
      <c r="F1" s="23"/>
    </row>
    <row r="2" spans="1:11" s="19" customFormat="1" ht="17.25" customHeight="1" thickBot="1">
      <c r="A2" s="24" t="s">
        <v>48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11" ht="80.25" customHeight="1" thickTop="1">
      <c r="A3" s="5" t="s">
        <v>59</v>
      </c>
      <c r="B3" s="4" t="s">
        <v>57</v>
      </c>
      <c r="C3" s="4" t="s">
        <v>67</v>
      </c>
      <c r="D3" s="4" t="s">
        <v>68</v>
      </c>
      <c r="E3" s="4" t="s">
        <v>60</v>
      </c>
      <c r="F3" s="4" t="s">
        <v>61</v>
      </c>
      <c r="G3" s="4" t="s">
        <v>69</v>
      </c>
      <c r="H3" s="4" t="s">
        <v>64</v>
      </c>
      <c r="I3" s="4" t="s">
        <v>70</v>
      </c>
      <c r="J3" s="4" t="s">
        <v>71</v>
      </c>
      <c r="K3" s="4" t="s">
        <v>66</v>
      </c>
    </row>
    <row r="4" spans="1:11" s="3" customFormat="1" ht="12" customHeight="1">
      <c r="A4" s="3" t="s">
        <v>293</v>
      </c>
      <c r="B4" s="9">
        <v>236349</v>
      </c>
      <c r="C4" s="9">
        <v>29027042</v>
      </c>
      <c r="D4" s="9">
        <v>491981</v>
      </c>
      <c r="E4" s="9">
        <v>860611</v>
      </c>
      <c r="F4" s="9">
        <v>30615983</v>
      </c>
      <c r="G4" s="9">
        <v>574124</v>
      </c>
      <c r="H4" s="9">
        <v>44801</v>
      </c>
      <c r="I4" s="9">
        <v>29098387</v>
      </c>
      <c r="J4" s="9">
        <v>898671</v>
      </c>
      <c r="K4" s="9">
        <v>30615983</v>
      </c>
    </row>
    <row r="5" spans="1:11" s="3" customFormat="1" ht="12" customHeight="1">
      <c r="A5" s="3" t="s">
        <v>294</v>
      </c>
      <c r="B5" s="9">
        <v>436829</v>
      </c>
      <c r="C5" s="9">
        <v>18828091</v>
      </c>
      <c r="D5" s="9">
        <v>211053</v>
      </c>
      <c r="E5" s="9">
        <v>145230</v>
      </c>
      <c r="F5" s="9">
        <v>19621203</v>
      </c>
      <c r="G5" s="9">
        <v>326726</v>
      </c>
      <c r="H5" s="9">
        <v>96766</v>
      </c>
      <c r="I5" s="9">
        <v>18845651</v>
      </c>
      <c r="J5" s="9">
        <v>352060</v>
      </c>
      <c r="K5" s="9">
        <v>19621203</v>
      </c>
    </row>
    <row r="6" spans="1:11" s="3" customFormat="1" ht="12" customHeight="1">
      <c r="A6" s="3" t="s">
        <v>295</v>
      </c>
      <c r="B6" s="9">
        <v>371678</v>
      </c>
      <c r="C6" s="9">
        <v>18096540</v>
      </c>
      <c r="D6" s="9">
        <v>88008</v>
      </c>
      <c r="E6" s="9">
        <v>10837</v>
      </c>
      <c r="F6" s="9">
        <v>18567063</v>
      </c>
      <c r="G6" s="9">
        <v>265922</v>
      </c>
      <c r="H6" s="9">
        <v>4892</v>
      </c>
      <c r="I6" s="9">
        <v>18096894</v>
      </c>
      <c r="J6" s="9">
        <v>199355</v>
      </c>
      <c r="K6" s="9">
        <v>18567063</v>
      </c>
    </row>
    <row r="7" spans="1:11" s="3" customFormat="1" ht="12" customHeight="1">
      <c r="A7" s="3" t="s">
        <v>296</v>
      </c>
      <c r="B7" s="9">
        <v>78396</v>
      </c>
      <c r="C7" s="9">
        <v>6639790</v>
      </c>
      <c r="D7" s="9">
        <v>44878</v>
      </c>
      <c r="E7" s="9">
        <v>619595</v>
      </c>
      <c r="F7" s="9">
        <v>7382659</v>
      </c>
      <c r="G7" s="9">
        <v>451594</v>
      </c>
      <c r="H7" s="9">
        <v>42762</v>
      </c>
      <c r="I7" s="9">
        <v>6639862</v>
      </c>
      <c r="J7" s="9">
        <v>248441</v>
      </c>
      <c r="K7" s="9">
        <v>7382659</v>
      </c>
    </row>
    <row r="8" spans="1:11" s="3" customFormat="1" ht="12" customHeight="1">
      <c r="A8" s="3" t="s">
        <v>297</v>
      </c>
      <c r="B8" s="9">
        <v>198627</v>
      </c>
      <c r="C8" s="9">
        <v>6251672</v>
      </c>
      <c r="D8" s="9">
        <v>76529</v>
      </c>
      <c r="E8" s="9">
        <v>24709</v>
      </c>
      <c r="F8" s="9">
        <v>6551537</v>
      </c>
      <c r="G8" s="9">
        <v>178751</v>
      </c>
      <c r="H8" s="9">
        <v>0</v>
      </c>
      <c r="I8" s="9">
        <v>6251672</v>
      </c>
      <c r="J8" s="9">
        <v>121114</v>
      </c>
      <c r="K8" s="9">
        <v>6551537</v>
      </c>
    </row>
    <row r="9" spans="1:11" s="3" customFormat="1" ht="12" customHeight="1">
      <c r="A9" s="3" t="s">
        <v>298</v>
      </c>
      <c r="B9" s="9">
        <v>102505</v>
      </c>
      <c r="C9" s="9">
        <v>2453576</v>
      </c>
      <c r="D9" s="9">
        <v>53564</v>
      </c>
      <c r="E9" s="9">
        <v>45639</v>
      </c>
      <c r="F9" s="9">
        <v>2655284</v>
      </c>
      <c r="G9" s="9">
        <v>145053</v>
      </c>
      <c r="H9" s="9">
        <v>2453579</v>
      </c>
      <c r="I9" s="9">
        <v>0</v>
      </c>
      <c r="J9" s="9">
        <v>56652</v>
      </c>
      <c r="K9" s="9">
        <v>2655284</v>
      </c>
    </row>
    <row r="10" spans="1:11" s="3" customFormat="1" ht="12" customHeight="1">
      <c r="A10" s="3" t="s">
        <v>299</v>
      </c>
      <c r="B10" s="9">
        <v>92522</v>
      </c>
      <c r="C10" s="9">
        <v>1379172</v>
      </c>
      <c r="D10" s="9">
        <v>29688</v>
      </c>
      <c r="E10" s="9">
        <v>121917</v>
      </c>
      <c r="F10" s="9">
        <v>1623299</v>
      </c>
      <c r="G10" s="9">
        <v>209246</v>
      </c>
      <c r="H10" s="9">
        <v>1492</v>
      </c>
      <c r="I10" s="9">
        <v>1379172</v>
      </c>
      <c r="J10" s="9">
        <v>33389</v>
      </c>
      <c r="K10" s="9">
        <v>1623299</v>
      </c>
    </row>
    <row r="11" spans="1:11" s="3" customFormat="1" ht="12" customHeight="1">
      <c r="A11" s="3" t="s">
        <v>300</v>
      </c>
      <c r="B11" s="9">
        <v>72805</v>
      </c>
      <c r="C11" s="9">
        <v>853309</v>
      </c>
      <c r="D11" s="9">
        <v>96788</v>
      </c>
      <c r="E11" s="9">
        <v>0</v>
      </c>
      <c r="F11" s="9">
        <v>1022902</v>
      </c>
      <c r="G11" s="9">
        <v>74156</v>
      </c>
      <c r="H11" s="9">
        <v>0</v>
      </c>
      <c r="I11" s="9">
        <v>876655</v>
      </c>
      <c r="J11" s="9">
        <v>72091</v>
      </c>
      <c r="K11" s="9">
        <v>1022902</v>
      </c>
    </row>
    <row r="12" spans="1:11" s="3" customFormat="1" ht="12" customHeight="1">
      <c r="A12" s="3" t="s">
        <v>301</v>
      </c>
      <c r="B12" s="9">
        <v>0</v>
      </c>
      <c r="C12" s="9">
        <v>0</v>
      </c>
      <c r="D12" s="9">
        <v>150673</v>
      </c>
      <c r="E12" s="9">
        <v>0</v>
      </c>
      <c r="F12" s="9">
        <v>150673</v>
      </c>
      <c r="G12" s="9">
        <v>149488</v>
      </c>
      <c r="H12" s="9">
        <v>0</v>
      </c>
      <c r="I12" s="9">
        <v>0</v>
      </c>
      <c r="J12" s="9">
        <v>1185</v>
      </c>
      <c r="K12" s="9">
        <v>150673</v>
      </c>
    </row>
    <row r="13" spans="1:11" s="3" customFormat="1" ht="12" customHeight="1">
      <c r="A13" s="3" t="s">
        <v>302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6" s="3" customFormat="1" ht="12.75">
      <c r="A14" s="2"/>
      <c r="B14" s="9"/>
      <c r="C14" s="9"/>
      <c r="D14" s="9"/>
      <c r="E14" s="9"/>
      <c r="F14" s="9"/>
    </row>
    <row r="15" spans="1:11" ht="12.75">
      <c r="A15" s="3" t="s">
        <v>139</v>
      </c>
      <c r="B15" s="9">
        <f aca="true" t="shared" si="0" ref="B15:K15">SUM(B4:B14)</f>
        <v>1589711</v>
      </c>
      <c r="C15" s="9">
        <f t="shared" si="0"/>
        <v>83529192</v>
      </c>
      <c r="D15" s="9">
        <f t="shared" si="0"/>
        <v>1243162</v>
      </c>
      <c r="E15" s="9">
        <f t="shared" si="0"/>
        <v>1828538</v>
      </c>
      <c r="F15" s="9">
        <f t="shared" si="0"/>
        <v>88190603</v>
      </c>
      <c r="G15" s="9">
        <f t="shared" si="0"/>
        <v>2375060</v>
      </c>
      <c r="H15" s="9">
        <f t="shared" si="0"/>
        <v>2644292</v>
      </c>
      <c r="I15" s="9">
        <f t="shared" si="0"/>
        <v>81188293</v>
      </c>
      <c r="J15" s="9">
        <f t="shared" si="0"/>
        <v>1982958</v>
      </c>
      <c r="K15" s="9">
        <f t="shared" si="0"/>
        <v>88190603</v>
      </c>
    </row>
    <row r="16" spans="1:11" ht="12.75">
      <c r="A16" s="1" t="s">
        <v>140</v>
      </c>
      <c r="B16" s="10">
        <v>1368273</v>
      </c>
      <c r="C16" s="10">
        <v>53812202</v>
      </c>
      <c r="D16" s="10">
        <v>900688</v>
      </c>
      <c r="E16" s="10">
        <v>1096874</v>
      </c>
      <c r="F16" s="10">
        <v>57178037</v>
      </c>
      <c r="G16" s="10">
        <v>1940047</v>
      </c>
      <c r="H16" s="10">
        <v>177926</v>
      </c>
      <c r="I16" s="10">
        <v>53922823</v>
      </c>
      <c r="J16" s="10">
        <v>1137241</v>
      </c>
      <c r="K16" s="10">
        <v>57178037</v>
      </c>
    </row>
    <row r="18" spans="1:11" ht="12.75">
      <c r="A18" s="1" t="s">
        <v>136</v>
      </c>
      <c r="B18" s="7">
        <f aca="true" t="shared" si="1" ref="B18:F19">B15/($F15/100)</f>
        <v>1.8025854750080346</v>
      </c>
      <c r="C18" s="7">
        <f t="shared" si="1"/>
        <v>94.7143903755823</v>
      </c>
      <c r="D18" s="7">
        <f t="shared" si="1"/>
        <v>1.4096309104497222</v>
      </c>
      <c r="E18" s="7">
        <f t="shared" si="1"/>
        <v>2.0733932389599374</v>
      </c>
      <c r="F18" s="7">
        <f t="shared" si="1"/>
        <v>100</v>
      </c>
      <c r="G18" s="7">
        <f aca="true" t="shared" si="2" ref="G18:K19">G15/($K15/100)</f>
        <v>2.6930987193726295</v>
      </c>
      <c r="H18" s="7">
        <f t="shared" si="2"/>
        <v>2.998382945629706</v>
      </c>
      <c r="I18" s="7">
        <f t="shared" si="2"/>
        <v>92.0600270756738</v>
      </c>
      <c r="J18" s="7">
        <f t="shared" si="2"/>
        <v>2.248491259323853</v>
      </c>
      <c r="K18" s="7">
        <f t="shared" si="2"/>
        <v>100</v>
      </c>
    </row>
    <row r="19" spans="1:11" ht="12.75">
      <c r="A19" s="1" t="s">
        <v>137</v>
      </c>
      <c r="B19" s="7">
        <f t="shared" si="1"/>
        <v>2.393004502760387</v>
      </c>
      <c r="C19" s="7">
        <f t="shared" si="1"/>
        <v>94.1134128126854</v>
      </c>
      <c r="D19" s="7">
        <f t="shared" si="1"/>
        <v>1.5752342109960857</v>
      </c>
      <c r="E19" s="7">
        <f t="shared" si="1"/>
        <v>1.918348473558125</v>
      </c>
      <c r="F19" s="7">
        <f t="shared" si="1"/>
        <v>100</v>
      </c>
      <c r="G19" s="7">
        <f t="shared" si="2"/>
        <v>3.392993362119095</v>
      </c>
      <c r="H19" s="7">
        <f t="shared" si="2"/>
        <v>0.31117892347371073</v>
      </c>
      <c r="I19" s="7">
        <f t="shared" si="2"/>
        <v>94.3068804548152</v>
      </c>
      <c r="J19" s="7">
        <f t="shared" si="2"/>
        <v>1.9889472595920004</v>
      </c>
      <c r="K19" s="7">
        <f t="shared" si="2"/>
        <v>100</v>
      </c>
    </row>
  </sheetData>
  <mergeCells count="2">
    <mergeCell ref="A1:F1"/>
    <mergeCell ref="A2:I2"/>
  </mergeCells>
  <printOptions/>
  <pageMargins left="0.3937007874015748" right="0.3937007874015748" top="0.984251968503937" bottom="0.984251968503937" header="0.5118110236220472" footer="0.5118110236220472"/>
  <pageSetup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4"/>
  <dimension ref="A1:K48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229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36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146</v>
      </c>
      <c r="B4" s="9">
        <v>1174888</v>
      </c>
      <c r="C4" s="9">
        <v>1174439</v>
      </c>
      <c r="D4" s="9">
        <v>42161</v>
      </c>
      <c r="E4" s="9">
        <v>-1149969</v>
      </c>
      <c r="F4" s="9">
        <v>0</v>
      </c>
      <c r="G4" s="9">
        <v>-217238</v>
      </c>
      <c r="H4" s="9">
        <v>0</v>
      </c>
      <c r="I4" s="9">
        <v>-150607</v>
      </c>
    </row>
    <row r="5" spans="1:9" s="3" customFormat="1" ht="12" customHeight="1">
      <c r="A5" s="3" t="s">
        <v>147</v>
      </c>
      <c r="B5" s="9">
        <v>1116439</v>
      </c>
      <c r="C5" s="9">
        <v>897851</v>
      </c>
      <c r="D5" s="9">
        <v>20989</v>
      </c>
      <c r="E5" s="9">
        <v>-954573</v>
      </c>
      <c r="F5" s="9">
        <v>0</v>
      </c>
      <c r="G5" s="9">
        <v>-218602</v>
      </c>
      <c r="H5" s="9">
        <v>0</v>
      </c>
      <c r="I5" s="9">
        <v>-254335</v>
      </c>
    </row>
    <row r="6" spans="1:9" s="3" customFormat="1" ht="12" customHeight="1">
      <c r="A6" s="3" t="s">
        <v>145</v>
      </c>
      <c r="B6" s="9">
        <v>744537</v>
      </c>
      <c r="C6" s="9">
        <v>744357</v>
      </c>
      <c r="D6" s="9">
        <v>31301</v>
      </c>
      <c r="E6" s="9">
        <v>-628857</v>
      </c>
      <c r="F6" s="9">
        <v>0</v>
      </c>
      <c r="G6" s="9">
        <v>-177350</v>
      </c>
      <c r="H6" s="9">
        <v>0</v>
      </c>
      <c r="I6" s="9">
        <v>-30549</v>
      </c>
    </row>
    <row r="7" spans="1:9" s="3" customFormat="1" ht="12" customHeight="1">
      <c r="A7" s="3" t="s">
        <v>227</v>
      </c>
      <c r="B7" s="9">
        <v>666802</v>
      </c>
      <c r="C7" s="9">
        <v>666250</v>
      </c>
      <c r="D7" s="9">
        <v>28415</v>
      </c>
      <c r="E7" s="9">
        <v>-631490</v>
      </c>
      <c r="F7" s="9">
        <v>0</v>
      </c>
      <c r="G7" s="9">
        <v>-46568</v>
      </c>
      <c r="H7" s="9">
        <v>0</v>
      </c>
      <c r="I7" s="9">
        <v>16607</v>
      </c>
    </row>
    <row r="8" spans="1:9" s="3" customFormat="1" ht="12" customHeight="1">
      <c r="A8" s="3" t="s">
        <v>221</v>
      </c>
      <c r="B8" s="9">
        <v>505189</v>
      </c>
      <c r="C8" s="9">
        <v>388771</v>
      </c>
      <c r="D8" s="9">
        <v>23785</v>
      </c>
      <c r="E8" s="9">
        <v>-373100</v>
      </c>
      <c r="F8" s="9">
        <v>0</v>
      </c>
      <c r="G8" s="9">
        <v>-62585</v>
      </c>
      <c r="H8" s="9">
        <v>0</v>
      </c>
      <c r="I8" s="9">
        <v>-23129</v>
      </c>
    </row>
    <row r="9" spans="1:9" s="3" customFormat="1" ht="12" customHeight="1">
      <c r="A9" s="3" t="s">
        <v>142</v>
      </c>
      <c r="B9" s="9">
        <v>433451</v>
      </c>
      <c r="C9" s="9">
        <v>233196</v>
      </c>
      <c r="D9" s="9">
        <v>12337</v>
      </c>
      <c r="E9" s="9">
        <v>-228609</v>
      </c>
      <c r="F9" s="9">
        <v>0</v>
      </c>
      <c r="G9" s="9">
        <v>-63865</v>
      </c>
      <c r="H9" s="9">
        <v>40404</v>
      </c>
      <c r="I9" s="9">
        <v>-6537</v>
      </c>
    </row>
    <row r="10" spans="1:9" s="3" customFormat="1" ht="12" customHeight="1">
      <c r="A10" s="3" t="s">
        <v>183</v>
      </c>
      <c r="B10" s="9">
        <v>138600</v>
      </c>
      <c r="C10" s="9">
        <v>136218</v>
      </c>
      <c r="D10" s="9">
        <v>3757</v>
      </c>
      <c r="E10" s="9">
        <v>-117547</v>
      </c>
      <c r="F10" s="9">
        <v>0</v>
      </c>
      <c r="G10" s="9">
        <v>-34832</v>
      </c>
      <c r="H10" s="9">
        <v>8955</v>
      </c>
      <c r="I10" s="9">
        <v>-3449</v>
      </c>
    </row>
    <row r="11" spans="1:9" s="3" customFormat="1" ht="12" customHeight="1">
      <c r="A11" s="3" t="s">
        <v>152</v>
      </c>
      <c r="B11" s="9">
        <v>126608</v>
      </c>
      <c r="C11" s="9">
        <v>24743</v>
      </c>
      <c r="D11" s="9">
        <v>2811</v>
      </c>
      <c r="E11" s="9">
        <v>-34715</v>
      </c>
      <c r="F11" s="9">
        <v>0</v>
      </c>
      <c r="G11" s="9">
        <v>-1984</v>
      </c>
      <c r="H11" s="9">
        <v>0</v>
      </c>
      <c r="I11" s="9">
        <v>-9145</v>
      </c>
    </row>
    <row r="12" spans="1:9" s="3" customFormat="1" ht="12" customHeight="1">
      <c r="A12" s="3" t="s">
        <v>228</v>
      </c>
      <c r="B12" s="9">
        <v>105806</v>
      </c>
      <c r="C12" s="9">
        <v>14610</v>
      </c>
      <c r="D12" s="9">
        <v>480</v>
      </c>
      <c r="E12" s="9">
        <v>-10644</v>
      </c>
      <c r="F12" s="9">
        <v>0</v>
      </c>
      <c r="G12" s="9">
        <v>2481</v>
      </c>
      <c r="H12" s="9">
        <v>360</v>
      </c>
      <c r="I12" s="9">
        <v>7287</v>
      </c>
    </row>
    <row r="13" spans="1:9" s="3" customFormat="1" ht="12" customHeight="1">
      <c r="A13" s="3" t="s">
        <v>187</v>
      </c>
      <c r="B13" s="9">
        <v>89193</v>
      </c>
      <c r="C13" s="9">
        <v>82869</v>
      </c>
      <c r="D13" s="9">
        <v>5547</v>
      </c>
      <c r="E13" s="9">
        <v>-84140</v>
      </c>
      <c r="F13" s="9">
        <v>0</v>
      </c>
      <c r="G13" s="9">
        <v>-23214</v>
      </c>
      <c r="H13" s="9">
        <v>0</v>
      </c>
      <c r="I13" s="9">
        <v>-18938</v>
      </c>
    </row>
    <row r="14" spans="1:9" s="3" customFormat="1" ht="12" customHeight="1">
      <c r="A14" s="3" t="s">
        <v>188</v>
      </c>
      <c r="B14" s="9">
        <v>81901</v>
      </c>
      <c r="C14" s="9">
        <v>81680</v>
      </c>
      <c r="D14" s="9">
        <v>5259</v>
      </c>
      <c r="E14" s="9">
        <v>-71264</v>
      </c>
      <c r="F14" s="9">
        <v>0</v>
      </c>
      <c r="G14" s="9">
        <v>-21716</v>
      </c>
      <c r="H14" s="9">
        <v>0</v>
      </c>
      <c r="I14" s="9">
        <v>-6041</v>
      </c>
    </row>
    <row r="15" spans="1:9" s="3" customFormat="1" ht="12" customHeight="1">
      <c r="A15" s="3" t="s">
        <v>191</v>
      </c>
      <c r="B15" s="9">
        <v>75801</v>
      </c>
      <c r="C15" s="9">
        <v>73836</v>
      </c>
      <c r="D15" s="9">
        <v>7274</v>
      </c>
      <c r="E15" s="9">
        <v>-59868</v>
      </c>
      <c r="F15" s="9">
        <v>-15276</v>
      </c>
      <c r="G15" s="9">
        <v>-19418</v>
      </c>
      <c r="H15" s="9">
        <v>515</v>
      </c>
      <c r="I15" s="9">
        <v>-12937</v>
      </c>
    </row>
    <row r="16" spans="1:9" s="3" customFormat="1" ht="12" customHeight="1">
      <c r="A16" s="3" t="s">
        <v>192</v>
      </c>
      <c r="B16" s="9">
        <v>65404</v>
      </c>
      <c r="C16" s="9">
        <v>64930</v>
      </c>
      <c r="D16" s="9">
        <v>11058</v>
      </c>
      <c r="E16" s="9">
        <v>-62941</v>
      </c>
      <c r="F16" s="9">
        <v>-16158</v>
      </c>
      <c r="G16" s="9">
        <v>-11641</v>
      </c>
      <c r="H16" s="9">
        <v>0</v>
      </c>
      <c r="I16" s="9">
        <v>-14752</v>
      </c>
    </row>
    <row r="17" spans="1:9" s="3" customFormat="1" ht="12" customHeight="1">
      <c r="A17" s="3" t="s">
        <v>190</v>
      </c>
      <c r="B17" s="9">
        <v>65168</v>
      </c>
      <c r="C17" s="9">
        <v>63436</v>
      </c>
      <c r="D17" s="9">
        <v>6270</v>
      </c>
      <c r="E17" s="9">
        <v>-57074</v>
      </c>
      <c r="F17" s="9">
        <v>0</v>
      </c>
      <c r="G17" s="9">
        <v>-15040</v>
      </c>
      <c r="H17" s="9">
        <v>0</v>
      </c>
      <c r="I17" s="9">
        <v>-2408</v>
      </c>
    </row>
    <row r="18" spans="1:9" s="3" customFormat="1" ht="12" customHeight="1">
      <c r="A18" s="3" t="s">
        <v>197</v>
      </c>
      <c r="B18" s="9">
        <v>57715</v>
      </c>
      <c r="C18" s="9">
        <v>55122</v>
      </c>
      <c r="D18" s="9">
        <v>3159</v>
      </c>
      <c r="E18" s="9">
        <v>-50574</v>
      </c>
      <c r="F18" s="9">
        <v>0</v>
      </c>
      <c r="G18" s="9">
        <v>-13394</v>
      </c>
      <c r="H18" s="9">
        <v>0</v>
      </c>
      <c r="I18" s="9">
        <v>-5687</v>
      </c>
    </row>
    <row r="19" spans="1:9" s="3" customFormat="1" ht="12" customHeight="1">
      <c r="A19" s="3" t="s">
        <v>189</v>
      </c>
      <c r="B19" s="9">
        <v>57045</v>
      </c>
      <c r="C19" s="9">
        <v>55751</v>
      </c>
      <c r="D19" s="9">
        <v>6071</v>
      </c>
      <c r="E19" s="9">
        <v>-46538</v>
      </c>
      <c r="F19" s="9">
        <v>-7500</v>
      </c>
      <c r="G19" s="9">
        <v>-12355</v>
      </c>
      <c r="H19" s="9">
        <v>0</v>
      </c>
      <c r="I19" s="9">
        <v>-4571</v>
      </c>
    </row>
    <row r="20" spans="1:9" s="3" customFormat="1" ht="12" customHeight="1">
      <c r="A20" s="3" t="s">
        <v>193</v>
      </c>
      <c r="B20" s="9">
        <v>48221</v>
      </c>
      <c r="C20" s="9">
        <v>47700</v>
      </c>
      <c r="D20" s="9">
        <v>3562</v>
      </c>
      <c r="E20" s="9">
        <v>-41618</v>
      </c>
      <c r="F20" s="9">
        <v>0</v>
      </c>
      <c r="G20" s="9">
        <v>-10844</v>
      </c>
      <c r="H20" s="9">
        <v>0</v>
      </c>
      <c r="I20" s="9">
        <v>-1200</v>
      </c>
    </row>
    <row r="21" spans="1:9" s="3" customFormat="1" ht="12" customHeight="1">
      <c r="A21" s="3" t="s">
        <v>196</v>
      </c>
      <c r="B21" s="9">
        <v>45253</v>
      </c>
      <c r="C21" s="9">
        <v>44474</v>
      </c>
      <c r="D21" s="9">
        <v>3217</v>
      </c>
      <c r="E21" s="9">
        <v>-38085</v>
      </c>
      <c r="F21" s="9">
        <v>-3180</v>
      </c>
      <c r="G21" s="9">
        <v>-13540</v>
      </c>
      <c r="H21" s="9">
        <v>0</v>
      </c>
      <c r="I21" s="9">
        <v>-7114</v>
      </c>
    </row>
    <row r="22" spans="1:9" s="3" customFormat="1" ht="12" customHeight="1">
      <c r="A22" s="3" t="s">
        <v>194</v>
      </c>
      <c r="B22" s="9">
        <v>41223</v>
      </c>
      <c r="C22" s="9">
        <v>40760</v>
      </c>
      <c r="D22" s="9">
        <v>983</v>
      </c>
      <c r="E22" s="9">
        <v>-31857</v>
      </c>
      <c r="F22" s="9">
        <v>0</v>
      </c>
      <c r="G22" s="9">
        <v>-16609</v>
      </c>
      <c r="H22" s="9">
        <v>0</v>
      </c>
      <c r="I22" s="9">
        <v>-6723</v>
      </c>
    </row>
    <row r="23" spans="1:9" s="3" customFormat="1" ht="12" customHeight="1">
      <c r="A23" s="3" t="s">
        <v>205</v>
      </c>
      <c r="B23" s="9">
        <v>34321</v>
      </c>
      <c r="C23" s="9">
        <v>34119</v>
      </c>
      <c r="D23" s="9">
        <v>916</v>
      </c>
      <c r="E23" s="9">
        <v>-27209</v>
      </c>
      <c r="F23" s="9">
        <v>0</v>
      </c>
      <c r="G23" s="9">
        <v>-7599</v>
      </c>
      <c r="H23" s="9">
        <v>0</v>
      </c>
      <c r="I23" s="9">
        <v>227</v>
      </c>
    </row>
    <row r="24" spans="1:9" s="3" customFormat="1" ht="12" customHeight="1">
      <c r="A24" s="3" t="s">
        <v>195</v>
      </c>
      <c r="B24" s="9">
        <v>34277</v>
      </c>
      <c r="C24" s="9">
        <v>34174</v>
      </c>
      <c r="D24" s="9">
        <v>2582</v>
      </c>
      <c r="E24" s="9">
        <v>-28854</v>
      </c>
      <c r="F24" s="9">
        <v>0</v>
      </c>
      <c r="G24" s="9">
        <v>-4826</v>
      </c>
      <c r="H24" s="9">
        <v>0</v>
      </c>
      <c r="I24" s="9">
        <v>3076</v>
      </c>
    </row>
    <row r="25" spans="1:9" s="3" customFormat="1" ht="12" customHeight="1">
      <c r="A25" s="3" t="s">
        <v>199</v>
      </c>
      <c r="B25" s="9">
        <v>33408</v>
      </c>
      <c r="C25" s="9">
        <v>32466</v>
      </c>
      <c r="D25" s="9">
        <v>776</v>
      </c>
      <c r="E25" s="9">
        <v>-30156</v>
      </c>
      <c r="F25" s="9">
        <v>0</v>
      </c>
      <c r="G25" s="9">
        <v>-6511</v>
      </c>
      <c r="H25" s="9">
        <v>0</v>
      </c>
      <c r="I25" s="9">
        <v>-3425</v>
      </c>
    </row>
    <row r="26" spans="1:9" s="3" customFormat="1" ht="12" customHeight="1">
      <c r="A26" s="3" t="s">
        <v>198</v>
      </c>
      <c r="B26" s="9">
        <v>32919</v>
      </c>
      <c r="C26" s="9">
        <v>32372</v>
      </c>
      <c r="D26" s="9">
        <v>2470</v>
      </c>
      <c r="E26" s="9">
        <v>-28092</v>
      </c>
      <c r="F26" s="9">
        <v>0</v>
      </c>
      <c r="G26" s="9">
        <v>-5891</v>
      </c>
      <c r="H26" s="9">
        <v>0</v>
      </c>
      <c r="I26" s="9">
        <v>859</v>
      </c>
    </row>
    <row r="27" spans="1:9" s="3" customFormat="1" ht="12" customHeight="1">
      <c r="A27" s="3" t="s">
        <v>202</v>
      </c>
      <c r="B27" s="9">
        <v>32733</v>
      </c>
      <c r="C27" s="9">
        <v>32143</v>
      </c>
      <c r="D27" s="9">
        <v>1884</v>
      </c>
      <c r="E27" s="9">
        <v>-26973</v>
      </c>
      <c r="F27" s="9">
        <v>0</v>
      </c>
      <c r="G27" s="9">
        <v>-9274</v>
      </c>
      <c r="H27" s="9">
        <v>0</v>
      </c>
      <c r="I27" s="9">
        <v>-2220</v>
      </c>
    </row>
    <row r="28" spans="1:9" s="3" customFormat="1" ht="12" customHeight="1">
      <c r="A28" s="3" t="s">
        <v>200</v>
      </c>
      <c r="B28" s="9">
        <v>31985</v>
      </c>
      <c r="C28" s="9">
        <v>31672</v>
      </c>
      <c r="D28" s="9">
        <v>816</v>
      </c>
      <c r="E28" s="9">
        <v>-23393</v>
      </c>
      <c r="F28" s="9">
        <v>0</v>
      </c>
      <c r="G28" s="9">
        <v>-9882</v>
      </c>
      <c r="H28" s="9">
        <v>0</v>
      </c>
      <c r="I28" s="9">
        <v>-787</v>
      </c>
    </row>
    <row r="29" spans="1:9" s="3" customFormat="1" ht="12" customHeight="1">
      <c r="A29" s="3" t="s">
        <v>204</v>
      </c>
      <c r="B29" s="9">
        <v>29580</v>
      </c>
      <c r="C29" s="9">
        <v>29177</v>
      </c>
      <c r="D29" s="9">
        <v>839</v>
      </c>
      <c r="E29" s="9">
        <v>-23407</v>
      </c>
      <c r="F29" s="9">
        <v>0</v>
      </c>
      <c r="G29" s="9">
        <v>-6656</v>
      </c>
      <c r="H29" s="9">
        <v>0</v>
      </c>
      <c r="I29" s="9">
        <v>-47</v>
      </c>
    </row>
    <row r="30" spans="1:9" s="3" customFormat="1" ht="12" customHeight="1">
      <c r="A30" s="3" t="s">
        <v>203</v>
      </c>
      <c r="B30" s="9">
        <v>27268</v>
      </c>
      <c r="C30" s="9">
        <v>26500</v>
      </c>
      <c r="D30" s="9">
        <v>1498</v>
      </c>
      <c r="E30" s="9">
        <v>-22076</v>
      </c>
      <c r="F30" s="9">
        <v>0</v>
      </c>
      <c r="G30" s="9">
        <v>-5652</v>
      </c>
      <c r="H30" s="9">
        <v>0</v>
      </c>
      <c r="I30" s="9">
        <v>270</v>
      </c>
    </row>
    <row r="31" spans="1:9" s="3" customFormat="1" ht="12" customHeight="1">
      <c r="A31" s="3" t="s">
        <v>173</v>
      </c>
      <c r="B31" s="9">
        <v>26910</v>
      </c>
      <c r="C31" s="9">
        <v>4960</v>
      </c>
      <c r="D31" s="9">
        <v>392</v>
      </c>
      <c r="E31" s="9">
        <v>-8543</v>
      </c>
      <c r="F31" s="9">
        <v>0</v>
      </c>
      <c r="G31" s="9">
        <v>-248</v>
      </c>
      <c r="H31" s="9">
        <v>0</v>
      </c>
      <c r="I31" s="9">
        <v>-3439</v>
      </c>
    </row>
    <row r="32" spans="1:9" s="3" customFormat="1" ht="12" customHeight="1">
      <c r="A32" s="3" t="s">
        <v>201</v>
      </c>
      <c r="B32" s="9">
        <v>23254</v>
      </c>
      <c r="C32" s="9">
        <v>22695</v>
      </c>
      <c r="D32" s="9">
        <v>713</v>
      </c>
      <c r="E32" s="9">
        <v>-20416</v>
      </c>
      <c r="F32" s="9">
        <v>0</v>
      </c>
      <c r="G32" s="9">
        <v>-5552</v>
      </c>
      <c r="H32" s="9">
        <v>0</v>
      </c>
      <c r="I32" s="9">
        <v>-2560</v>
      </c>
    </row>
    <row r="33" spans="1:9" s="3" customFormat="1" ht="12" customHeight="1">
      <c r="A33" s="3" t="s">
        <v>148</v>
      </c>
      <c r="B33" s="9">
        <v>20325</v>
      </c>
      <c r="C33" s="9">
        <v>19844</v>
      </c>
      <c r="D33" s="9">
        <v>657</v>
      </c>
      <c r="E33" s="9">
        <v>-26656</v>
      </c>
      <c r="F33" s="9">
        <v>0</v>
      </c>
      <c r="G33" s="9">
        <v>-3689</v>
      </c>
      <c r="H33" s="9">
        <v>0</v>
      </c>
      <c r="I33" s="9">
        <v>-9844</v>
      </c>
    </row>
    <row r="34" spans="1:9" s="3" customFormat="1" ht="12" customHeight="1">
      <c r="A34" s="3" t="s">
        <v>208</v>
      </c>
      <c r="B34" s="9">
        <v>18564</v>
      </c>
      <c r="C34" s="9">
        <v>18045</v>
      </c>
      <c r="D34" s="9">
        <v>456</v>
      </c>
      <c r="E34" s="9">
        <v>-18835</v>
      </c>
      <c r="F34" s="9">
        <v>0</v>
      </c>
      <c r="G34" s="9">
        <v>-4642</v>
      </c>
      <c r="H34" s="9">
        <v>0</v>
      </c>
      <c r="I34" s="9">
        <v>-4976</v>
      </c>
    </row>
    <row r="35" spans="1:9" s="3" customFormat="1" ht="12" customHeight="1">
      <c r="A35" s="3" t="s">
        <v>210</v>
      </c>
      <c r="B35" s="9">
        <v>17234</v>
      </c>
      <c r="C35" s="9">
        <v>17018</v>
      </c>
      <c r="D35" s="9">
        <v>1496</v>
      </c>
      <c r="E35" s="9">
        <v>-13223</v>
      </c>
      <c r="F35" s="9">
        <v>0</v>
      </c>
      <c r="G35" s="9">
        <v>-2164</v>
      </c>
      <c r="H35" s="9">
        <v>0</v>
      </c>
      <c r="I35" s="9">
        <v>3127</v>
      </c>
    </row>
    <row r="36" spans="1:9" s="3" customFormat="1" ht="12" customHeight="1">
      <c r="A36" s="3" t="s">
        <v>209</v>
      </c>
      <c r="B36" s="9">
        <v>15527</v>
      </c>
      <c r="C36" s="9">
        <v>15420</v>
      </c>
      <c r="D36" s="9">
        <v>943</v>
      </c>
      <c r="E36" s="9">
        <v>-13830</v>
      </c>
      <c r="F36" s="9">
        <v>0</v>
      </c>
      <c r="G36" s="9">
        <v>-3989</v>
      </c>
      <c r="H36" s="9">
        <v>0</v>
      </c>
      <c r="I36" s="9">
        <v>-1456</v>
      </c>
    </row>
    <row r="37" spans="1:9" s="3" customFormat="1" ht="12" customHeight="1">
      <c r="A37" s="3" t="s">
        <v>207</v>
      </c>
      <c r="B37" s="9">
        <v>14575</v>
      </c>
      <c r="C37" s="9">
        <v>14540</v>
      </c>
      <c r="D37" s="9">
        <v>1256</v>
      </c>
      <c r="E37" s="9">
        <v>-11027</v>
      </c>
      <c r="F37" s="9">
        <v>0</v>
      </c>
      <c r="G37" s="9">
        <v>-3381</v>
      </c>
      <c r="H37" s="9">
        <v>0</v>
      </c>
      <c r="I37" s="9">
        <v>1388</v>
      </c>
    </row>
    <row r="38" spans="1:9" s="3" customFormat="1" ht="12" customHeight="1">
      <c r="A38" s="3" t="s">
        <v>206</v>
      </c>
      <c r="B38" s="9">
        <v>8317</v>
      </c>
      <c r="C38" s="9">
        <v>8311</v>
      </c>
      <c r="D38" s="9">
        <v>647</v>
      </c>
      <c r="E38" s="9">
        <v>-7660</v>
      </c>
      <c r="F38" s="9">
        <v>0</v>
      </c>
      <c r="G38" s="9">
        <v>-1753</v>
      </c>
      <c r="H38" s="9">
        <v>11</v>
      </c>
      <c r="I38" s="9">
        <v>-444</v>
      </c>
    </row>
    <row r="39" spans="1:9" s="3" customFormat="1" ht="12" customHeight="1">
      <c r="A39" s="3" t="s">
        <v>151</v>
      </c>
      <c r="B39" s="9">
        <v>7796</v>
      </c>
      <c r="C39" s="9">
        <v>15859</v>
      </c>
      <c r="D39" s="9">
        <v>228</v>
      </c>
      <c r="E39" s="9">
        <v>-21457</v>
      </c>
      <c r="F39" s="9">
        <v>0</v>
      </c>
      <c r="G39" s="9">
        <v>-17033</v>
      </c>
      <c r="H39" s="9">
        <v>0</v>
      </c>
      <c r="I39" s="9">
        <v>-22403</v>
      </c>
    </row>
    <row r="40" spans="1:9" s="3" customFormat="1" ht="12" customHeight="1">
      <c r="A40" s="3" t="s">
        <v>161</v>
      </c>
      <c r="B40" s="9">
        <v>7722</v>
      </c>
      <c r="C40" s="9">
        <v>5297</v>
      </c>
      <c r="D40" s="9">
        <v>770</v>
      </c>
      <c r="E40" s="9">
        <v>-5096</v>
      </c>
      <c r="F40" s="9">
        <v>-420</v>
      </c>
      <c r="G40" s="9">
        <v>-970</v>
      </c>
      <c r="H40" s="9">
        <v>0</v>
      </c>
      <c r="I40" s="9">
        <v>-419</v>
      </c>
    </row>
    <row r="41" spans="1:9" s="3" customFormat="1" ht="12" customHeight="1">
      <c r="A41" s="3" t="s">
        <v>230</v>
      </c>
      <c r="B41" s="9">
        <v>3293</v>
      </c>
      <c r="C41" s="9">
        <v>3293</v>
      </c>
      <c r="D41" s="9">
        <v>156</v>
      </c>
      <c r="E41" s="9">
        <v>-1636</v>
      </c>
      <c r="F41" s="9">
        <v>0</v>
      </c>
      <c r="G41" s="9">
        <v>-1190</v>
      </c>
      <c r="H41" s="9">
        <v>0</v>
      </c>
      <c r="I41" s="9">
        <v>623</v>
      </c>
    </row>
    <row r="42" spans="1:9" s="3" customFormat="1" ht="12" customHeight="1">
      <c r="A42" s="3" t="s">
        <v>231</v>
      </c>
      <c r="B42" s="9">
        <v>500</v>
      </c>
      <c r="C42" s="9">
        <v>500</v>
      </c>
      <c r="D42" s="9">
        <v>118</v>
      </c>
      <c r="E42" s="9">
        <v>-800</v>
      </c>
      <c r="F42" s="9">
        <v>0</v>
      </c>
      <c r="G42" s="9">
        <v>-151</v>
      </c>
      <c r="H42" s="9">
        <v>0</v>
      </c>
      <c r="I42" s="9">
        <v>-333</v>
      </c>
    </row>
    <row r="43" spans="1:9" s="3" customFormat="1" ht="12.75">
      <c r="A43" s="2"/>
      <c r="B43" s="9"/>
      <c r="C43" s="9"/>
      <c r="D43" s="9"/>
      <c r="E43" s="9"/>
      <c r="F43" s="9"/>
      <c r="G43" s="9"/>
      <c r="H43" s="9"/>
      <c r="I43" s="9"/>
    </row>
    <row r="44" spans="1:9" ht="12.75">
      <c r="A44" s="3" t="s">
        <v>139</v>
      </c>
      <c r="B44" s="9">
        <f aca="true" t="shared" si="0" ref="B44:I44">SUM(B4:B43)</f>
        <v>6059752</v>
      </c>
      <c r="C44" s="9">
        <f t="shared" si="0"/>
        <v>5289398</v>
      </c>
      <c r="D44" s="9">
        <f t="shared" si="0"/>
        <v>238049</v>
      </c>
      <c r="E44" s="9">
        <f t="shared" si="0"/>
        <v>-5032802</v>
      </c>
      <c r="F44" s="9">
        <f t="shared" si="0"/>
        <v>-42534</v>
      </c>
      <c r="G44" s="9">
        <f t="shared" si="0"/>
        <v>-1079367</v>
      </c>
      <c r="H44" s="9">
        <f t="shared" si="0"/>
        <v>50245</v>
      </c>
      <c r="I44" s="9">
        <f t="shared" si="0"/>
        <v>-577011</v>
      </c>
    </row>
    <row r="45" spans="1:9" ht="12.75">
      <c r="A45" s="1" t="s">
        <v>140</v>
      </c>
      <c r="B45" s="10">
        <v>5362550</v>
      </c>
      <c r="C45" s="10">
        <v>5161672</v>
      </c>
      <c r="D45" s="10">
        <v>545166</v>
      </c>
      <c r="E45" s="10">
        <v>-5142342</v>
      </c>
      <c r="F45" s="10">
        <v>-42769</v>
      </c>
      <c r="G45" s="10">
        <v>-1014896</v>
      </c>
      <c r="H45" s="10">
        <v>28497</v>
      </c>
      <c r="I45" s="10">
        <v>-464673</v>
      </c>
    </row>
    <row r="47" spans="1:9" ht="12.75">
      <c r="A47" s="1" t="s">
        <v>136</v>
      </c>
      <c r="B47" s="7">
        <f aca="true" t="shared" si="1" ref="B47:I48">B44/($C44/100)</f>
        <v>114.56411485768324</v>
      </c>
      <c r="C47" s="7">
        <f t="shared" si="1"/>
        <v>100</v>
      </c>
      <c r="D47" s="7">
        <f t="shared" si="1"/>
        <v>4.500493250838753</v>
      </c>
      <c r="E47" s="7">
        <f t="shared" si="1"/>
        <v>-95.14886193097966</v>
      </c>
      <c r="F47" s="7">
        <f t="shared" si="1"/>
        <v>-0.804136879092857</v>
      </c>
      <c r="G47" s="7">
        <f t="shared" si="1"/>
        <v>-20.40623526533643</v>
      </c>
      <c r="H47" s="7">
        <f t="shared" si="1"/>
        <v>0.9499190645135798</v>
      </c>
      <c r="I47" s="7">
        <f t="shared" si="1"/>
        <v>-10.908821760056625</v>
      </c>
    </row>
    <row r="48" spans="1:9" ht="12.75">
      <c r="A48" s="1" t="s">
        <v>137</v>
      </c>
      <c r="B48" s="7">
        <f t="shared" si="1"/>
        <v>103.89172345705035</v>
      </c>
      <c r="C48" s="7">
        <f t="shared" si="1"/>
        <v>100</v>
      </c>
      <c r="D48" s="7">
        <f t="shared" si="1"/>
        <v>10.561810204135403</v>
      </c>
      <c r="E48" s="7">
        <f t="shared" si="1"/>
        <v>-99.62550894361362</v>
      </c>
      <c r="F48" s="7">
        <f t="shared" si="1"/>
        <v>-0.8285881009099377</v>
      </c>
      <c r="G48" s="7">
        <f t="shared" si="1"/>
        <v>-19.662155983565015</v>
      </c>
      <c r="H48" s="7">
        <f t="shared" si="1"/>
        <v>0.5520885480518716</v>
      </c>
      <c r="I48" s="7">
        <f t="shared" si="1"/>
        <v>-9.002373649468622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5"/>
  <dimension ref="A1:K17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232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39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233</v>
      </c>
      <c r="B4" s="9">
        <v>489393</v>
      </c>
      <c r="C4" s="9">
        <v>315367</v>
      </c>
      <c r="D4" s="9">
        <v>310354</v>
      </c>
      <c r="E4" s="9">
        <v>-418318</v>
      </c>
      <c r="F4" s="9">
        <v>0</v>
      </c>
      <c r="G4" s="9">
        <v>-60972</v>
      </c>
      <c r="H4" s="9">
        <v>0</v>
      </c>
      <c r="I4" s="9">
        <v>146431</v>
      </c>
    </row>
    <row r="5" spans="1:9" s="3" customFormat="1" ht="12" customHeight="1">
      <c r="A5" s="3" t="s">
        <v>146</v>
      </c>
      <c r="B5" s="9">
        <v>106347</v>
      </c>
      <c r="C5" s="9">
        <v>9188</v>
      </c>
      <c r="D5" s="9">
        <v>7621</v>
      </c>
      <c r="E5" s="9">
        <v>1959</v>
      </c>
      <c r="F5" s="9">
        <v>0</v>
      </c>
      <c r="G5" s="9">
        <v>360</v>
      </c>
      <c r="H5" s="9">
        <v>0</v>
      </c>
      <c r="I5" s="9">
        <v>19128</v>
      </c>
    </row>
    <row r="6" spans="1:9" s="3" customFormat="1" ht="12" customHeight="1">
      <c r="A6" s="3" t="s">
        <v>145</v>
      </c>
      <c r="B6" s="9">
        <v>64672</v>
      </c>
      <c r="C6" s="9">
        <v>53746</v>
      </c>
      <c r="D6" s="9">
        <v>2286</v>
      </c>
      <c r="E6" s="9">
        <v>-43178</v>
      </c>
      <c r="F6" s="9">
        <v>0</v>
      </c>
      <c r="G6" s="9">
        <v>-8842</v>
      </c>
      <c r="H6" s="9">
        <v>0</v>
      </c>
      <c r="I6" s="9">
        <v>4012</v>
      </c>
    </row>
    <row r="7" spans="1:9" s="3" customFormat="1" ht="12" customHeight="1">
      <c r="A7" s="3" t="s">
        <v>149</v>
      </c>
      <c r="B7" s="9">
        <v>51120</v>
      </c>
      <c r="C7" s="9">
        <v>4885</v>
      </c>
      <c r="D7" s="9">
        <v>343</v>
      </c>
      <c r="E7" s="9">
        <v>-7019</v>
      </c>
      <c r="F7" s="9">
        <v>0</v>
      </c>
      <c r="G7" s="9">
        <v>1900</v>
      </c>
      <c r="H7" s="9">
        <v>0</v>
      </c>
      <c r="I7" s="9">
        <v>109</v>
      </c>
    </row>
    <row r="8" spans="1:9" s="3" customFormat="1" ht="12" customHeight="1">
      <c r="A8" s="3" t="s">
        <v>148</v>
      </c>
      <c r="B8" s="9">
        <v>30936</v>
      </c>
      <c r="C8" s="9">
        <v>15650</v>
      </c>
      <c r="D8" s="9">
        <v>735</v>
      </c>
      <c r="E8" s="9">
        <v>44859</v>
      </c>
      <c r="F8" s="9">
        <v>0</v>
      </c>
      <c r="G8" s="9">
        <v>-6792</v>
      </c>
      <c r="H8" s="9">
        <v>0</v>
      </c>
      <c r="I8" s="9">
        <v>54452</v>
      </c>
    </row>
    <row r="9" spans="1:9" s="3" customFormat="1" ht="12" customHeight="1">
      <c r="A9" s="3" t="s">
        <v>147</v>
      </c>
      <c r="B9" s="9">
        <v>6368</v>
      </c>
      <c r="C9" s="9">
        <v>5153</v>
      </c>
      <c r="D9" s="9">
        <v>111</v>
      </c>
      <c r="E9" s="9">
        <v>-3037</v>
      </c>
      <c r="F9" s="9">
        <v>0</v>
      </c>
      <c r="G9" s="9">
        <v>-1692</v>
      </c>
      <c r="H9" s="9">
        <v>0</v>
      </c>
      <c r="I9" s="9">
        <v>535</v>
      </c>
    </row>
    <row r="10" spans="1:9" s="3" customFormat="1" ht="12" customHeight="1">
      <c r="A10" s="3" t="s">
        <v>159</v>
      </c>
      <c r="B10" s="9">
        <v>837</v>
      </c>
      <c r="C10" s="9">
        <v>839</v>
      </c>
      <c r="D10" s="9">
        <v>5</v>
      </c>
      <c r="E10" s="9">
        <v>0</v>
      </c>
      <c r="F10" s="9">
        <v>0</v>
      </c>
      <c r="G10" s="9">
        <v>0</v>
      </c>
      <c r="H10" s="9">
        <v>0</v>
      </c>
      <c r="I10" s="9">
        <v>844</v>
      </c>
    </row>
    <row r="11" spans="1:9" s="3" customFormat="1" ht="12" customHeight="1">
      <c r="A11" s="3" t="s">
        <v>142</v>
      </c>
      <c r="B11" s="9">
        <v>495</v>
      </c>
      <c r="C11" s="9">
        <v>-294</v>
      </c>
      <c r="D11" s="9">
        <v>33</v>
      </c>
      <c r="E11" s="9">
        <v>-13</v>
      </c>
      <c r="F11" s="9">
        <v>0</v>
      </c>
      <c r="G11" s="9">
        <v>39</v>
      </c>
      <c r="H11" s="9">
        <v>19</v>
      </c>
      <c r="I11" s="9">
        <v>-216</v>
      </c>
    </row>
    <row r="12" spans="1:9" s="3" customFormat="1" ht="12.75">
      <c r="A12" s="2"/>
      <c r="B12" s="9"/>
      <c r="C12" s="9"/>
      <c r="D12" s="9"/>
      <c r="E12" s="9"/>
      <c r="F12" s="9"/>
      <c r="G12" s="9"/>
      <c r="H12" s="9"/>
      <c r="I12" s="9"/>
    </row>
    <row r="13" spans="1:9" ht="12.75">
      <c r="A13" s="3" t="s">
        <v>139</v>
      </c>
      <c r="B13" s="9">
        <f aca="true" t="shared" si="0" ref="B13:I13">SUM(B4:B12)</f>
        <v>750168</v>
      </c>
      <c r="C13" s="9">
        <f t="shared" si="0"/>
        <v>404534</v>
      </c>
      <c r="D13" s="9">
        <f t="shared" si="0"/>
        <v>321488</v>
      </c>
      <c r="E13" s="9">
        <f t="shared" si="0"/>
        <v>-424747</v>
      </c>
      <c r="F13" s="9">
        <f t="shared" si="0"/>
        <v>0</v>
      </c>
      <c r="G13" s="9">
        <f t="shared" si="0"/>
        <v>-75999</v>
      </c>
      <c r="H13" s="9">
        <f t="shared" si="0"/>
        <v>19</v>
      </c>
      <c r="I13" s="9">
        <f t="shared" si="0"/>
        <v>225295</v>
      </c>
    </row>
    <row r="14" spans="1:9" ht="12.75">
      <c r="A14" s="1" t="s">
        <v>140</v>
      </c>
      <c r="B14" s="10">
        <v>900997</v>
      </c>
      <c r="C14" s="10">
        <v>482045</v>
      </c>
      <c r="D14" s="10">
        <v>175837</v>
      </c>
      <c r="E14" s="10">
        <v>-476240</v>
      </c>
      <c r="F14" s="10">
        <v>3226</v>
      </c>
      <c r="G14" s="10">
        <v>-111620</v>
      </c>
      <c r="H14" s="10">
        <v>0</v>
      </c>
      <c r="I14" s="10">
        <v>73248</v>
      </c>
    </row>
    <row r="16" spans="1:9" ht="12.75">
      <c r="A16" s="1" t="s">
        <v>136</v>
      </c>
      <c r="B16" s="7">
        <f aca="true" t="shared" si="1" ref="B16:I17">B13/($C13/100)</f>
        <v>185.44003717858078</v>
      </c>
      <c r="C16" s="7">
        <f t="shared" si="1"/>
        <v>100</v>
      </c>
      <c r="D16" s="7">
        <f t="shared" si="1"/>
        <v>79.47119401583056</v>
      </c>
      <c r="E16" s="7">
        <f t="shared" si="1"/>
        <v>-104.99661338725545</v>
      </c>
      <c r="F16" s="7">
        <f t="shared" si="1"/>
        <v>0</v>
      </c>
      <c r="G16" s="7">
        <f t="shared" si="1"/>
        <v>-18.78680160382069</v>
      </c>
      <c r="H16" s="7">
        <f t="shared" si="1"/>
        <v>0.00469676220045781</v>
      </c>
      <c r="I16" s="7">
        <f t="shared" si="1"/>
        <v>55.692475786954866</v>
      </c>
    </row>
    <row r="17" spans="1:9" ht="12.75">
      <c r="A17" s="1" t="s">
        <v>137</v>
      </c>
      <c r="B17" s="7">
        <f t="shared" si="1"/>
        <v>186.91138794095988</v>
      </c>
      <c r="C17" s="7">
        <f t="shared" si="1"/>
        <v>100</v>
      </c>
      <c r="D17" s="7">
        <f t="shared" si="1"/>
        <v>36.47729983715213</v>
      </c>
      <c r="E17" s="7">
        <f t="shared" si="1"/>
        <v>-98.795755582985</v>
      </c>
      <c r="F17" s="7">
        <f t="shared" si="1"/>
        <v>0.6692321256314244</v>
      </c>
      <c r="G17" s="7">
        <f t="shared" si="1"/>
        <v>-23.155514526652077</v>
      </c>
      <c r="H17" s="7">
        <f t="shared" si="1"/>
        <v>0</v>
      </c>
      <c r="I17" s="7">
        <f t="shared" si="1"/>
        <v>15.19526185314649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6"/>
  <dimension ref="A1:K16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234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38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146</v>
      </c>
      <c r="B4" s="9">
        <v>4656</v>
      </c>
      <c r="C4" s="9">
        <v>-327</v>
      </c>
      <c r="D4" s="9">
        <v>0</v>
      </c>
      <c r="E4" s="9">
        <v>-388</v>
      </c>
      <c r="F4" s="9">
        <v>0</v>
      </c>
      <c r="G4" s="9">
        <v>-44</v>
      </c>
      <c r="H4" s="9">
        <v>0</v>
      </c>
      <c r="I4" s="9">
        <v>-759</v>
      </c>
    </row>
    <row r="5" spans="1:9" s="3" customFormat="1" ht="12" customHeight="1">
      <c r="A5" s="3" t="s">
        <v>149</v>
      </c>
      <c r="B5" s="9">
        <v>3692</v>
      </c>
      <c r="C5" s="9">
        <v>1309</v>
      </c>
      <c r="D5" s="9">
        <v>10</v>
      </c>
      <c r="E5" s="9">
        <v>-989</v>
      </c>
      <c r="F5" s="9">
        <v>0</v>
      </c>
      <c r="G5" s="9">
        <v>-1414</v>
      </c>
      <c r="H5" s="9">
        <v>0</v>
      </c>
      <c r="I5" s="9">
        <v>-1084</v>
      </c>
    </row>
    <row r="6" spans="1:9" s="3" customFormat="1" ht="12" customHeight="1">
      <c r="A6" s="3" t="s">
        <v>174</v>
      </c>
      <c r="B6" s="9">
        <v>2239</v>
      </c>
      <c r="C6" s="9">
        <v>646</v>
      </c>
      <c r="D6" s="9">
        <v>1212</v>
      </c>
      <c r="E6" s="9">
        <v>-3781</v>
      </c>
      <c r="F6" s="9">
        <v>0</v>
      </c>
      <c r="G6" s="9">
        <v>-1061</v>
      </c>
      <c r="H6" s="9">
        <v>127</v>
      </c>
      <c r="I6" s="9">
        <v>-2857</v>
      </c>
    </row>
    <row r="7" spans="1:9" s="3" customFormat="1" ht="12" customHeight="1">
      <c r="A7" s="3" t="s">
        <v>142</v>
      </c>
      <c r="B7" s="9">
        <v>11</v>
      </c>
      <c r="C7" s="9">
        <v>11</v>
      </c>
      <c r="D7" s="9">
        <v>29</v>
      </c>
      <c r="E7" s="9">
        <v>394</v>
      </c>
      <c r="F7" s="9">
        <v>0</v>
      </c>
      <c r="G7" s="9">
        <v>0</v>
      </c>
      <c r="H7" s="9">
        <v>0</v>
      </c>
      <c r="I7" s="9">
        <v>434</v>
      </c>
    </row>
    <row r="8" spans="1:9" s="3" customFormat="1" ht="12" customHeight="1">
      <c r="A8" s="3" t="s">
        <v>159</v>
      </c>
      <c r="B8" s="9">
        <v>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1:9" s="3" customFormat="1" ht="12" customHeight="1">
      <c r="A9" s="3" t="s">
        <v>145</v>
      </c>
      <c r="B9" s="9">
        <v>0</v>
      </c>
      <c r="C9" s="9">
        <v>0</v>
      </c>
      <c r="D9" s="9">
        <v>0</v>
      </c>
      <c r="E9" s="9">
        <v>-639</v>
      </c>
      <c r="F9" s="9">
        <v>0</v>
      </c>
      <c r="G9" s="9">
        <v>0</v>
      </c>
      <c r="H9" s="9">
        <v>0</v>
      </c>
      <c r="I9" s="9">
        <v>-639</v>
      </c>
    </row>
    <row r="10" spans="1:9" s="3" customFormat="1" ht="12" customHeight="1">
      <c r="A10" s="3" t="s">
        <v>147</v>
      </c>
      <c r="B10" s="9">
        <v>0</v>
      </c>
      <c r="C10" s="9">
        <v>0</v>
      </c>
      <c r="D10" s="9">
        <v>0</v>
      </c>
      <c r="E10" s="9">
        <v>-106</v>
      </c>
      <c r="F10" s="9">
        <v>0</v>
      </c>
      <c r="G10" s="9">
        <v>0</v>
      </c>
      <c r="H10" s="9">
        <v>0</v>
      </c>
      <c r="I10" s="9">
        <v>-106</v>
      </c>
    </row>
    <row r="11" spans="1:9" s="3" customFormat="1" ht="12.75">
      <c r="A11" s="2"/>
      <c r="B11" s="9"/>
      <c r="C11" s="9"/>
      <c r="D11" s="9"/>
      <c r="E11" s="9"/>
      <c r="F11" s="9"/>
      <c r="G11" s="9"/>
      <c r="H11" s="9"/>
      <c r="I11" s="9"/>
    </row>
    <row r="12" spans="1:9" ht="12.75">
      <c r="A12" s="3" t="s">
        <v>139</v>
      </c>
      <c r="B12" s="9">
        <f aca="true" t="shared" si="0" ref="B12:I12">SUM(B4:B11)</f>
        <v>10607</v>
      </c>
      <c r="C12" s="9">
        <f t="shared" si="0"/>
        <v>1639</v>
      </c>
      <c r="D12" s="9">
        <f t="shared" si="0"/>
        <v>1251</v>
      </c>
      <c r="E12" s="9">
        <f t="shared" si="0"/>
        <v>-5509</v>
      </c>
      <c r="F12" s="9">
        <f t="shared" si="0"/>
        <v>0</v>
      </c>
      <c r="G12" s="9">
        <f t="shared" si="0"/>
        <v>-2519</v>
      </c>
      <c r="H12" s="9">
        <f t="shared" si="0"/>
        <v>127</v>
      </c>
      <c r="I12" s="9">
        <f t="shared" si="0"/>
        <v>-5011</v>
      </c>
    </row>
    <row r="13" spans="1:9" ht="12.75">
      <c r="A13" s="1" t="s">
        <v>140</v>
      </c>
      <c r="B13" s="10">
        <v>54746</v>
      </c>
      <c r="C13" s="10">
        <v>17200</v>
      </c>
      <c r="D13" s="10">
        <v>1669</v>
      </c>
      <c r="E13" s="10">
        <v>-18126</v>
      </c>
      <c r="F13" s="10">
        <v>0</v>
      </c>
      <c r="G13" s="10">
        <v>-8204</v>
      </c>
      <c r="H13" s="10">
        <v>4244</v>
      </c>
      <c r="I13" s="10">
        <v>-3217</v>
      </c>
    </row>
    <row r="15" spans="1:9" ht="12.75">
      <c r="A15" s="1" t="s">
        <v>136</v>
      </c>
      <c r="B15" s="7">
        <f aca="true" t="shared" si="1" ref="B15:I16">B12/($C12/100)</f>
        <v>647.162904209884</v>
      </c>
      <c r="C15" s="7">
        <f t="shared" si="1"/>
        <v>100</v>
      </c>
      <c r="D15" s="7">
        <f t="shared" si="1"/>
        <v>76.32702867602197</v>
      </c>
      <c r="E15" s="7">
        <f t="shared" si="1"/>
        <v>-336.11958511287366</v>
      </c>
      <c r="F15" s="7">
        <f t="shared" si="1"/>
        <v>0</v>
      </c>
      <c r="G15" s="7">
        <f t="shared" si="1"/>
        <v>-153.69127516778522</v>
      </c>
      <c r="H15" s="7">
        <f t="shared" si="1"/>
        <v>7.74862721171446</v>
      </c>
      <c r="I15" s="7">
        <f t="shared" si="1"/>
        <v>-305.7352043929225</v>
      </c>
    </row>
    <row r="16" spans="1:9" ht="12.75">
      <c r="A16" s="1" t="s">
        <v>137</v>
      </c>
      <c r="B16" s="7">
        <f t="shared" si="1"/>
        <v>318.2906976744186</v>
      </c>
      <c r="C16" s="7">
        <f t="shared" si="1"/>
        <v>100</v>
      </c>
      <c r="D16" s="7">
        <f t="shared" si="1"/>
        <v>9.703488372093023</v>
      </c>
      <c r="E16" s="7">
        <f t="shared" si="1"/>
        <v>-105.38372093023256</v>
      </c>
      <c r="F16" s="7">
        <f t="shared" si="1"/>
        <v>0</v>
      </c>
      <c r="G16" s="7">
        <f t="shared" si="1"/>
        <v>-47.69767441860465</v>
      </c>
      <c r="H16" s="7">
        <f t="shared" si="1"/>
        <v>24.674418604651162</v>
      </c>
      <c r="I16" s="7">
        <f t="shared" si="1"/>
        <v>-18.703488372093023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7"/>
  <dimension ref="A1:K2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235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37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145</v>
      </c>
      <c r="B4" s="9">
        <v>317016</v>
      </c>
      <c r="C4" s="9">
        <v>200441</v>
      </c>
      <c r="D4" s="9">
        <v>11372</v>
      </c>
      <c r="E4" s="9">
        <v>-137913</v>
      </c>
      <c r="F4" s="9">
        <v>0</v>
      </c>
      <c r="G4" s="9">
        <v>-43983</v>
      </c>
      <c r="H4" s="9">
        <v>0</v>
      </c>
      <c r="I4" s="9">
        <v>29917</v>
      </c>
    </row>
    <row r="5" spans="1:9" s="3" customFormat="1" ht="12" customHeight="1">
      <c r="A5" s="3" t="s">
        <v>146</v>
      </c>
      <c r="B5" s="9">
        <v>148802</v>
      </c>
      <c r="C5" s="9">
        <v>77309</v>
      </c>
      <c r="D5" s="9">
        <v>0</v>
      </c>
      <c r="E5" s="9">
        <v>-39796</v>
      </c>
      <c r="F5" s="9">
        <v>0</v>
      </c>
      <c r="G5" s="9">
        <v>-16276</v>
      </c>
      <c r="H5" s="9">
        <v>0</v>
      </c>
      <c r="I5" s="9">
        <v>21237</v>
      </c>
    </row>
    <row r="6" spans="1:9" s="3" customFormat="1" ht="12" customHeight="1">
      <c r="A6" s="3" t="s">
        <v>142</v>
      </c>
      <c r="B6" s="9">
        <v>92989</v>
      </c>
      <c r="C6" s="9">
        <v>73550</v>
      </c>
      <c r="D6" s="9">
        <v>3571</v>
      </c>
      <c r="E6" s="9">
        <v>-44921</v>
      </c>
      <c r="F6" s="9">
        <v>0</v>
      </c>
      <c r="G6" s="9">
        <v>-30914</v>
      </c>
      <c r="H6" s="9">
        <v>7463</v>
      </c>
      <c r="I6" s="9">
        <v>8749</v>
      </c>
    </row>
    <row r="7" spans="1:9" s="3" customFormat="1" ht="12" customHeight="1">
      <c r="A7" s="3" t="s">
        <v>149</v>
      </c>
      <c r="B7" s="9">
        <v>75873</v>
      </c>
      <c r="C7" s="9">
        <v>14593</v>
      </c>
      <c r="D7" s="9">
        <v>494</v>
      </c>
      <c r="E7" s="9">
        <v>-15239</v>
      </c>
      <c r="F7" s="9">
        <v>0</v>
      </c>
      <c r="G7" s="9">
        <v>-3069</v>
      </c>
      <c r="H7" s="9">
        <v>0</v>
      </c>
      <c r="I7" s="9">
        <v>-3221</v>
      </c>
    </row>
    <row r="8" spans="1:9" s="3" customFormat="1" ht="12" customHeight="1">
      <c r="A8" s="3" t="s">
        <v>151</v>
      </c>
      <c r="B8" s="9">
        <v>33463</v>
      </c>
      <c r="C8" s="9">
        <v>23826</v>
      </c>
      <c r="D8" s="9">
        <v>925</v>
      </c>
      <c r="E8" s="9">
        <v>-35518</v>
      </c>
      <c r="F8" s="9">
        <v>0</v>
      </c>
      <c r="G8" s="9">
        <v>-8319</v>
      </c>
      <c r="H8" s="9">
        <v>230</v>
      </c>
      <c r="I8" s="9">
        <v>-18856</v>
      </c>
    </row>
    <row r="9" spans="1:9" s="3" customFormat="1" ht="12" customHeight="1">
      <c r="A9" s="3" t="s">
        <v>148</v>
      </c>
      <c r="B9" s="9">
        <v>28088</v>
      </c>
      <c r="C9" s="9">
        <v>12999</v>
      </c>
      <c r="D9" s="9">
        <v>923</v>
      </c>
      <c r="E9" s="9">
        <v>-11928</v>
      </c>
      <c r="F9" s="9">
        <v>0</v>
      </c>
      <c r="G9" s="9">
        <v>-10027</v>
      </c>
      <c r="H9" s="9">
        <v>0</v>
      </c>
      <c r="I9" s="9">
        <v>-8033</v>
      </c>
    </row>
    <row r="10" spans="1:9" s="3" customFormat="1" ht="12" customHeight="1">
      <c r="A10" s="3" t="s">
        <v>147</v>
      </c>
      <c r="B10" s="9">
        <v>27115</v>
      </c>
      <c r="C10" s="9">
        <v>25015</v>
      </c>
      <c r="D10" s="9">
        <v>568</v>
      </c>
      <c r="E10" s="9">
        <v>-14383</v>
      </c>
      <c r="F10" s="9">
        <v>0</v>
      </c>
      <c r="G10" s="9">
        <v>-6952</v>
      </c>
      <c r="H10" s="9">
        <v>0</v>
      </c>
      <c r="I10" s="9">
        <v>4248</v>
      </c>
    </row>
    <row r="11" spans="1:9" s="3" customFormat="1" ht="12" customHeight="1">
      <c r="A11" s="3" t="s">
        <v>177</v>
      </c>
      <c r="B11" s="9">
        <v>6138</v>
      </c>
      <c r="C11" s="9">
        <v>5378</v>
      </c>
      <c r="D11" s="9">
        <v>259</v>
      </c>
      <c r="E11" s="9">
        <v>280</v>
      </c>
      <c r="F11" s="9">
        <v>0</v>
      </c>
      <c r="G11" s="9">
        <v>-198</v>
      </c>
      <c r="H11" s="9">
        <v>0</v>
      </c>
      <c r="I11" s="9">
        <v>5719</v>
      </c>
    </row>
    <row r="12" spans="1:9" s="3" customFormat="1" ht="12" customHeight="1">
      <c r="A12" s="3" t="s">
        <v>174</v>
      </c>
      <c r="B12" s="9">
        <v>2913</v>
      </c>
      <c r="C12" s="9">
        <v>2672</v>
      </c>
      <c r="D12" s="9">
        <v>143</v>
      </c>
      <c r="E12" s="9">
        <v>-1030</v>
      </c>
      <c r="F12" s="9">
        <v>0</v>
      </c>
      <c r="G12" s="9">
        <v>-419</v>
      </c>
      <c r="H12" s="9">
        <v>54</v>
      </c>
      <c r="I12" s="9">
        <v>1420</v>
      </c>
    </row>
    <row r="13" spans="1:9" s="3" customFormat="1" ht="12" customHeight="1">
      <c r="A13" s="3" t="s">
        <v>152</v>
      </c>
      <c r="B13" s="9">
        <v>917</v>
      </c>
      <c r="C13" s="9">
        <v>911</v>
      </c>
      <c r="D13" s="9">
        <v>29</v>
      </c>
      <c r="E13" s="9">
        <v>-38</v>
      </c>
      <c r="F13" s="9">
        <v>0</v>
      </c>
      <c r="G13" s="9">
        <v>-339</v>
      </c>
      <c r="H13" s="9">
        <v>0</v>
      </c>
      <c r="I13" s="9">
        <v>563</v>
      </c>
    </row>
    <row r="14" spans="1:9" s="3" customFormat="1" ht="12" customHeight="1">
      <c r="A14" s="3" t="s">
        <v>161</v>
      </c>
      <c r="B14" s="9">
        <v>322</v>
      </c>
      <c r="C14" s="9">
        <v>322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322</v>
      </c>
    </row>
    <row r="15" spans="1:9" s="3" customFormat="1" ht="12" customHeight="1">
      <c r="A15" s="3" t="s">
        <v>170</v>
      </c>
      <c r="B15" s="9">
        <v>200</v>
      </c>
      <c r="C15" s="9">
        <v>200</v>
      </c>
      <c r="D15" s="9">
        <v>0</v>
      </c>
      <c r="E15" s="9">
        <v>-120</v>
      </c>
      <c r="F15" s="9">
        <v>0</v>
      </c>
      <c r="G15" s="9">
        <v>-18</v>
      </c>
      <c r="H15" s="9">
        <v>0</v>
      </c>
      <c r="I15" s="9">
        <v>62</v>
      </c>
    </row>
    <row r="16" spans="1:9" s="3" customFormat="1" ht="12.75">
      <c r="A16" s="2"/>
      <c r="B16" s="9"/>
      <c r="C16" s="9"/>
      <c r="D16" s="9"/>
      <c r="E16" s="9"/>
      <c r="F16" s="9"/>
      <c r="G16" s="9"/>
      <c r="H16" s="9"/>
      <c r="I16" s="9"/>
    </row>
    <row r="17" spans="1:9" ht="12.75">
      <c r="A17" s="3" t="s">
        <v>139</v>
      </c>
      <c r="B17" s="9">
        <f aca="true" t="shared" si="0" ref="B17:I17">SUM(B4:B16)</f>
        <v>733836</v>
      </c>
      <c r="C17" s="9">
        <f t="shared" si="0"/>
        <v>437216</v>
      </c>
      <c r="D17" s="9">
        <f t="shared" si="0"/>
        <v>18284</v>
      </c>
      <c r="E17" s="9">
        <f t="shared" si="0"/>
        <v>-300606</v>
      </c>
      <c r="F17" s="9">
        <f t="shared" si="0"/>
        <v>0</v>
      </c>
      <c r="G17" s="9">
        <f t="shared" si="0"/>
        <v>-120514</v>
      </c>
      <c r="H17" s="9">
        <f t="shared" si="0"/>
        <v>7747</v>
      </c>
      <c r="I17" s="9">
        <f t="shared" si="0"/>
        <v>42127</v>
      </c>
    </row>
    <row r="18" spans="1:9" ht="12.75">
      <c r="A18" s="1" t="s">
        <v>140</v>
      </c>
      <c r="B18" s="10">
        <v>703771</v>
      </c>
      <c r="C18" s="10">
        <v>479600</v>
      </c>
      <c r="D18" s="10">
        <v>24262</v>
      </c>
      <c r="E18" s="10">
        <v>-324056</v>
      </c>
      <c r="F18" s="10">
        <v>0</v>
      </c>
      <c r="G18" s="10">
        <v>-121837</v>
      </c>
      <c r="H18" s="10">
        <v>7297</v>
      </c>
      <c r="I18" s="10">
        <v>65266</v>
      </c>
    </row>
    <row r="20" spans="1:9" ht="12.75">
      <c r="A20" s="1" t="s">
        <v>136</v>
      </c>
      <c r="B20" s="7">
        <f aca="true" t="shared" si="1" ref="B20:I21">B17/($C17/100)</f>
        <v>167.8428968747713</v>
      </c>
      <c r="C20" s="7">
        <f t="shared" si="1"/>
        <v>100</v>
      </c>
      <c r="D20" s="7">
        <f t="shared" si="1"/>
        <v>4.18191466003074</v>
      </c>
      <c r="E20" s="7">
        <f t="shared" si="1"/>
        <v>-68.75457439800923</v>
      </c>
      <c r="F20" s="7">
        <f t="shared" si="1"/>
        <v>0</v>
      </c>
      <c r="G20" s="7">
        <f t="shared" si="1"/>
        <v>-27.563950084168923</v>
      </c>
      <c r="H20" s="7">
        <f t="shared" si="1"/>
        <v>1.7718930688721364</v>
      </c>
      <c r="I20" s="7">
        <f t="shared" si="1"/>
        <v>9.63528324672473</v>
      </c>
    </row>
    <row r="21" spans="1:9" ht="12.75">
      <c r="A21" s="1" t="s">
        <v>137</v>
      </c>
      <c r="B21" s="7">
        <f t="shared" si="1"/>
        <v>146.74124270225187</v>
      </c>
      <c r="C21" s="7">
        <f t="shared" si="1"/>
        <v>100</v>
      </c>
      <c r="D21" s="7">
        <f t="shared" si="1"/>
        <v>5.058798999165972</v>
      </c>
      <c r="E21" s="7">
        <f t="shared" si="1"/>
        <v>-67.56797331109257</v>
      </c>
      <c r="F21" s="7">
        <f t="shared" si="1"/>
        <v>0</v>
      </c>
      <c r="G21" s="7">
        <f t="shared" si="1"/>
        <v>-25.403878231859885</v>
      </c>
      <c r="H21" s="7">
        <f t="shared" si="1"/>
        <v>1.5214762301918265</v>
      </c>
      <c r="I21" s="7">
        <f t="shared" si="1"/>
        <v>13.608423686405338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8"/>
  <dimension ref="A1:K3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236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40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159</v>
      </c>
      <c r="B4" s="9">
        <v>226747</v>
      </c>
      <c r="C4" s="9">
        <v>113182</v>
      </c>
      <c r="D4" s="9">
        <v>10407</v>
      </c>
      <c r="E4" s="9">
        <v>2426</v>
      </c>
      <c r="F4" s="9">
        <v>0</v>
      </c>
      <c r="G4" s="9">
        <v>-85370</v>
      </c>
      <c r="H4" s="9">
        <v>0</v>
      </c>
      <c r="I4" s="9">
        <v>40645</v>
      </c>
    </row>
    <row r="5" spans="1:9" s="3" customFormat="1" ht="12" customHeight="1">
      <c r="A5" s="3" t="s">
        <v>237</v>
      </c>
      <c r="B5" s="9">
        <v>166969</v>
      </c>
      <c r="C5" s="9">
        <v>148443</v>
      </c>
      <c r="D5" s="9">
        <v>25700</v>
      </c>
      <c r="E5" s="9">
        <v>-7720</v>
      </c>
      <c r="F5" s="9">
        <v>-143500</v>
      </c>
      <c r="G5" s="9">
        <v>-22126</v>
      </c>
      <c r="H5" s="9">
        <v>0</v>
      </c>
      <c r="I5" s="9">
        <v>797</v>
      </c>
    </row>
    <row r="6" spans="1:9" s="3" customFormat="1" ht="12" customHeight="1">
      <c r="A6" s="3" t="s">
        <v>162</v>
      </c>
      <c r="B6" s="9">
        <v>102901</v>
      </c>
      <c r="C6" s="9">
        <v>100329</v>
      </c>
      <c r="D6" s="9">
        <v>14348</v>
      </c>
      <c r="E6" s="9">
        <v>-72926</v>
      </c>
      <c r="F6" s="9">
        <v>0</v>
      </c>
      <c r="G6" s="9">
        <v>-436</v>
      </c>
      <c r="H6" s="9">
        <v>0</v>
      </c>
      <c r="I6" s="9">
        <v>41315</v>
      </c>
    </row>
    <row r="7" spans="1:9" s="3" customFormat="1" ht="12" customHeight="1">
      <c r="A7" s="3" t="s">
        <v>153</v>
      </c>
      <c r="B7" s="9">
        <v>30000</v>
      </c>
      <c r="C7" s="9">
        <v>30000</v>
      </c>
      <c r="D7" s="9">
        <v>545</v>
      </c>
      <c r="E7" s="9">
        <v>-24963</v>
      </c>
      <c r="F7" s="9">
        <v>0</v>
      </c>
      <c r="G7" s="9">
        <v>-670</v>
      </c>
      <c r="H7" s="9">
        <v>0</v>
      </c>
      <c r="I7" s="9">
        <v>4912</v>
      </c>
    </row>
    <row r="8" spans="1:9" s="3" customFormat="1" ht="12" customHeight="1">
      <c r="A8" s="3" t="s">
        <v>179</v>
      </c>
      <c r="B8" s="9">
        <v>23430</v>
      </c>
      <c r="C8" s="9">
        <v>23430</v>
      </c>
      <c r="D8" s="9">
        <v>8841</v>
      </c>
      <c r="E8" s="9">
        <v>-194121</v>
      </c>
      <c r="F8" s="9">
        <v>0</v>
      </c>
      <c r="G8" s="9">
        <v>-169</v>
      </c>
      <c r="H8" s="9">
        <v>0</v>
      </c>
      <c r="I8" s="9">
        <v>-162019</v>
      </c>
    </row>
    <row r="9" spans="1:9" s="3" customFormat="1" ht="12" customHeight="1">
      <c r="A9" s="3" t="s">
        <v>238</v>
      </c>
      <c r="B9" s="9">
        <v>16935</v>
      </c>
      <c r="C9" s="9">
        <v>13935</v>
      </c>
      <c r="D9" s="9">
        <v>245</v>
      </c>
      <c r="E9" s="9">
        <v>-11170</v>
      </c>
      <c r="F9" s="9">
        <v>0</v>
      </c>
      <c r="G9" s="9">
        <v>1644</v>
      </c>
      <c r="H9" s="9">
        <v>0</v>
      </c>
      <c r="I9" s="9">
        <v>4654</v>
      </c>
    </row>
    <row r="10" spans="1:9" s="3" customFormat="1" ht="12" customHeight="1">
      <c r="A10" s="3" t="s">
        <v>141</v>
      </c>
      <c r="B10" s="9">
        <v>9716</v>
      </c>
      <c r="C10" s="9">
        <v>194</v>
      </c>
      <c r="D10" s="9">
        <v>3</v>
      </c>
      <c r="E10" s="9">
        <v>-166</v>
      </c>
      <c r="F10" s="9">
        <v>0</v>
      </c>
      <c r="G10" s="9">
        <v>-290</v>
      </c>
      <c r="H10" s="9">
        <v>286</v>
      </c>
      <c r="I10" s="9">
        <v>27</v>
      </c>
    </row>
    <row r="11" spans="1:9" s="3" customFormat="1" ht="12" customHeight="1">
      <c r="A11" s="3" t="s">
        <v>170</v>
      </c>
      <c r="B11" s="9">
        <v>9604</v>
      </c>
      <c r="C11" s="9">
        <v>-288</v>
      </c>
      <c r="D11" s="9">
        <v>187</v>
      </c>
      <c r="E11" s="9">
        <v>0</v>
      </c>
      <c r="F11" s="9">
        <v>0</v>
      </c>
      <c r="G11" s="9">
        <v>-1258</v>
      </c>
      <c r="H11" s="9">
        <v>0</v>
      </c>
      <c r="I11" s="9">
        <v>-1359</v>
      </c>
    </row>
    <row r="12" spans="1:9" s="3" customFormat="1" ht="12" customHeight="1">
      <c r="A12" s="3" t="s">
        <v>239</v>
      </c>
      <c r="B12" s="9">
        <v>8195</v>
      </c>
      <c r="C12" s="9">
        <v>8445</v>
      </c>
      <c r="D12" s="9">
        <v>8800</v>
      </c>
      <c r="E12" s="9">
        <v>76</v>
      </c>
      <c r="F12" s="9">
        <v>-73202</v>
      </c>
      <c r="G12" s="9">
        <v>-2581</v>
      </c>
      <c r="H12" s="9">
        <v>0</v>
      </c>
      <c r="I12" s="9">
        <v>-58462</v>
      </c>
    </row>
    <row r="13" spans="1:9" s="3" customFormat="1" ht="12" customHeight="1">
      <c r="A13" s="3" t="s">
        <v>181</v>
      </c>
      <c r="B13" s="9">
        <v>8167</v>
      </c>
      <c r="C13" s="9">
        <v>1144</v>
      </c>
      <c r="D13" s="9">
        <v>189</v>
      </c>
      <c r="E13" s="9">
        <v>-991</v>
      </c>
      <c r="F13" s="9">
        <v>-1031</v>
      </c>
      <c r="G13" s="9">
        <v>17</v>
      </c>
      <c r="H13" s="9">
        <v>0</v>
      </c>
      <c r="I13" s="9">
        <v>-672</v>
      </c>
    </row>
    <row r="14" spans="1:9" s="3" customFormat="1" ht="12" customHeight="1">
      <c r="A14" s="3" t="s">
        <v>240</v>
      </c>
      <c r="B14" s="9">
        <v>2000</v>
      </c>
      <c r="C14" s="9">
        <v>2000</v>
      </c>
      <c r="D14" s="9">
        <v>77</v>
      </c>
      <c r="E14" s="9">
        <v>-1500</v>
      </c>
      <c r="F14" s="9">
        <v>-1106</v>
      </c>
      <c r="G14" s="9">
        <v>0</v>
      </c>
      <c r="H14" s="9">
        <v>0</v>
      </c>
      <c r="I14" s="9">
        <v>-529</v>
      </c>
    </row>
    <row r="15" spans="1:9" s="3" customFormat="1" ht="12" customHeight="1">
      <c r="A15" s="3" t="s">
        <v>148</v>
      </c>
      <c r="B15" s="9">
        <v>1449</v>
      </c>
      <c r="C15" s="9">
        <v>1449</v>
      </c>
      <c r="D15" s="9">
        <v>397</v>
      </c>
      <c r="E15" s="9">
        <v>-1811</v>
      </c>
      <c r="F15" s="9">
        <v>0</v>
      </c>
      <c r="G15" s="9">
        <v>-326</v>
      </c>
      <c r="H15" s="9">
        <v>0</v>
      </c>
      <c r="I15" s="9">
        <v>-291</v>
      </c>
    </row>
    <row r="16" spans="1:9" s="3" customFormat="1" ht="12" customHeight="1">
      <c r="A16" s="3" t="s">
        <v>177</v>
      </c>
      <c r="B16" s="9">
        <v>1438</v>
      </c>
      <c r="C16" s="9">
        <v>1151</v>
      </c>
      <c r="D16" s="9">
        <v>54</v>
      </c>
      <c r="E16" s="9">
        <v>-2400</v>
      </c>
      <c r="F16" s="9">
        <v>0</v>
      </c>
      <c r="G16" s="9">
        <v>-383</v>
      </c>
      <c r="H16" s="9">
        <v>0</v>
      </c>
      <c r="I16" s="9">
        <v>-1578</v>
      </c>
    </row>
    <row r="17" spans="1:9" s="3" customFormat="1" ht="12" customHeight="1">
      <c r="A17" s="3" t="s">
        <v>169</v>
      </c>
      <c r="B17" s="9">
        <v>1228</v>
      </c>
      <c r="C17" s="9">
        <v>575</v>
      </c>
      <c r="D17" s="9">
        <v>13</v>
      </c>
      <c r="E17" s="9">
        <v>0</v>
      </c>
      <c r="F17" s="9">
        <v>0</v>
      </c>
      <c r="G17" s="9">
        <v>-30</v>
      </c>
      <c r="H17" s="9">
        <v>0</v>
      </c>
      <c r="I17" s="9">
        <v>558</v>
      </c>
    </row>
    <row r="18" spans="1:9" s="3" customFormat="1" ht="12" customHeight="1">
      <c r="A18" s="3" t="s">
        <v>241</v>
      </c>
      <c r="B18" s="9">
        <v>845</v>
      </c>
      <c r="C18" s="9">
        <v>845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845</v>
      </c>
    </row>
    <row r="19" spans="1:9" s="3" customFormat="1" ht="12" customHeight="1">
      <c r="A19" s="3" t="s">
        <v>147</v>
      </c>
      <c r="B19" s="9">
        <v>230</v>
      </c>
      <c r="C19" s="9">
        <v>230</v>
      </c>
      <c r="D19" s="9">
        <v>0</v>
      </c>
      <c r="E19" s="9">
        <v>-244430</v>
      </c>
      <c r="F19" s="9">
        <v>0</v>
      </c>
      <c r="G19" s="9">
        <v>-786</v>
      </c>
      <c r="H19" s="9">
        <v>0</v>
      </c>
      <c r="I19" s="9">
        <v>-244986</v>
      </c>
    </row>
    <row r="20" spans="1:9" s="3" customFormat="1" ht="12" customHeight="1">
      <c r="A20" s="3" t="s">
        <v>178</v>
      </c>
      <c r="B20" s="9">
        <v>111</v>
      </c>
      <c r="C20" s="9">
        <v>111</v>
      </c>
      <c r="D20" s="9">
        <v>1</v>
      </c>
      <c r="E20" s="9">
        <v>0</v>
      </c>
      <c r="F20" s="9">
        <v>0</v>
      </c>
      <c r="G20" s="9">
        <v>-8</v>
      </c>
      <c r="H20" s="9">
        <v>0</v>
      </c>
      <c r="I20" s="9">
        <v>104</v>
      </c>
    </row>
    <row r="21" spans="1:9" s="3" customFormat="1" ht="12" customHeight="1">
      <c r="A21" s="3" t="s">
        <v>156</v>
      </c>
      <c r="B21" s="9">
        <v>101</v>
      </c>
      <c r="C21" s="9">
        <v>48</v>
      </c>
      <c r="D21" s="9">
        <v>480</v>
      </c>
      <c r="E21" s="9">
        <v>-74</v>
      </c>
      <c r="F21" s="9">
        <v>0</v>
      </c>
      <c r="G21" s="9">
        <v>319</v>
      </c>
      <c r="H21" s="9">
        <v>0</v>
      </c>
      <c r="I21" s="9">
        <v>773</v>
      </c>
    </row>
    <row r="22" spans="1:9" s="3" customFormat="1" ht="12" customHeight="1">
      <c r="A22" s="3" t="s">
        <v>242</v>
      </c>
      <c r="B22" s="9">
        <v>61</v>
      </c>
      <c r="C22" s="9">
        <v>61</v>
      </c>
      <c r="D22" s="9">
        <v>1573</v>
      </c>
      <c r="E22" s="9">
        <v>3995</v>
      </c>
      <c r="F22" s="9">
        <v>0</v>
      </c>
      <c r="G22" s="9">
        <v>0</v>
      </c>
      <c r="H22" s="9">
        <v>0</v>
      </c>
      <c r="I22" s="9">
        <v>5629</v>
      </c>
    </row>
    <row r="23" spans="1:9" s="3" customFormat="1" ht="12" customHeight="1">
      <c r="A23" s="3" t="s">
        <v>149</v>
      </c>
      <c r="B23" s="9">
        <v>40</v>
      </c>
      <c r="C23" s="9">
        <v>-210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-210</v>
      </c>
    </row>
    <row r="24" spans="1:9" s="3" customFormat="1" ht="12" customHeight="1">
      <c r="A24" s="3" t="s">
        <v>165</v>
      </c>
      <c r="B24" s="9">
        <v>35</v>
      </c>
      <c r="C24" s="9">
        <v>35</v>
      </c>
      <c r="D24" s="9">
        <v>0</v>
      </c>
      <c r="E24" s="9">
        <v>0</v>
      </c>
      <c r="F24" s="9">
        <v>0</v>
      </c>
      <c r="G24" s="9">
        <v>-4</v>
      </c>
      <c r="H24" s="9">
        <v>5</v>
      </c>
      <c r="I24" s="9">
        <v>36</v>
      </c>
    </row>
    <row r="25" spans="1:9" s="3" customFormat="1" ht="12" customHeight="1">
      <c r="A25" s="3" t="s">
        <v>231</v>
      </c>
      <c r="B25" s="9">
        <v>6</v>
      </c>
      <c r="C25" s="9">
        <v>6</v>
      </c>
      <c r="D25" s="9">
        <v>2</v>
      </c>
      <c r="E25" s="9">
        <v>0</v>
      </c>
      <c r="F25" s="9">
        <v>0</v>
      </c>
      <c r="G25" s="9">
        <v>0</v>
      </c>
      <c r="H25" s="9">
        <v>0</v>
      </c>
      <c r="I25" s="9">
        <v>8</v>
      </c>
    </row>
    <row r="26" spans="1:9" s="3" customFormat="1" ht="12.75">
      <c r="A26" s="2"/>
      <c r="B26" s="9"/>
      <c r="C26" s="9"/>
      <c r="D26" s="9"/>
      <c r="E26" s="9"/>
      <c r="F26" s="9"/>
      <c r="G26" s="9"/>
      <c r="H26" s="9"/>
      <c r="I26" s="9"/>
    </row>
    <row r="27" spans="1:9" ht="12.75">
      <c r="A27" s="3" t="s">
        <v>139</v>
      </c>
      <c r="B27" s="9">
        <f aca="true" t="shared" si="0" ref="B27:I27">SUM(B4:B26)</f>
        <v>610208</v>
      </c>
      <c r="C27" s="9">
        <f t="shared" si="0"/>
        <v>445115</v>
      </c>
      <c r="D27" s="9">
        <f t="shared" si="0"/>
        <v>71862</v>
      </c>
      <c r="E27" s="9">
        <f t="shared" si="0"/>
        <v>-555775</v>
      </c>
      <c r="F27" s="9">
        <f t="shared" si="0"/>
        <v>-218839</v>
      </c>
      <c r="G27" s="9">
        <f t="shared" si="0"/>
        <v>-112457</v>
      </c>
      <c r="H27" s="9">
        <f t="shared" si="0"/>
        <v>291</v>
      </c>
      <c r="I27" s="9">
        <f t="shared" si="0"/>
        <v>-369803</v>
      </c>
    </row>
    <row r="28" spans="1:9" ht="12.75">
      <c r="A28" s="1" t="s">
        <v>140</v>
      </c>
      <c r="B28" s="10">
        <v>482215</v>
      </c>
      <c r="C28" s="10">
        <v>448272</v>
      </c>
      <c r="D28" s="10">
        <v>83909</v>
      </c>
      <c r="E28" s="10">
        <v>-1554884</v>
      </c>
      <c r="F28" s="10">
        <v>-286209</v>
      </c>
      <c r="G28" s="10">
        <v>-68258</v>
      </c>
      <c r="H28" s="10">
        <v>-80722</v>
      </c>
      <c r="I28" s="10">
        <v>-1457892</v>
      </c>
    </row>
    <row r="30" spans="1:9" ht="12.75">
      <c r="A30" s="1" t="s">
        <v>136</v>
      </c>
      <c r="B30" s="7">
        <f aca="true" t="shared" si="1" ref="B30:I31">B27/($C27/100)</f>
        <v>137.08996551452995</v>
      </c>
      <c r="C30" s="7">
        <f t="shared" si="1"/>
        <v>100.00000000000001</v>
      </c>
      <c r="D30" s="7">
        <f t="shared" si="1"/>
        <v>16.144591847050762</v>
      </c>
      <c r="E30" s="7">
        <f t="shared" si="1"/>
        <v>-124.86099097985915</v>
      </c>
      <c r="F30" s="7">
        <f t="shared" si="1"/>
        <v>-49.16459791289892</v>
      </c>
      <c r="G30" s="7">
        <f t="shared" si="1"/>
        <v>-25.2647068735046</v>
      </c>
      <c r="H30" s="7">
        <f t="shared" si="1"/>
        <v>0.0653763634117026</v>
      </c>
      <c r="I30" s="7">
        <f t="shared" si="1"/>
        <v>-83.0803275558002</v>
      </c>
    </row>
    <row r="31" spans="1:9" ht="12.75">
      <c r="A31" s="1" t="s">
        <v>137</v>
      </c>
      <c r="B31" s="7">
        <f t="shared" si="1"/>
        <v>107.5719652353928</v>
      </c>
      <c r="C31" s="7">
        <f t="shared" si="1"/>
        <v>100</v>
      </c>
      <c r="D31" s="7">
        <f t="shared" si="1"/>
        <v>18.718322804011848</v>
      </c>
      <c r="E31" s="7">
        <f t="shared" si="1"/>
        <v>-346.86172680872323</v>
      </c>
      <c r="F31" s="7">
        <f t="shared" si="1"/>
        <v>-63.84717314487632</v>
      </c>
      <c r="G31" s="7">
        <f t="shared" si="1"/>
        <v>-15.226915801120747</v>
      </c>
      <c r="H31" s="7">
        <f t="shared" si="1"/>
        <v>-18.007370525038368</v>
      </c>
      <c r="I31" s="7">
        <f t="shared" si="1"/>
        <v>-325.2248634757469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9"/>
  <dimension ref="A1:K14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243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41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167</v>
      </c>
      <c r="B4" s="9">
        <v>457779</v>
      </c>
      <c r="C4" s="9">
        <v>453709</v>
      </c>
      <c r="D4" s="9">
        <v>11938</v>
      </c>
      <c r="E4" s="9">
        <v>-303459</v>
      </c>
      <c r="F4" s="9">
        <v>0</v>
      </c>
      <c r="G4" s="9">
        <v>-125575</v>
      </c>
      <c r="H4" s="9">
        <v>0</v>
      </c>
      <c r="I4" s="9">
        <v>36613</v>
      </c>
    </row>
    <row r="5" spans="1:9" s="3" customFormat="1" ht="12" customHeight="1">
      <c r="A5" s="3" t="s">
        <v>145</v>
      </c>
      <c r="B5" s="9">
        <v>62664</v>
      </c>
      <c r="C5" s="9">
        <v>106112</v>
      </c>
      <c r="D5" s="9">
        <v>2005</v>
      </c>
      <c r="E5" s="9">
        <v>-86057</v>
      </c>
      <c r="F5" s="9">
        <v>0</v>
      </c>
      <c r="G5" s="9">
        <v>-29277</v>
      </c>
      <c r="H5" s="9">
        <v>0</v>
      </c>
      <c r="I5" s="9">
        <v>-7217</v>
      </c>
    </row>
    <row r="6" spans="1:9" s="3" customFormat="1" ht="12" customHeight="1">
      <c r="A6" s="3" t="s">
        <v>176</v>
      </c>
      <c r="B6" s="9">
        <v>55730</v>
      </c>
      <c r="C6" s="9">
        <v>55658</v>
      </c>
      <c r="D6" s="9">
        <v>1486</v>
      </c>
      <c r="E6" s="9">
        <v>-50683</v>
      </c>
      <c r="F6" s="9">
        <v>0</v>
      </c>
      <c r="G6" s="9">
        <v>-8718</v>
      </c>
      <c r="H6" s="9">
        <v>0</v>
      </c>
      <c r="I6" s="9">
        <v>-2257</v>
      </c>
    </row>
    <row r="7" spans="1:9" s="3" customFormat="1" ht="12" customHeight="1">
      <c r="A7" s="3" t="s">
        <v>244</v>
      </c>
      <c r="B7" s="9">
        <v>45220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</row>
    <row r="8" spans="1:9" s="3" customFormat="1" ht="12" customHeight="1">
      <c r="A8" s="3" t="s">
        <v>147</v>
      </c>
      <c r="B8" s="9">
        <v>18641</v>
      </c>
      <c r="C8" s="9">
        <v>18641</v>
      </c>
      <c r="D8" s="9">
        <v>272</v>
      </c>
      <c r="E8" s="9">
        <v>-17227</v>
      </c>
      <c r="F8" s="9">
        <v>0</v>
      </c>
      <c r="G8" s="9">
        <v>-4124</v>
      </c>
      <c r="H8" s="9">
        <v>0</v>
      </c>
      <c r="I8" s="9">
        <v>-2438</v>
      </c>
    </row>
    <row r="9" spans="1:9" s="3" customFormat="1" ht="12.75">
      <c r="A9" s="2"/>
      <c r="B9" s="9"/>
      <c r="C9" s="9"/>
      <c r="D9" s="9"/>
      <c r="E9" s="9"/>
      <c r="F9" s="9"/>
      <c r="G9" s="9"/>
      <c r="H9" s="9"/>
      <c r="I9" s="9"/>
    </row>
    <row r="10" spans="1:9" ht="12.75">
      <c r="A10" s="3" t="s">
        <v>139</v>
      </c>
      <c r="B10" s="9">
        <f aca="true" t="shared" si="0" ref="B10:I10">SUM(B4:B9)</f>
        <v>640034</v>
      </c>
      <c r="C10" s="9">
        <f t="shared" si="0"/>
        <v>634120</v>
      </c>
      <c r="D10" s="9">
        <f t="shared" si="0"/>
        <v>15701</v>
      </c>
      <c r="E10" s="9">
        <f t="shared" si="0"/>
        <v>-457426</v>
      </c>
      <c r="F10" s="9">
        <f t="shared" si="0"/>
        <v>0</v>
      </c>
      <c r="G10" s="9">
        <f t="shared" si="0"/>
        <v>-167694</v>
      </c>
      <c r="H10" s="9">
        <f t="shared" si="0"/>
        <v>0</v>
      </c>
      <c r="I10" s="9">
        <f t="shared" si="0"/>
        <v>24701</v>
      </c>
    </row>
    <row r="11" spans="1:9" ht="12.75">
      <c r="A11" s="1" t="s">
        <v>140</v>
      </c>
      <c r="B11" s="10">
        <v>562961</v>
      </c>
      <c r="C11" s="10">
        <v>556800</v>
      </c>
      <c r="D11" s="10">
        <v>15262</v>
      </c>
      <c r="E11" s="10">
        <v>-439129</v>
      </c>
      <c r="F11" s="10">
        <v>0</v>
      </c>
      <c r="G11" s="10">
        <v>-154958</v>
      </c>
      <c r="H11" s="10">
        <v>0</v>
      </c>
      <c r="I11" s="10">
        <v>-22025</v>
      </c>
    </row>
    <row r="13" spans="1:9" ht="12.75">
      <c r="A13" s="1" t="s">
        <v>136</v>
      </c>
      <c r="B13" s="7">
        <f aca="true" t="shared" si="1" ref="B13:I14">B10/($C10/100)</f>
        <v>100.93263104775122</v>
      </c>
      <c r="C13" s="7">
        <f t="shared" si="1"/>
        <v>100</v>
      </c>
      <c r="D13" s="7">
        <f t="shared" si="1"/>
        <v>2.4760297735444396</v>
      </c>
      <c r="E13" s="7">
        <f t="shared" si="1"/>
        <v>-72.13555793856052</v>
      </c>
      <c r="F13" s="7">
        <f t="shared" si="1"/>
        <v>0</v>
      </c>
      <c r="G13" s="7">
        <f t="shared" si="1"/>
        <v>-26.44515233709708</v>
      </c>
      <c r="H13" s="7">
        <f t="shared" si="1"/>
        <v>0</v>
      </c>
      <c r="I13" s="7">
        <f t="shared" si="1"/>
        <v>3.8953194978868355</v>
      </c>
    </row>
    <row r="14" spans="1:9" ht="12.75">
      <c r="A14" s="1" t="s">
        <v>137</v>
      </c>
      <c r="B14" s="7">
        <f t="shared" si="1"/>
        <v>101.10650143678161</v>
      </c>
      <c r="C14" s="7">
        <f t="shared" si="1"/>
        <v>100</v>
      </c>
      <c r="D14" s="7">
        <f t="shared" si="1"/>
        <v>2.7410201149425286</v>
      </c>
      <c r="E14" s="7">
        <f t="shared" si="1"/>
        <v>-78.86655890804597</v>
      </c>
      <c r="F14" s="7">
        <f t="shared" si="1"/>
        <v>0</v>
      </c>
      <c r="G14" s="7">
        <f t="shared" si="1"/>
        <v>-27.830100574712645</v>
      </c>
      <c r="H14" s="7">
        <f t="shared" si="1"/>
        <v>0</v>
      </c>
      <c r="I14" s="7">
        <f t="shared" si="1"/>
        <v>-3.955639367816092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10"/>
  <dimension ref="A1:K64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245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42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159</v>
      </c>
      <c r="B4" s="9">
        <v>2497090</v>
      </c>
      <c r="C4" s="9">
        <v>2252914</v>
      </c>
      <c r="D4" s="9">
        <v>100152</v>
      </c>
      <c r="E4" s="9">
        <v>-1533435</v>
      </c>
      <c r="F4" s="9">
        <v>0</v>
      </c>
      <c r="G4" s="9">
        <v>-673784</v>
      </c>
      <c r="H4" s="9">
        <v>0</v>
      </c>
      <c r="I4" s="9">
        <v>145847</v>
      </c>
    </row>
    <row r="5" spans="1:9" s="3" customFormat="1" ht="12" customHeight="1">
      <c r="A5" s="3" t="s">
        <v>246</v>
      </c>
      <c r="B5" s="9">
        <v>933141</v>
      </c>
      <c r="C5" s="9">
        <v>930743</v>
      </c>
      <c r="D5" s="9">
        <v>40358</v>
      </c>
      <c r="E5" s="9">
        <v>-679395</v>
      </c>
      <c r="F5" s="9">
        <v>0</v>
      </c>
      <c r="G5" s="9">
        <v>-220459</v>
      </c>
      <c r="H5" s="9">
        <v>33</v>
      </c>
      <c r="I5" s="9">
        <v>71280</v>
      </c>
    </row>
    <row r="6" spans="1:9" s="3" customFormat="1" ht="12" customHeight="1">
      <c r="A6" s="3" t="s">
        <v>247</v>
      </c>
      <c r="B6" s="9">
        <v>1240348</v>
      </c>
      <c r="C6" s="9">
        <v>890517</v>
      </c>
      <c r="D6" s="9">
        <v>79100</v>
      </c>
      <c r="E6" s="9">
        <v>-668484</v>
      </c>
      <c r="F6" s="9">
        <v>0</v>
      </c>
      <c r="G6" s="9">
        <v>-304977</v>
      </c>
      <c r="H6" s="9">
        <v>-853</v>
      </c>
      <c r="I6" s="9">
        <v>-4697</v>
      </c>
    </row>
    <row r="7" spans="1:9" s="3" customFormat="1" ht="12" customHeight="1">
      <c r="A7" s="3" t="s">
        <v>145</v>
      </c>
      <c r="B7" s="9">
        <v>628844</v>
      </c>
      <c r="C7" s="9">
        <v>756950</v>
      </c>
      <c r="D7" s="9">
        <v>81993</v>
      </c>
      <c r="E7" s="9">
        <v>-605024</v>
      </c>
      <c r="F7" s="9">
        <v>0</v>
      </c>
      <c r="G7" s="9">
        <v>-133324</v>
      </c>
      <c r="H7" s="9">
        <v>0</v>
      </c>
      <c r="I7" s="9">
        <v>100595</v>
      </c>
    </row>
    <row r="8" spans="1:9" s="3" customFormat="1" ht="12" customHeight="1">
      <c r="A8" s="3" t="s">
        <v>248</v>
      </c>
      <c r="B8" s="9">
        <v>352402</v>
      </c>
      <c r="C8" s="9">
        <v>352402</v>
      </c>
      <c r="D8" s="9">
        <v>4364</v>
      </c>
      <c r="E8" s="9">
        <v>-247389</v>
      </c>
      <c r="F8" s="9">
        <v>0</v>
      </c>
      <c r="G8" s="9">
        <v>-160079</v>
      </c>
      <c r="H8" s="9">
        <v>0</v>
      </c>
      <c r="I8" s="9">
        <v>-50702</v>
      </c>
    </row>
    <row r="9" spans="1:9" s="3" customFormat="1" ht="12" customHeight="1">
      <c r="A9" s="3" t="s">
        <v>249</v>
      </c>
      <c r="B9" s="9">
        <v>169036</v>
      </c>
      <c r="C9" s="9">
        <v>169036</v>
      </c>
      <c r="D9" s="9">
        <v>63506</v>
      </c>
      <c r="E9" s="9">
        <v>-224842</v>
      </c>
      <c r="F9" s="9">
        <v>0</v>
      </c>
      <c r="G9" s="9">
        <v>-56793</v>
      </c>
      <c r="H9" s="9">
        <v>0</v>
      </c>
      <c r="I9" s="9">
        <v>-49093</v>
      </c>
    </row>
    <row r="10" spans="1:9" s="3" customFormat="1" ht="12" customHeight="1">
      <c r="A10" s="3" t="s">
        <v>227</v>
      </c>
      <c r="B10" s="9">
        <v>106832</v>
      </c>
      <c r="C10" s="9">
        <v>105320</v>
      </c>
      <c r="D10" s="9">
        <v>6911</v>
      </c>
      <c r="E10" s="9">
        <v>-93201</v>
      </c>
      <c r="F10" s="9">
        <v>0</v>
      </c>
      <c r="G10" s="9">
        <v>-22213</v>
      </c>
      <c r="H10" s="9">
        <v>0</v>
      </c>
      <c r="I10" s="9">
        <v>-3183</v>
      </c>
    </row>
    <row r="11" spans="1:9" s="3" customFormat="1" ht="12" customHeight="1">
      <c r="A11" s="3" t="s">
        <v>146</v>
      </c>
      <c r="B11" s="9">
        <v>185271</v>
      </c>
      <c r="C11" s="9">
        <v>105094</v>
      </c>
      <c r="D11" s="9">
        <v>54550</v>
      </c>
      <c r="E11" s="9">
        <v>-136391</v>
      </c>
      <c r="F11" s="9">
        <v>0</v>
      </c>
      <c r="G11" s="9">
        <v>-69815</v>
      </c>
      <c r="H11" s="9">
        <v>0</v>
      </c>
      <c r="I11" s="9">
        <v>-46562</v>
      </c>
    </row>
    <row r="12" spans="1:9" s="3" customFormat="1" ht="12" customHeight="1">
      <c r="A12" s="3" t="s">
        <v>162</v>
      </c>
      <c r="B12" s="9">
        <v>93081</v>
      </c>
      <c r="C12" s="9">
        <v>93081</v>
      </c>
      <c r="D12" s="9">
        <v>8520</v>
      </c>
      <c r="E12" s="9">
        <v>10305</v>
      </c>
      <c r="F12" s="9">
        <v>0</v>
      </c>
      <c r="G12" s="9">
        <v>-259</v>
      </c>
      <c r="H12" s="9">
        <v>0</v>
      </c>
      <c r="I12" s="9">
        <v>111647</v>
      </c>
    </row>
    <row r="13" spans="1:9" s="3" customFormat="1" ht="12" customHeight="1">
      <c r="A13" s="3" t="s">
        <v>238</v>
      </c>
      <c r="B13" s="9">
        <v>111446</v>
      </c>
      <c r="C13" s="9">
        <v>87384</v>
      </c>
      <c r="D13" s="9">
        <v>1534</v>
      </c>
      <c r="E13" s="9">
        <v>-28213</v>
      </c>
      <c r="F13" s="9">
        <v>0</v>
      </c>
      <c r="G13" s="9">
        <v>-13670</v>
      </c>
      <c r="H13" s="9">
        <v>0</v>
      </c>
      <c r="I13" s="9">
        <v>47035</v>
      </c>
    </row>
    <row r="14" spans="1:9" s="3" customFormat="1" ht="12" customHeight="1">
      <c r="A14" s="3" t="s">
        <v>151</v>
      </c>
      <c r="B14" s="9">
        <v>127915</v>
      </c>
      <c r="C14" s="9">
        <v>59088</v>
      </c>
      <c r="D14" s="9">
        <v>488</v>
      </c>
      <c r="E14" s="9">
        <v>-45444</v>
      </c>
      <c r="F14" s="9">
        <v>0</v>
      </c>
      <c r="G14" s="9">
        <v>-13075</v>
      </c>
      <c r="H14" s="9">
        <v>0</v>
      </c>
      <c r="I14" s="9">
        <v>1057</v>
      </c>
    </row>
    <row r="15" spans="1:9" s="3" customFormat="1" ht="12" customHeight="1">
      <c r="A15" s="3" t="s">
        <v>148</v>
      </c>
      <c r="B15" s="9">
        <v>932746</v>
      </c>
      <c r="C15" s="9">
        <v>58193</v>
      </c>
      <c r="D15" s="9">
        <v>0</v>
      </c>
      <c r="E15" s="9">
        <v>10923</v>
      </c>
      <c r="F15" s="9">
        <v>0</v>
      </c>
      <c r="G15" s="9">
        <v>-14355</v>
      </c>
      <c r="H15" s="9">
        <v>0</v>
      </c>
      <c r="I15" s="9">
        <v>54761</v>
      </c>
    </row>
    <row r="16" spans="1:9" s="3" customFormat="1" ht="12" customHeight="1">
      <c r="A16" s="3" t="s">
        <v>178</v>
      </c>
      <c r="B16" s="9">
        <v>51100</v>
      </c>
      <c r="C16" s="9">
        <v>47131</v>
      </c>
      <c r="D16" s="9">
        <v>750</v>
      </c>
      <c r="E16" s="9">
        <v>-44295</v>
      </c>
      <c r="F16" s="9">
        <v>0</v>
      </c>
      <c r="G16" s="9">
        <v>-3536</v>
      </c>
      <c r="H16" s="9">
        <v>0</v>
      </c>
      <c r="I16" s="9">
        <v>50</v>
      </c>
    </row>
    <row r="17" spans="1:9" s="3" customFormat="1" ht="12" customHeight="1">
      <c r="A17" s="3" t="s">
        <v>231</v>
      </c>
      <c r="B17" s="9">
        <v>56988</v>
      </c>
      <c r="C17" s="9">
        <v>46664</v>
      </c>
      <c r="D17" s="9">
        <v>11034</v>
      </c>
      <c r="E17" s="9">
        <v>-38225</v>
      </c>
      <c r="F17" s="9">
        <v>0</v>
      </c>
      <c r="G17" s="9">
        <v>-8601</v>
      </c>
      <c r="H17" s="9">
        <v>0</v>
      </c>
      <c r="I17" s="9">
        <v>10872</v>
      </c>
    </row>
    <row r="18" spans="1:9" s="3" customFormat="1" ht="12" customHeight="1">
      <c r="A18" s="3" t="s">
        <v>173</v>
      </c>
      <c r="B18" s="9">
        <v>60312</v>
      </c>
      <c r="C18" s="9">
        <v>32154</v>
      </c>
      <c r="D18" s="9">
        <v>723</v>
      </c>
      <c r="E18" s="9">
        <v>-20270</v>
      </c>
      <c r="F18" s="9">
        <v>0</v>
      </c>
      <c r="G18" s="9">
        <v>-8812</v>
      </c>
      <c r="H18" s="9">
        <v>0</v>
      </c>
      <c r="I18" s="9">
        <v>3795</v>
      </c>
    </row>
    <row r="19" spans="1:9" s="3" customFormat="1" ht="12" customHeight="1">
      <c r="A19" s="3" t="s">
        <v>250</v>
      </c>
      <c r="B19" s="9">
        <v>85578</v>
      </c>
      <c r="C19" s="9">
        <v>28748</v>
      </c>
      <c r="D19" s="9">
        <v>7050</v>
      </c>
      <c r="E19" s="9">
        <v>-20850</v>
      </c>
      <c r="F19" s="9">
        <v>-829</v>
      </c>
      <c r="G19" s="9">
        <v>-7992</v>
      </c>
      <c r="H19" s="9">
        <v>0</v>
      </c>
      <c r="I19" s="9">
        <v>6127</v>
      </c>
    </row>
    <row r="20" spans="1:9" s="3" customFormat="1" ht="12" customHeight="1">
      <c r="A20" s="3" t="s">
        <v>185</v>
      </c>
      <c r="B20" s="9">
        <v>27916</v>
      </c>
      <c r="C20" s="9">
        <v>27916</v>
      </c>
      <c r="D20" s="9">
        <v>864</v>
      </c>
      <c r="E20" s="9">
        <v>-14679</v>
      </c>
      <c r="F20" s="9">
        <v>0</v>
      </c>
      <c r="G20" s="9">
        <v>-12046</v>
      </c>
      <c r="H20" s="9">
        <v>0</v>
      </c>
      <c r="I20" s="9">
        <v>2055</v>
      </c>
    </row>
    <row r="21" spans="1:9" s="3" customFormat="1" ht="12" customHeight="1">
      <c r="A21" s="3" t="s">
        <v>168</v>
      </c>
      <c r="B21" s="9">
        <v>23543</v>
      </c>
      <c r="C21" s="9">
        <v>23543</v>
      </c>
      <c r="D21" s="9">
        <v>0</v>
      </c>
      <c r="E21" s="9">
        <v>603</v>
      </c>
      <c r="F21" s="9">
        <v>0</v>
      </c>
      <c r="G21" s="9">
        <v>0</v>
      </c>
      <c r="H21" s="9">
        <v>0</v>
      </c>
      <c r="I21" s="9">
        <v>24146</v>
      </c>
    </row>
    <row r="22" spans="1:9" s="3" customFormat="1" ht="12" customHeight="1">
      <c r="A22" s="3" t="s">
        <v>152</v>
      </c>
      <c r="B22" s="9">
        <v>212963</v>
      </c>
      <c r="C22" s="9">
        <v>20474</v>
      </c>
      <c r="D22" s="9">
        <v>4937</v>
      </c>
      <c r="E22" s="9">
        <v>-706</v>
      </c>
      <c r="F22" s="9">
        <v>0</v>
      </c>
      <c r="G22" s="9">
        <v>-11</v>
      </c>
      <c r="H22" s="9">
        <v>0</v>
      </c>
      <c r="I22" s="9">
        <v>24694</v>
      </c>
    </row>
    <row r="23" spans="1:9" s="3" customFormat="1" ht="12" customHeight="1">
      <c r="A23" s="3" t="s">
        <v>251</v>
      </c>
      <c r="B23" s="9">
        <v>20603</v>
      </c>
      <c r="C23" s="9">
        <v>16490</v>
      </c>
      <c r="D23" s="9">
        <v>558</v>
      </c>
      <c r="E23" s="9">
        <v>-1366</v>
      </c>
      <c r="F23" s="9">
        <v>0</v>
      </c>
      <c r="G23" s="9">
        <v>-1968</v>
      </c>
      <c r="H23" s="9">
        <v>0</v>
      </c>
      <c r="I23" s="9">
        <v>13714</v>
      </c>
    </row>
    <row r="24" spans="1:9" s="3" customFormat="1" ht="12" customHeight="1">
      <c r="A24" s="3" t="s">
        <v>147</v>
      </c>
      <c r="B24" s="9">
        <v>15601</v>
      </c>
      <c r="C24" s="9">
        <v>15601</v>
      </c>
      <c r="D24" s="9">
        <v>1457</v>
      </c>
      <c r="E24" s="9">
        <v>-2606</v>
      </c>
      <c r="F24" s="9">
        <v>0</v>
      </c>
      <c r="G24" s="9">
        <v>-718</v>
      </c>
      <c r="H24" s="9">
        <v>0</v>
      </c>
      <c r="I24" s="9">
        <v>13734</v>
      </c>
    </row>
    <row r="25" spans="1:9" s="3" customFormat="1" ht="12" customHeight="1">
      <c r="A25" s="3" t="s">
        <v>157</v>
      </c>
      <c r="B25" s="9">
        <v>24604</v>
      </c>
      <c r="C25" s="9">
        <v>15423</v>
      </c>
      <c r="D25" s="9">
        <v>775</v>
      </c>
      <c r="E25" s="9">
        <v>-7999</v>
      </c>
      <c r="F25" s="9">
        <v>0</v>
      </c>
      <c r="G25" s="9">
        <v>0</v>
      </c>
      <c r="H25" s="9">
        <v>-2462</v>
      </c>
      <c r="I25" s="9">
        <v>5737</v>
      </c>
    </row>
    <row r="26" spans="1:9" s="3" customFormat="1" ht="12" customHeight="1">
      <c r="A26" s="3" t="s">
        <v>155</v>
      </c>
      <c r="B26" s="9">
        <v>16919</v>
      </c>
      <c r="C26" s="9">
        <v>15388</v>
      </c>
      <c r="D26" s="9">
        <v>1996</v>
      </c>
      <c r="E26" s="9">
        <v>-11382</v>
      </c>
      <c r="F26" s="9">
        <v>0</v>
      </c>
      <c r="G26" s="9">
        <v>-4928</v>
      </c>
      <c r="H26" s="9">
        <v>0</v>
      </c>
      <c r="I26" s="9">
        <v>1074</v>
      </c>
    </row>
    <row r="27" spans="1:9" s="3" customFormat="1" ht="12" customHeight="1">
      <c r="A27" s="3" t="s">
        <v>241</v>
      </c>
      <c r="B27" s="9">
        <v>29961</v>
      </c>
      <c r="C27" s="9">
        <v>14021</v>
      </c>
      <c r="D27" s="9">
        <v>2373</v>
      </c>
      <c r="E27" s="9">
        <v>-12745</v>
      </c>
      <c r="F27" s="9">
        <v>0</v>
      </c>
      <c r="G27" s="9">
        <v>-1240</v>
      </c>
      <c r="H27" s="9">
        <v>0</v>
      </c>
      <c r="I27" s="9">
        <v>2409</v>
      </c>
    </row>
    <row r="28" spans="1:9" s="3" customFormat="1" ht="12" customHeight="1">
      <c r="A28" s="3" t="s">
        <v>223</v>
      </c>
      <c r="B28" s="9">
        <v>38812</v>
      </c>
      <c r="C28" s="9">
        <v>13748</v>
      </c>
      <c r="D28" s="9">
        <v>350</v>
      </c>
      <c r="E28" s="9">
        <v>-5556</v>
      </c>
      <c r="F28" s="9">
        <v>0</v>
      </c>
      <c r="G28" s="9">
        <v>-5192</v>
      </c>
      <c r="H28" s="9">
        <v>0</v>
      </c>
      <c r="I28" s="9">
        <v>3350</v>
      </c>
    </row>
    <row r="29" spans="1:9" s="3" customFormat="1" ht="12" customHeight="1">
      <c r="A29" s="3" t="s">
        <v>252</v>
      </c>
      <c r="B29" s="9">
        <v>20527</v>
      </c>
      <c r="C29" s="9">
        <v>11333</v>
      </c>
      <c r="D29" s="9">
        <v>505</v>
      </c>
      <c r="E29" s="9">
        <v>-7729</v>
      </c>
      <c r="F29" s="9">
        <v>-2010</v>
      </c>
      <c r="G29" s="9">
        <v>-5395</v>
      </c>
      <c r="H29" s="9">
        <v>0</v>
      </c>
      <c r="I29" s="9">
        <v>-3296</v>
      </c>
    </row>
    <row r="30" spans="1:9" s="3" customFormat="1" ht="12" customHeight="1">
      <c r="A30" s="3" t="s">
        <v>253</v>
      </c>
      <c r="B30" s="9">
        <v>9915</v>
      </c>
      <c r="C30" s="9">
        <v>9915</v>
      </c>
      <c r="D30" s="9">
        <v>994</v>
      </c>
      <c r="E30" s="9">
        <v>12063</v>
      </c>
      <c r="F30" s="9">
        <v>0</v>
      </c>
      <c r="G30" s="9">
        <v>-312</v>
      </c>
      <c r="H30" s="9">
        <v>0</v>
      </c>
      <c r="I30" s="9">
        <v>22660</v>
      </c>
    </row>
    <row r="31" spans="1:9" s="3" customFormat="1" ht="12" customHeight="1">
      <c r="A31" s="3" t="s">
        <v>254</v>
      </c>
      <c r="B31" s="9">
        <v>9410</v>
      </c>
      <c r="C31" s="9">
        <v>9157</v>
      </c>
      <c r="D31" s="9">
        <v>17152</v>
      </c>
      <c r="E31" s="9">
        <v>-21511</v>
      </c>
      <c r="F31" s="9">
        <v>0</v>
      </c>
      <c r="G31" s="9">
        <v>0</v>
      </c>
      <c r="H31" s="9">
        <v>-410</v>
      </c>
      <c r="I31" s="9">
        <v>4388</v>
      </c>
    </row>
    <row r="32" spans="1:9" s="3" customFormat="1" ht="12" customHeight="1">
      <c r="A32" s="3" t="s">
        <v>167</v>
      </c>
      <c r="B32" s="9">
        <v>6323</v>
      </c>
      <c r="C32" s="9">
        <v>6469</v>
      </c>
      <c r="D32" s="9">
        <v>176</v>
      </c>
      <c r="E32" s="9">
        <v>-1723</v>
      </c>
      <c r="F32" s="9">
        <v>0</v>
      </c>
      <c r="G32" s="9">
        <v>-1090</v>
      </c>
      <c r="H32" s="9">
        <v>57</v>
      </c>
      <c r="I32" s="9">
        <v>3889</v>
      </c>
    </row>
    <row r="33" spans="1:9" s="3" customFormat="1" ht="12" customHeight="1">
      <c r="A33" s="3" t="s">
        <v>160</v>
      </c>
      <c r="B33" s="9">
        <v>9674</v>
      </c>
      <c r="C33" s="9">
        <v>5484</v>
      </c>
      <c r="D33" s="9">
        <v>96</v>
      </c>
      <c r="E33" s="9">
        <v>-26</v>
      </c>
      <c r="F33" s="9">
        <v>-2833</v>
      </c>
      <c r="G33" s="9">
        <v>-2412</v>
      </c>
      <c r="H33" s="9">
        <v>0</v>
      </c>
      <c r="I33" s="9">
        <v>309</v>
      </c>
    </row>
    <row r="34" spans="1:9" s="3" customFormat="1" ht="12" customHeight="1">
      <c r="A34" s="3" t="s">
        <v>255</v>
      </c>
      <c r="B34" s="9">
        <v>8019</v>
      </c>
      <c r="C34" s="9">
        <v>5397</v>
      </c>
      <c r="D34" s="9">
        <v>266</v>
      </c>
      <c r="E34" s="9">
        <v>129</v>
      </c>
      <c r="F34" s="9">
        <v>0</v>
      </c>
      <c r="G34" s="9">
        <v>-1857</v>
      </c>
      <c r="H34" s="9">
        <v>0</v>
      </c>
      <c r="I34" s="9">
        <v>3935</v>
      </c>
    </row>
    <row r="35" spans="1:9" s="3" customFormat="1" ht="12" customHeight="1">
      <c r="A35" s="3" t="s">
        <v>256</v>
      </c>
      <c r="B35" s="9">
        <v>7715</v>
      </c>
      <c r="C35" s="9">
        <v>5394</v>
      </c>
      <c r="D35" s="9">
        <v>500</v>
      </c>
      <c r="E35" s="9">
        <v>-1311</v>
      </c>
      <c r="F35" s="9">
        <v>0</v>
      </c>
      <c r="G35" s="9">
        <v>-518</v>
      </c>
      <c r="H35" s="9">
        <v>0</v>
      </c>
      <c r="I35" s="9">
        <v>4065</v>
      </c>
    </row>
    <row r="36" spans="1:9" s="3" customFormat="1" ht="12" customHeight="1">
      <c r="A36" s="3" t="s">
        <v>170</v>
      </c>
      <c r="B36" s="9">
        <v>6403</v>
      </c>
      <c r="C36" s="9">
        <v>4889</v>
      </c>
      <c r="D36" s="9">
        <v>174</v>
      </c>
      <c r="E36" s="9">
        <v>-3324</v>
      </c>
      <c r="F36" s="9">
        <v>0</v>
      </c>
      <c r="G36" s="9">
        <v>-950</v>
      </c>
      <c r="H36" s="9">
        <v>-477</v>
      </c>
      <c r="I36" s="9">
        <v>312</v>
      </c>
    </row>
    <row r="37" spans="1:9" s="3" customFormat="1" ht="12" customHeight="1">
      <c r="A37" s="3" t="s">
        <v>176</v>
      </c>
      <c r="B37" s="9">
        <v>3449</v>
      </c>
      <c r="C37" s="9">
        <v>3449</v>
      </c>
      <c r="D37" s="9">
        <v>135</v>
      </c>
      <c r="E37" s="9">
        <v>-3135</v>
      </c>
      <c r="F37" s="9">
        <v>0</v>
      </c>
      <c r="G37" s="9">
        <v>-121</v>
      </c>
      <c r="H37" s="9">
        <v>0</v>
      </c>
      <c r="I37" s="9">
        <v>328</v>
      </c>
    </row>
    <row r="38" spans="1:9" s="3" customFormat="1" ht="12" customHeight="1">
      <c r="A38" s="3" t="s">
        <v>177</v>
      </c>
      <c r="B38" s="9">
        <v>5381</v>
      </c>
      <c r="C38" s="9">
        <v>3381</v>
      </c>
      <c r="D38" s="9">
        <v>397</v>
      </c>
      <c r="E38" s="9">
        <v>-7046</v>
      </c>
      <c r="F38" s="9">
        <v>0</v>
      </c>
      <c r="G38" s="9">
        <v>-166</v>
      </c>
      <c r="H38" s="9">
        <v>0</v>
      </c>
      <c r="I38" s="9">
        <v>-3434</v>
      </c>
    </row>
    <row r="39" spans="1:9" s="3" customFormat="1" ht="12" customHeight="1">
      <c r="A39" s="3" t="s">
        <v>149</v>
      </c>
      <c r="B39" s="9">
        <v>3157</v>
      </c>
      <c r="C39" s="9">
        <v>2936</v>
      </c>
      <c r="D39" s="9">
        <v>2182</v>
      </c>
      <c r="E39" s="9">
        <v>-5900</v>
      </c>
      <c r="F39" s="9">
        <v>0</v>
      </c>
      <c r="G39" s="9">
        <v>-2508</v>
      </c>
      <c r="H39" s="9">
        <v>0</v>
      </c>
      <c r="I39" s="9">
        <v>-3290</v>
      </c>
    </row>
    <row r="40" spans="1:9" s="3" customFormat="1" ht="12" customHeight="1">
      <c r="A40" s="3" t="s">
        <v>153</v>
      </c>
      <c r="B40" s="9">
        <v>2485</v>
      </c>
      <c r="C40" s="9">
        <v>2485</v>
      </c>
      <c r="D40" s="9">
        <v>45</v>
      </c>
      <c r="E40" s="9">
        <v>0</v>
      </c>
      <c r="F40" s="9">
        <v>0</v>
      </c>
      <c r="G40" s="9">
        <v>-56</v>
      </c>
      <c r="H40" s="9">
        <v>0</v>
      </c>
      <c r="I40" s="9">
        <v>2474</v>
      </c>
    </row>
    <row r="41" spans="1:9" s="3" customFormat="1" ht="12" customHeight="1">
      <c r="A41" s="3" t="s">
        <v>156</v>
      </c>
      <c r="B41" s="9">
        <v>4898</v>
      </c>
      <c r="C41" s="9">
        <v>2396</v>
      </c>
      <c r="D41" s="9">
        <v>140</v>
      </c>
      <c r="E41" s="9">
        <v>-5467</v>
      </c>
      <c r="F41" s="9">
        <v>0</v>
      </c>
      <c r="G41" s="9">
        <v>-62</v>
      </c>
      <c r="H41" s="9">
        <v>0</v>
      </c>
      <c r="I41" s="9">
        <v>-2993</v>
      </c>
    </row>
    <row r="42" spans="1:9" s="3" customFormat="1" ht="12" customHeight="1">
      <c r="A42" s="3" t="s">
        <v>161</v>
      </c>
      <c r="B42" s="9">
        <v>1775</v>
      </c>
      <c r="C42" s="9">
        <v>1775</v>
      </c>
      <c r="D42" s="9">
        <v>0</v>
      </c>
      <c r="E42" s="9">
        <v>-110</v>
      </c>
      <c r="F42" s="9">
        <v>0</v>
      </c>
      <c r="G42" s="9">
        <v>0</v>
      </c>
      <c r="H42" s="9">
        <v>0</v>
      </c>
      <c r="I42" s="9">
        <v>1665</v>
      </c>
    </row>
    <row r="43" spans="1:9" s="3" customFormat="1" ht="12" customHeight="1">
      <c r="A43" s="3" t="s">
        <v>240</v>
      </c>
      <c r="B43" s="9">
        <v>2073</v>
      </c>
      <c r="C43" s="9">
        <v>1593</v>
      </c>
      <c r="D43" s="9">
        <v>55</v>
      </c>
      <c r="E43" s="9">
        <v>-378</v>
      </c>
      <c r="F43" s="9">
        <v>-380</v>
      </c>
      <c r="G43" s="9">
        <v>-743</v>
      </c>
      <c r="H43" s="9">
        <v>0</v>
      </c>
      <c r="I43" s="9">
        <v>147</v>
      </c>
    </row>
    <row r="44" spans="1:9" s="3" customFormat="1" ht="12" customHeight="1">
      <c r="A44" s="3" t="s">
        <v>222</v>
      </c>
      <c r="B44" s="9">
        <v>1114</v>
      </c>
      <c r="C44" s="9">
        <v>1114</v>
      </c>
      <c r="D44" s="9">
        <v>0</v>
      </c>
      <c r="E44" s="9">
        <v>-592</v>
      </c>
      <c r="F44" s="9">
        <v>0</v>
      </c>
      <c r="G44" s="9">
        <v>-517</v>
      </c>
      <c r="H44" s="9">
        <v>0</v>
      </c>
      <c r="I44" s="9">
        <v>5</v>
      </c>
    </row>
    <row r="45" spans="1:9" s="3" customFormat="1" ht="12" customHeight="1">
      <c r="A45" s="3" t="s">
        <v>171</v>
      </c>
      <c r="B45" s="9">
        <v>495</v>
      </c>
      <c r="C45" s="9">
        <v>495</v>
      </c>
      <c r="D45" s="9">
        <v>0</v>
      </c>
      <c r="E45" s="9">
        <v>-64</v>
      </c>
      <c r="F45" s="9">
        <v>0</v>
      </c>
      <c r="G45" s="9">
        <v>-49</v>
      </c>
      <c r="H45" s="9">
        <v>0</v>
      </c>
      <c r="I45" s="9">
        <v>382</v>
      </c>
    </row>
    <row r="46" spans="1:9" s="3" customFormat="1" ht="12" customHeight="1">
      <c r="A46" s="3" t="s">
        <v>163</v>
      </c>
      <c r="B46" s="9">
        <v>1071</v>
      </c>
      <c r="C46" s="9">
        <v>471</v>
      </c>
      <c r="D46" s="9">
        <v>-3</v>
      </c>
      <c r="E46" s="9">
        <v>-203</v>
      </c>
      <c r="F46" s="9">
        <v>0</v>
      </c>
      <c r="G46" s="9">
        <v>-316</v>
      </c>
      <c r="H46" s="9">
        <v>0</v>
      </c>
      <c r="I46" s="9">
        <v>-51</v>
      </c>
    </row>
    <row r="47" spans="1:9" s="3" customFormat="1" ht="12" customHeight="1">
      <c r="A47" s="3" t="s">
        <v>257</v>
      </c>
      <c r="B47" s="9">
        <v>362</v>
      </c>
      <c r="C47" s="9">
        <v>362</v>
      </c>
      <c r="D47" s="9">
        <v>398</v>
      </c>
      <c r="E47" s="9">
        <v>-716</v>
      </c>
      <c r="F47" s="9">
        <v>0</v>
      </c>
      <c r="G47" s="9">
        <v>-1419</v>
      </c>
      <c r="H47" s="9">
        <v>1398</v>
      </c>
      <c r="I47" s="9">
        <v>23</v>
      </c>
    </row>
    <row r="48" spans="1:9" s="3" customFormat="1" ht="12" customHeight="1">
      <c r="A48" s="3" t="s">
        <v>180</v>
      </c>
      <c r="B48" s="9">
        <v>119</v>
      </c>
      <c r="C48" s="9">
        <v>119</v>
      </c>
      <c r="D48" s="9">
        <v>4</v>
      </c>
      <c r="E48" s="9">
        <v>-94</v>
      </c>
      <c r="F48" s="9">
        <v>0</v>
      </c>
      <c r="G48" s="9">
        <v>-12</v>
      </c>
      <c r="H48" s="9">
        <v>0</v>
      </c>
      <c r="I48" s="9">
        <v>17</v>
      </c>
    </row>
    <row r="49" spans="1:9" s="3" customFormat="1" ht="12" customHeight="1">
      <c r="A49" s="3" t="s">
        <v>224</v>
      </c>
      <c r="B49" s="9">
        <v>4159</v>
      </c>
      <c r="C49" s="9">
        <v>82</v>
      </c>
      <c r="D49" s="9">
        <v>0</v>
      </c>
      <c r="E49" s="9">
        <v>-11</v>
      </c>
      <c r="F49" s="9">
        <v>0</v>
      </c>
      <c r="G49" s="9">
        <v>0</v>
      </c>
      <c r="H49" s="9">
        <v>0</v>
      </c>
      <c r="I49" s="9">
        <v>71</v>
      </c>
    </row>
    <row r="50" spans="1:9" s="3" customFormat="1" ht="12" customHeight="1">
      <c r="A50" s="3" t="s">
        <v>233</v>
      </c>
      <c r="B50" s="9">
        <v>60</v>
      </c>
      <c r="C50" s="9">
        <v>60</v>
      </c>
      <c r="D50" s="9">
        <v>0</v>
      </c>
      <c r="E50" s="9">
        <v>-60</v>
      </c>
      <c r="F50" s="9">
        <v>0</v>
      </c>
      <c r="G50" s="9">
        <v>0</v>
      </c>
      <c r="H50" s="9">
        <v>0</v>
      </c>
      <c r="I50" s="9">
        <v>0</v>
      </c>
    </row>
    <row r="51" spans="1:9" s="3" customFormat="1" ht="12" customHeight="1">
      <c r="A51" s="3" t="s">
        <v>258</v>
      </c>
      <c r="B51" s="9">
        <v>161</v>
      </c>
      <c r="C51" s="9">
        <v>48</v>
      </c>
      <c r="D51" s="9">
        <v>13623</v>
      </c>
      <c r="E51" s="9">
        <v>-13609</v>
      </c>
      <c r="F51" s="9">
        <v>0</v>
      </c>
      <c r="G51" s="9">
        <v>0</v>
      </c>
      <c r="H51" s="9">
        <v>0</v>
      </c>
      <c r="I51" s="9">
        <v>62</v>
      </c>
    </row>
    <row r="52" spans="1:9" s="3" customFormat="1" ht="12" customHeight="1">
      <c r="A52" s="3" t="s">
        <v>183</v>
      </c>
      <c r="B52" s="9">
        <v>16</v>
      </c>
      <c r="C52" s="9">
        <v>16</v>
      </c>
      <c r="D52" s="9">
        <v>3</v>
      </c>
      <c r="E52" s="9">
        <v>-29</v>
      </c>
      <c r="F52" s="9">
        <v>0</v>
      </c>
      <c r="G52" s="9">
        <v>0</v>
      </c>
      <c r="H52" s="9">
        <v>0</v>
      </c>
      <c r="I52" s="9">
        <v>-10</v>
      </c>
    </row>
    <row r="53" spans="1:9" s="3" customFormat="1" ht="12" customHeight="1">
      <c r="A53" s="3" t="s">
        <v>184</v>
      </c>
      <c r="B53" s="9">
        <v>7</v>
      </c>
      <c r="C53" s="9">
        <v>7</v>
      </c>
      <c r="D53" s="9">
        <v>5</v>
      </c>
      <c r="E53" s="9">
        <v>1</v>
      </c>
      <c r="F53" s="9">
        <v>0</v>
      </c>
      <c r="G53" s="9">
        <v>-46</v>
      </c>
      <c r="H53" s="9">
        <v>0</v>
      </c>
      <c r="I53" s="9">
        <v>-33</v>
      </c>
    </row>
    <row r="54" spans="1:9" s="3" customFormat="1" ht="12" customHeight="1">
      <c r="A54" s="3" t="s">
        <v>244</v>
      </c>
      <c r="B54" s="9">
        <v>-45927</v>
      </c>
      <c r="C54" s="9">
        <v>0</v>
      </c>
      <c r="D54" s="9">
        <v>-127</v>
      </c>
      <c r="E54" s="9">
        <v>-168</v>
      </c>
      <c r="F54" s="9">
        <v>0</v>
      </c>
      <c r="G54" s="9">
        <v>130</v>
      </c>
      <c r="H54" s="9">
        <v>0</v>
      </c>
      <c r="I54" s="9">
        <v>-165</v>
      </c>
    </row>
    <row r="55" spans="1:9" s="3" customFormat="1" ht="12" customHeight="1">
      <c r="A55" s="3" t="s">
        <v>142</v>
      </c>
      <c r="B55" s="9">
        <v>12032</v>
      </c>
      <c r="C55" s="9">
        <v>-354676</v>
      </c>
      <c r="D55" s="9">
        <v>14081</v>
      </c>
      <c r="E55" s="9">
        <v>258946</v>
      </c>
      <c r="F55" s="9">
        <v>0</v>
      </c>
      <c r="G55" s="9">
        <v>-7473</v>
      </c>
      <c r="H55" s="9">
        <v>1060</v>
      </c>
      <c r="I55" s="9">
        <v>-88062</v>
      </c>
    </row>
    <row r="56" spans="1:9" s="3" customFormat="1" ht="12" customHeight="1">
      <c r="A56" s="3" t="s">
        <v>259</v>
      </c>
      <c r="B56" s="9">
        <v>723693</v>
      </c>
      <c r="C56" s="9">
        <v>-1044262</v>
      </c>
      <c r="D56" s="9">
        <v>135000</v>
      </c>
      <c r="E56" s="9">
        <v>702807</v>
      </c>
      <c r="F56" s="9">
        <v>0</v>
      </c>
      <c r="G56" s="9">
        <v>-113779</v>
      </c>
      <c r="H56" s="9">
        <v>0</v>
      </c>
      <c r="I56" s="9">
        <v>-320234</v>
      </c>
    </row>
    <row r="57" spans="1:9" s="3" customFormat="1" ht="12" customHeight="1">
      <c r="A57" s="3" t="s">
        <v>260</v>
      </c>
      <c r="B57" s="9">
        <v>0</v>
      </c>
      <c r="C57" s="9">
        <v>0</v>
      </c>
      <c r="D57" s="9">
        <v>275</v>
      </c>
      <c r="E57" s="9">
        <v>463</v>
      </c>
      <c r="F57" s="9">
        <v>0</v>
      </c>
      <c r="G57" s="9">
        <v>-23</v>
      </c>
      <c r="H57" s="9">
        <v>0</v>
      </c>
      <c r="I57" s="9">
        <v>715</v>
      </c>
    </row>
    <row r="58" spans="1:9" s="3" customFormat="1" ht="12" customHeight="1">
      <c r="A58" s="3" t="s">
        <v>174</v>
      </c>
      <c r="B58" s="9">
        <v>0</v>
      </c>
      <c r="C58" s="9">
        <v>0</v>
      </c>
      <c r="D58" s="9">
        <v>0</v>
      </c>
      <c r="E58" s="9">
        <v>2033</v>
      </c>
      <c r="F58" s="9">
        <v>0</v>
      </c>
      <c r="G58" s="9">
        <v>0</v>
      </c>
      <c r="H58" s="9">
        <v>0</v>
      </c>
      <c r="I58" s="9">
        <v>2033</v>
      </c>
    </row>
    <row r="59" spans="1:9" s="3" customFormat="1" ht="12.75">
      <c r="A59" s="2"/>
      <c r="B59" s="9"/>
      <c r="C59" s="9"/>
      <c r="D59" s="9"/>
      <c r="E59" s="9"/>
      <c r="F59" s="9"/>
      <c r="G59" s="9"/>
      <c r="H59" s="9"/>
      <c r="I59" s="9"/>
    </row>
    <row r="60" spans="1:9" ht="12.75">
      <c r="A60" s="3" t="s">
        <v>139</v>
      </c>
      <c r="B60" s="9">
        <f aca="true" t="shared" si="0" ref="B60:I60">SUM(B4:B59)</f>
        <v>8841618</v>
      </c>
      <c r="C60" s="9">
        <f t="shared" si="0"/>
        <v>4857912</v>
      </c>
      <c r="D60" s="9">
        <f t="shared" si="0"/>
        <v>660419</v>
      </c>
      <c r="E60" s="9">
        <f t="shared" si="0"/>
        <v>-3517430</v>
      </c>
      <c r="F60" s="9">
        <f t="shared" si="0"/>
        <v>-6052</v>
      </c>
      <c r="G60" s="9">
        <f t="shared" si="0"/>
        <v>-1877541</v>
      </c>
      <c r="H60" s="9">
        <f t="shared" si="0"/>
        <v>-1654</v>
      </c>
      <c r="I60" s="9">
        <f t="shared" si="0"/>
        <v>115654</v>
      </c>
    </row>
    <row r="61" spans="1:9" ht="12.75">
      <c r="A61" s="1" t="s">
        <v>140</v>
      </c>
      <c r="B61" s="10">
        <v>10168381</v>
      </c>
      <c r="C61" s="10">
        <v>6103433</v>
      </c>
      <c r="D61" s="10">
        <v>824302</v>
      </c>
      <c r="E61" s="10">
        <v>-4605473</v>
      </c>
      <c r="F61" s="10">
        <v>-4573</v>
      </c>
      <c r="G61" s="10">
        <v>-1939174</v>
      </c>
      <c r="H61" s="10">
        <v>422</v>
      </c>
      <c r="I61" s="10">
        <v>378937</v>
      </c>
    </row>
    <row r="63" spans="1:9" ht="12.75">
      <c r="A63" s="1" t="s">
        <v>136</v>
      </c>
      <c r="B63" s="7">
        <f aca="true" t="shared" si="1" ref="B63:I64">B60/($C60/100)</f>
        <v>182.00449081827747</v>
      </c>
      <c r="C63" s="7">
        <f t="shared" si="1"/>
        <v>100</v>
      </c>
      <c r="D63" s="7">
        <f t="shared" si="1"/>
        <v>13.59470900255089</v>
      </c>
      <c r="E63" s="7">
        <f t="shared" si="1"/>
        <v>-72.40621073415903</v>
      </c>
      <c r="F63" s="7">
        <f t="shared" si="1"/>
        <v>-0.1245802723474612</v>
      </c>
      <c r="G63" s="7">
        <f t="shared" si="1"/>
        <v>-38.649135678044395</v>
      </c>
      <c r="H63" s="7">
        <f t="shared" si="1"/>
        <v>-0.03404754964684416</v>
      </c>
      <c r="I63" s="7">
        <f t="shared" si="1"/>
        <v>2.3807347683531526</v>
      </c>
    </row>
    <row r="64" spans="1:9" ht="12.75">
      <c r="A64" s="1" t="s">
        <v>137</v>
      </c>
      <c r="B64" s="7">
        <f t="shared" si="1"/>
        <v>166.6010096285156</v>
      </c>
      <c r="C64" s="7">
        <f t="shared" si="1"/>
        <v>100</v>
      </c>
      <c r="D64" s="7">
        <f t="shared" si="1"/>
        <v>13.505546796368535</v>
      </c>
      <c r="E64" s="7">
        <f t="shared" si="1"/>
        <v>-75.45709111577042</v>
      </c>
      <c r="F64" s="7">
        <f t="shared" si="1"/>
        <v>-0.07492504628133052</v>
      </c>
      <c r="G64" s="7">
        <f t="shared" si="1"/>
        <v>-31.771856920523252</v>
      </c>
      <c r="H64" s="7">
        <f t="shared" si="1"/>
        <v>0.006914141598670781</v>
      </c>
      <c r="I64" s="7">
        <f t="shared" si="1"/>
        <v>6.208587855392203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1"/>
  <dimension ref="A1:K36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261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43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191</v>
      </c>
      <c r="B4" s="9">
        <v>122599</v>
      </c>
      <c r="C4" s="9">
        <v>122599</v>
      </c>
      <c r="D4" s="9">
        <v>2423</v>
      </c>
      <c r="E4" s="9">
        <v>-92849</v>
      </c>
      <c r="F4" s="9">
        <v>0</v>
      </c>
      <c r="G4" s="9">
        <v>-30051</v>
      </c>
      <c r="H4" s="9">
        <v>0</v>
      </c>
      <c r="I4" s="9">
        <v>2122</v>
      </c>
    </row>
    <row r="5" spans="1:9" s="3" customFormat="1" ht="12" customHeight="1">
      <c r="A5" s="3" t="s">
        <v>192</v>
      </c>
      <c r="B5" s="9">
        <v>99477</v>
      </c>
      <c r="C5" s="9">
        <v>99477</v>
      </c>
      <c r="D5" s="9">
        <v>0</v>
      </c>
      <c r="E5" s="9">
        <v>-72573</v>
      </c>
      <c r="F5" s="9">
        <v>0</v>
      </c>
      <c r="G5" s="9">
        <v>-23487</v>
      </c>
      <c r="H5" s="9">
        <v>0</v>
      </c>
      <c r="I5" s="9">
        <v>3417</v>
      </c>
    </row>
    <row r="6" spans="1:9" s="3" customFormat="1" ht="12" customHeight="1">
      <c r="A6" s="3" t="s">
        <v>190</v>
      </c>
      <c r="B6" s="9">
        <v>87475</v>
      </c>
      <c r="C6" s="9">
        <v>87475</v>
      </c>
      <c r="D6" s="9">
        <v>1239</v>
      </c>
      <c r="E6" s="9">
        <v>-62687</v>
      </c>
      <c r="F6" s="9">
        <v>0</v>
      </c>
      <c r="G6" s="9">
        <v>-19131</v>
      </c>
      <c r="H6" s="9">
        <v>0</v>
      </c>
      <c r="I6" s="9">
        <v>6896</v>
      </c>
    </row>
    <row r="7" spans="1:9" s="3" customFormat="1" ht="12" customHeight="1">
      <c r="A7" s="3" t="s">
        <v>188</v>
      </c>
      <c r="B7" s="9">
        <v>61737</v>
      </c>
      <c r="C7" s="9">
        <v>61737</v>
      </c>
      <c r="D7" s="9">
        <v>1177</v>
      </c>
      <c r="E7" s="9">
        <v>-46170</v>
      </c>
      <c r="F7" s="9">
        <v>0</v>
      </c>
      <c r="G7" s="9">
        <v>-15461</v>
      </c>
      <c r="H7" s="9">
        <v>0</v>
      </c>
      <c r="I7" s="9">
        <v>1283</v>
      </c>
    </row>
    <row r="8" spans="1:9" s="3" customFormat="1" ht="12" customHeight="1">
      <c r="A8" s="3" t="s">
        <v>198</v>
      </c>
      <c r="B8" s="9">
        <v>60735</v>
      </c>
      <c r="C8" s="9">
        <v>60735</v>
      </c>
      <c r="D8" s="9">
        <v>2498</v>
      </c>
      <c r="E8" s="9">
        <v>-46909</v>
      </c>
      <c r="F8" s="9">
        <v>0</v>
      </c>
      <c r="G8" s="9">
        <v>-14653</v>
      </c>
      <c r="H8" s="9">
        <v>0</v>
      </c>
      <c r="I8" s="9">
        <v>1671</v>
      </c>
    </row>
    <row r="9" spans="1:9" s="3" customFormat="1" ht="12" customHeight="1">
      <c r="A9" s="3" t="s">
        <v>196</v>
      </c>
      <c r="B9" s="9">
        <v>57825</v>
      </c>
      <c r="C9" s="9">
        <v>57825</v>
      </c>
      <c r="D9" s="9">
        <v>5025</v>
      </c>
      <c r="E9" s="9">
        <v>-41963</v>
      </c>
      <c r="F9" s="9">
        <v>0</v>
      </c>
      <c r="G9" s="9">
        <v>-14040</v>
      </c>
      <c r="H9" s="9">
        <v>0</v>
      </c>
      <c r="I9" s="9">
        <v>6847</v>
      </c>
    </row>
    <row r="10" spans="1:9" s="3" customFormat="1" ht="12" customHeight="1">
      <c r="A10" s="3" t="s">
        <v>197</v>
      </c>
      <c r="B10" s="9">
        <v>55548</v>
      </c>
      <c r="C10" s="9">
        <v>55548</v>
      </c>
      <c r="D10" s="9">
        <v>1281</v>
      </c>
      <c r="E10" s="9">
        <v>-38715</v>
      </c>
      <c r="F10" s="9">
        <v>0</v>
      </c>
      <c r="G10" s="9">
        <v>-13114</v>
      </c>
      <c r="H10" s="9">
        <v>0</v>
      </c>
      <c r="I10" s="9">
        <v>5000</v>
      </c>
    </row>
    <row r="11" spans="1:9" s="3" customFormat="1" ht="12" customHeight="1">
      <c r="A11" s="3" t="s">
        <v>200</v>
      </c>
      <c r="B11" s="9">
        <v>55228</v>
      </c>
      <c r="C11" s="9">
        <v>55228</v>
      </c>
      <c r="D11" s="9">
        <v>1742</v>
      </c>
      <c r="E11" s="9">
        <v>-43788</v>
      </c>
      <c r="F11" s="9">
        <v>0</v>
      </c>
      <c r="G11" s="9">
        <v>-12298</v>
      </c>
      <c r="H11" s="9">
        <v>0</v>
      </c>
      <c r="I11" s="9">
        <v>884</v>
      </c>
    </row>
    <row r="12" spans="1:9" s="3" customFormat="1" ht="12" customHeight="1">
      <c r="A12" s="3" t="s">
        <v>195</v>
      </c>
      <c r="B12" s="9">
        <v>48750</v>
      </c>
      <c r="C12" s="9">
        <v>48571</v>
      </c>
      <c r="D12" s="9">
        <v>6716</v>
      </c>
      <c r="E12" s="9">
        <v>-33219</v>
      </c>
      <c r="F12" s="9">
        <v>0</v>
      </c>
      <c r="G12" s="9">
        <v>-11773</v>
      </c>
      <c r="H12" s="9">
        <v>0</v>
      </c>
      <c r="I12" s="9">
        <v>10295</v>
      </c>
    </row>
    <row r="13" spans="1:9" s="3" customFormat="1" ht="12" customHeight="1">
      <c r="A13" s="3" t="s">
        <v>194</v>
      </c>
      <c r="B13" s="9">
        <v>40184</v>
      </c>
      <c r="C13" s="9">
        <v>40184</v>
      </c>
      <c r="D13" s="9">
        <v>0</v>
      </c>
      <c r="E13" s="9">
        <v>-31165</v>
      </c>
      <c r="F13" s="9">
        <v>0</v>
      </c>
      <c r="G13" s="9">
        <v>-8935</v>
      </c>
      <c r="H13" s="9">
        <v>0</v>
      </c>
      <c r="I13" s="9">
        <v>84</v>
      </c>
    </row>
    <row r="14" spans="1:9" s="3" customFormat="1" ht="12" customHeight="1">
      <c r="A14" s="3" t="s">
        <v>209</v>
      </c>
      <c r="B14" s="9">
        <v>28682</v>
      </c>
      <c r="C14" s="9">
        <v>28682</v>
      </c>
      <c r="D14" s="9">
        <v>7</v>
      </c>
      <c r="E14" s="9">
        <v>-20919</v>
      </c>
      <c r="F14" s="9">
        <v>0</v>
      </c>
      <c r="G14" s="9">
        <v>-6555</v>
      </c>
      <c r="H14" s="9">
        <v>0</v>
      </c>
      <c r="I14" s="9">
        <v>1215</v>
      </c>
    </row>
    <row r="15" spans="1:9" s="3" customFormat="1" ht="12" customHeight="1">
      <c r="A15" s="3" t="s">
        <v>210</v>
      </c>
      <c r="B15" s="9">
        <v>28594</v>
      </c>
      <c r="C15" s="9">
        <v>28594</v>
      </c>
      <c r="D15" s="9">
        <v>1335</v>
      </c>
      <c r="E15" s="9">
        <v>-20179</v>
      </c>
      <c r="F15" s="9">
        <v>0</v>
      </c>
      <c r="G15" s="9">
        <v>-7406</v>
      </c>
      <c r="H15" s="9">
        <v>0</v>
      </c>
      <c r="I15" s="9">
        <v>2344</v>
      </c>
    </row>
    <row r="16" spans="1:9" s="3" customFormat="1" ht="12" customHeight="1">
      <c r="A16" s="3" t="s">
        <v>204</v>
      </c>
      <c r="B16" s="9">
        <v>27016</v>
      </c>
      <c r="C16" s="9">
        <v>27016</v>
      </c>
      <c r="D16" s="9">
        <v>535</v>
      </c>
      <c r="E16" s="9">
        <v>-21742</v>
      </c>
      <c r="F16" s="9">
        <v>0</v>
      </c>
      <c r="G16" s="9">
        <v>-6115</v>
      </c>
      <c r="H16" s="9">
        <v>0</v>
      </c>
      <c r="I16" s="9">
        <v>-306</v>
      </c>
    </row>
    <row r="17" spans="1:9" s="3" customFormat="1" ht="12" customHeight="1">
      <c r="A17" s="3" t="s">
        <v>201</v>
      </c>
      <c r="B17" s="9">
        <v>24225</v>
      </c>
      <c r="C17" s="9">
        <v>24225</v>
      </c>
      <c r="D17" s="9">
        <v>0</v>
      </c>
      <c r="E17" s="9">
        <v>-17388</v>
      </c>
      <c r="F17" s="9">
        <v>0</v>
      </c>
      <c r="G17" s="9">
        <v>-5295</v>
      </c>
      <c r="H17" s="9">
        <v>0</v>
      </c>
      <c r="I17" s="9">
        <v>1542</v>
      </c>
    </row>
    <row r="18" spans="1:9" s="3" customFormat="1" ht="12" customHeight="1">
      <c r="A18" s="3" t="s">
        <v>187</v>
      </c>
      <c r="B18" s="9">
        <v>24210</v>
      </c>
      <c r="C18" s="9">
        <v>23996</v>
      </c>
      <c r="D18" s="9">
        <v>1784</v>
      </c>
      <c r="E18" s="9">
        <v>-8243</v>
      </c>
      <c r="F18" s="9">
        <v>0</v>
      </c>
      <c r="G18" s="9">
        <v>-11250</v>
      </c>
      <c r="H18" s="9">
        <v>0</v>
      </c>
      <c r="I18" s="9">
        <v>6287</v>
      </c>
    </row>
    <row r="19" spans="1:9" s="3" customFormat="1" ht="12" customHeight="1">
      <c r="A19" s="3" t="s">
        <v>202</v>
      </c>
      <c r="B19" s="9">
        <v>23131</v>
      </c>
      <c r="C19" s="9">
        <v>23131</v>
      </c>
      <c r="D19" s="9">
        <v>3551</v>
      </c>
      <c r="E19" s="9">
        <v>-17569</v>
      </c>
      <c r="F19" s="9">
        <v>0</v>
      </c>
      <c r="G19" s="9">
        <v>-5801</v>
      </c>
      <c r="H19" s="9">
        <v>0</v>
      </c>
      <c r="I19" s="9">
        <v>3312</v>
      </c>
    </row>
    <row r="20" spans="1:9" s="3" customFormat="1" ht="12" customHeight="1">
      <c r="A20" s="3" t="s">
        <v>205</v>
      </c>
      <c r="B20" s="9">
        <v>22574</v>
      </c>
      <c r="C20" s="9">
        <v>22452</v>
      </c>
      <c r="D20" s="9">
        <v>0</v>
      </c>
      <c r="E20" s="9">
        <v>-14648</v>
      </c>
      <c r="F20" s="9">
        <v>0</v>
      </c>
      <c r="G20" s="9">
        <v>-6020</v>
      </c>
      <c r="H20" s="9">
        <v>0</v>
      </c>
      <c r="I20" s="9">
        <v>1784</v>
      </c>
    </row>
    <row r="21" spans="1:9" s="3" customFormat="1" ht="12" customHeight="1">
      <c r="A21" s="3" t="s">
        <v>206</v>
      </c>
      <c r="B21" s="9">
        <v>12215</v>
      </c>
      <c r="C21" s="9">
        <v>12215</v>
      </c>
      <c r="D21" s="9">
        <v>771</v>
      </c>
      <c r="E21" s="9">
        <v>-7665</v>
      </c>
      <c r="F21" s="9">
        <v>0</v>
      </c>
      <c r="G21" s="9">
        <v>-2224</v>
      </c>
      <c r="H21" s="9">
        <v>33</v>
      </c>
      <c r="I21" s="9">
        <v>3130</v>
      </c>
    </row>
    <row r="22" spans="1:9" s="3" customFormat="1" ht="12" customHeight="1">
      <c r="A22" s="3" t="s">
        <v>199</v>
      </c>
      <c r="B22" s="9">
        <v>10091</v>
      </c>
      <c r="C22" s="9">
        <v>10091</v>
      </c>
      <c r="D22" s="9">
        <v>1674</v>
      </c>
      <c r="E22" s="9">
        <v>-8029</v>
      </c>
      <c r="F22" s="9">
        <v>0</v>
      </c>
      <c r="G22" s="9">
        <v>-1212</v>
      </c>
      <c r="H22" s="9">
        <v>0</v>
      </c>
      <c r="I22" s="9">
        <v>2524</v>
      </c>
    </row>
    <row r="23" spans="1:9" s="3" customFormat="1" ht="12" customHeight="1">
      <c r="A23" s="3" t="s">
        <v>189</v>
      </c>
      <c r="B23" s="9">
        <v>7214</v>
      </c>
      <c r="C23" s="9">
        <v>7214</v>
      </c>
      <c r="D23" s="9">
        <v>0</v>
      </c>
      <c r="E23" s="9">
        <v>-5354</v>
      </c>
      <c r="F23" s="9">
        <v>0</v>
      </c>
      <c r="G23" s="9">
        <v>-460</v>
      </c>
      <c r="H23" s="9">
        <v>0</v>
      </c>
      <c r="I23" s="9">
        <v>1400</v>
      </c>
    </row>
    <row r="24" spans="1:9" s="3" customFormat="1" ht="12" customHeight="1">
      <c r="A24" s="3" t="s">
        <v>203</v>
      </c>
      <c r="B24" s="9">
        <v>8680</v>
      </c>
      <c r="C24" s="9">
        <v>6797</v>
      </c>
      <c r="D24" s="9">
        <v>2541</v>
      </c>
      <c r="E24" s="9">
        <v>-6042</v>
      </c>
      <c r="F24" s="9">
        <v>0</v>
      </c>
      <c r="G24" s="9">
        <v>-1039</v>
      </c>
      <c r="H24" s="9">
        <v>0</v>
      </c>
      <c r="I24" s="9">
        <v>2257</v>
      </c>
    </row>
    <row r="25" spans="1:9" s="3" customFormat="1" ht="12" customHeight="1">
      <c r="A25" s="3" t="s">
        <v>211</v>
      </c>
      <c r="B25" s="9">
        <v>6544</v>
      </c>
      <c r="C25" s="9">
        <v>6544</v>
      </c>
      <c r="D25" s="9">
        <v>229</v>
      </c>
      <c r="E25" s="9">
        <v>-5808</v>
      </c>
      <c r="F25" s="9">
        <v>0</v>
      </c>
      <c r="G25" s="9">
        <v>-1484</v>
      </c>
      <c r="H25" s="9">
        <v>0</v>
      </c>
      <c r="I25" s="9">
        <v>-519</v>
      </c>
    </row>
    <row r="26" spans="1:9" s="3" customFormat="1" ht="12" customHeight="1">
      <c r="A26" s="3" t="s">
        <v>193</v>
      </c>
      <c r="B26" s="9">
        <v>6006</v>
      </c>
      <c r="C26" s="9">
        <v>6006</v>
      </c>
      <c r="D26" s="9">
        <v>1988</v>
      </c>
      <c r="E26" s="9">
        <v>-3903</v>
      </c>
      <c r="F26" s="9">
        <v>0</v>
      </c>
      <c r="G26" s="9">
        <v>-477</v>
      </c>
      <c r="H26" s="9">
        <v>0</v>
      </c>
      <c r="I26" s="9">
        <v>3614</v>
      </c>
    </row>
    <row r="27" spans="1:9" s="3" customFormat="1" ht="12" customHeight="1">
      <c r="A27" s="3" t="s">
        <v>213</v>
      </c>
      <c r="B27" s="9">
        <v>4149</v>
      </c>
      <c r="C27" s="9">
        <v>4149</v>
      </c>
      <c r="D27" s="9">
        <v>145</v>
      </c>
      <c r="E27" s="9">
        <v>-3956</v>
      </c>
      <c r="F27" s="9">
        <v>0</v>
      </c>
      <c r="G27" s="9">
        <v>-960</v>
      </c>
      <c r="H27" s="9">
        <v>0</v>
      </c>
      <c r="I27" s="9">
        <v>-622</v>
      </c>
    </row>
    <row r="28" spans="1:9" s="3" customFormat="1" ht="12" customHeight="1">
      <c r="A28" s="3" t="s">
        <v>208</v>
      </c>
      <c r="B28" s="9">
        <v>3611</v>
      </c>
      <c r="C28" s="9">
        <v>3611</v>
      </c>
      <c r="D28" s="9">
        <v>1454</v>
      </c>
      <c r="E28" s="9">
        <v>-3178</v>
      </c>
      <c r="F28" s="9">
        <v>0</v>
      </c>
      <c r="G28" s="9">
        <v>-446</v>
      </c>
      <c r="H28" s="9">
        <v>0</v>
      </c>
      <c r="I28" s="9">
        <v>1441</v>
      </c>
    </row>
    <row r="29" spans="1:9" s="3" customFormat="1" ht="12" customHeight="1">
      <c r="A29" s="3" t="s">
        <v>207</v>
      </c>
      <c r="B29" s="9">
        <v>3546</v>
      </c>
      <c r="C29" s="9">
        <v>3546</v>
      </c>
      <c r="D29" s="9">
        <v>2132</v>
      </c>
      <c r="E29" s="9">
        <v>-2150</v>
      </c>
      <c r="F29" s="9">
        <v>0</v>
      </c>
      <c r="G29" s="9">
        <v>-67</v>
      </c>
      <c r="H29" s="9">
        <v>0</v>
      </c>
      <c r="I29" s="9">
        <v>3461</v>
      </c>
    </row>
    <row r="30" spans="1:9" s="3" customFormat="1" ht="12" customHeight="1">
      <c r="A30" s="3" t="s">
        <v>214</v>
      </c>
      <c r="B30" s="9">
        <v>3095</v>
      </c>
      <c r="C30" s="9">
        <v>3095</v>
      </c>
      <c r="D30" s="9">
        <v>111</v>
      </c>
      <c r="E30" s="9">
        <v>-2584</v>
      </c>
      <c r="F30" s="9">
        <v>0</v>
      </c>
      <c r="G30" s="9">
        <v>-705</v>
      </c>
      <c r="H30" s="9">
        <v>0</v>
      </c>
      <c r="I30" s="9">
        <v>-83</v>
      </c>
    </row>
    <row r="31" spans="1:9" s="3" customFormat="1" ht="12.75">
      <c r="A31" s="2"/>
      <c r="B31" s="9"/>
      <c r="C31" s="9"/>
      <c r="D31" s="9"/>
      <c r="E31" s="9"/>
      <c r="F31" s="9"/>
      <c r="G31" s="9"/>
      <c r="H31" s="9"/>
      <c r="I31" s="9"/>
    </row>
    <row r="32" spans="1:9" ht="12.75">
      <c r="A32" s="3" t="s">
        <v>139</v>
      </c>
      <c r="B32" s="9">
        <f aca="true" t="shared" si="0" ref="B32:I32">SUM(B4:B31)</f>
        <v>933141</v>
      </c>
      <c r="C32" s="9">
        <f t="shared" si="0"/>
        <v>930743</v>
      </c>
      <c r="D32" s="9">
        <f t="shared" si="0"/>
        <v>40358</v>
      </c>
      <c r="E32" s="9">
        <f t="shared" si="0"/>
        <v>-679395</v>
      </c>
      <c r="F32" s="9">
        <f t="shared" si="0"/>
        <v>0</v>
      </c>
      <c r="G32" s="9">
        <f t="shared" si="0"/>
        <v>-220459</v>
      </c>
      <c r="H32" s="9">
        <f t="shared" si="0"/>
        <v>33</v>
      </c>
      <c r="I32" s="9">
        <f t="shared" si="0"/>
        <v>71280</v>
      </c>
    </row>
    <row r="33" spans="1:9" ht="12.75">
      <c r="A33" s="1" t="s">
        <v>140</v>
      </c>
      <c r="B33" s="10">
        <v>875474</v>
      </c>
      <c r="C33" s="10">
        <v>870739</v>
      </c>
      <c r="D33" s="10">
        <v>41839</v>
      </c>
      <c r="E33" s="10">
        <v>-647899</v>
      </c>
      <c r="F33" s="10">
        <v>0</v>
      </c>
      <c r="G33" s="10">
        <v>-203592</v>
      </c>
      <c r="H33" s="10">
        <v>41</v>
      </c>
      <c r="I33" s="10">
        <v>61128</v>
      </c>
    </row>
    <row r="35" spans="1:9" ht="12.75">
      <c r="A35" s="1" t="s">
        <v>136</v>
      </c>
      <c r="B35" s="7">
        <f aca="true" t="shared" si="1" ref="B35:I36">B32/($C32/100)</f>
        <v>100.25764362450214</v>
      </c>
      <c r="C35" s="7">
        <f t="shared" si="1"/>
        <v>100</v>
      </c>
      <c r="D35" s="7">
        <f t="shared" si="1"/>
        <v>4.336105670416001</v>
      </c>
      <c r="E35" s="7">
        <f t="shared" si="1"/>
        <v>-72.99490836890527</v>
      </c>
      <c r="F35" s="7">
        <f t="shared" si="1"/>
        <v>0</v>
      </c>
      <c r="G35" s="7">
        <f t="shared" si="1"/>
        <v>-23.68634521022452</v>
      </c>
      <c r="H35" s="7">
        <f t="shared" si="1"/>
        <v>0.0035455544656258493</v>
      </c>
      <c r="I35" s="7">
        <f t="shared" si="1"/>
        <v>7.658397645751835</v>
      </c>
    </row>
    <row r="36" spans="1:9" ht="12.75">
      <c r="A36" s="1" t="s">
        <v>137</v>
      </c>
      <c r="B36" s="7">
        <f t="shared" si="1"/>
        <v>100.54379096376756</v>
      </c>
      <c r="C36" s="7">
        <f t="shared" si="1"/>
        <v>100</v>
      </c>
      <c r="D36" s="7">
        <f t="shared" si="1"/>
        <v>4.804998972137461</v>
      </c>
      <c r="E36" s="7">
        <f t="shared" si="1"/>
        <v>-74.40794543485477</v>
      </c>
      <c r="F36" s="7">
        <f t="shared" si="1"/>
        <v>0</v>
      </c>
      <c r="G36" s="7">
        <f t="shared" si="1"/>
        <v>-23.381518457310403</v>
      </c>
      <c r="H36" s="7">
        <f t="shared" si="1"/>
        <v>0.004708644036846863</v>
      </c>
      <c r="I36" s="7">
        <f t="shared" si="1"/>
        <v>7.020243724009147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12"/>
  <dimension ref="A1:K29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262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44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152</v>
      </c>
      <c r="B4" s="9">
        <v>366943</v>
      </c>
      <c r="C4" s="9">
        <v>112542</v>
      </c>
      <c r="D4" s="9">
        <v>8102</v>
      </c>
      <c r="E4" s="9">
        <v>-87011</v>
      </c>
      <c r="F4" s="9">
        <v>0</v>
      </c>
      <c r="G4" s="9">
        <v>-32309</v>
      </c>
      <c r="H4" s="9">
        <v>0</v>
      </c>
      <c r="I4" s="9">
        <v>1324</v>
      </c>
    </row>
    <row r="5" spans="1:9" s="3" customFormat="1" ht="12" customHeight="1">
      <c r="A5" s="3" t="s">
        <v>145</v>
      </c>
      <c r="B5" s="9">
        <v>325423</v>
      </c>
      <c r="C5" s="9">
        <v>110731</v>
      </c>
      <c r="D5" s="9">
        <v>33374</v>
      </c>
      <c r="E5" s="9">
        <v>-95608</v>
      </c>
      <c r="F5" s="9">
        <v>0</v>
      </c>
      <c r="G5" s="9">
        <v>-43433</v>
      </c>
      <c r="H5" s="9">
        <v>0</v>
      </c>
      <c r="I5" s="9">
        <v>5064</v>
      </c>
    </row>
    <row r="6" spans="1:9" s="3" customFormat="1" ht="12" customHeight="1">
      <c r="A6" s="3" t="s">
        <v>259</v>
      </c>
      <c r="B6" s="9">
        <v>281754</v>
      </c>
      <c r="C6" s="9">
        <v>9382</v>
      </c>
      <c r="D6" s="9">
        <v>0</v>
      </c>
      <c r="E6" s="9">
        <v>-6999</v>
      </c>
      <c r="F6" s="9">
        <v>0</v>
      </c>
      <c r="G6" s="9">
        <v>6028</v>
      </c>
      <c r="H6" s="9">
        <v>0</v>
      </c>
      <c r="I6" s="9">
        <v>8411</v>
      </c>
    </row>
    <row r="7" spans="1:9" s="3" customFormat="1" ht="12" customHeight="1">
      <c r="A7" s="3" t="s">
        <v>146</v>
      </c>
      <c r="B7" s="9">
        <v>261384</v>
      </c>
      <c r="C7" s="9">
        <v>196519</v>
      </c>
      <c r="D7" s="9">
        <v>18040</v>
      </c>
      <c r="E7" s="9">
        <v>-182148</v>
      </c>
      <c r="F7" s="9">
        <v>0</v>
      </c>
      <c r="G7" s="9">
        <v>-17627</v>
      </c>
      <c r="H7" s="9">
        <v>0</v>
      </c>
      <c r="I7" s="9">
        <v>14784</v>
      </c>
    </row>
    <row r="8" spans="1:9" s="3" customFormat="1" ht="12" customHeight="1">
      <c r="A8" s="3" t="s">
        <v>159</v>
      </c>
      <c r="B8" s="9">
        <v>150962</v>
      </c>
      <c r="C8" s="9">
        <v>79212</v>
      </c>
      <c r="D8" s="9">
        <v>13588</v>
      </c>
      <c r="E8" s="9">
        <v>-105310</v>
      </c>
      <c r="F8" s="9">
        <v>0</v>
      </c>
      <c r="G8" s="9">
        <v>-28242</v>
      </c>
      <c r="H8" s="9">
        <v>0</v>
      </c>
      <c r="I8" s="9">
        <v>-40752</v>
      </c>
    </row>
    <row r="9" spans="1:9" s="3" customFormat="1" ht="12" customHeight="1">
      <c r="A9" s="3" t="s">
        <v>177</v>
      </c>
      <c r="B9" s="9">
        <v>109785</v>
      </c>
      <c r="C9" s="9">
        <v>77112</v>
      </c>
      <c r="D9" s="9">
        <v>7331</v>
      </c>
      <c r="E9" s="9">
        <v>-29842</v>
      </c>
      <c r="F9" s="9">
        <v>0</v>
      </c>
      <c r="G9" s="9">
        <v>-3509</v>
      </c>
      <c r="H9" s="9">
        <v>0</v>
      </c>
      <c r="I9" s="9">
        <v>51092</v>
      </c>
    </row>
    <row r="10" spans="1:9" s="3" customFormat="1" ht="12" customHeight="1">
      <c r="A10" s="3" t="s">
        <v>223</v>
      </c>
      <c r="B10" s="9">
        <v>81682</v>
      </c>
      <c r="C10" s="9">
        <v>22031</v>
      </c>
      <c r="D10" s="9">
        <v>268</v>
      </c>
      <c r="E10" s="9">
        <v>-8952</v>
      </c>
      <c r="F10" s="9">
        <v>0</v>
      </c>
      <c r="G10" s="9">
        <v>-11555</v>
      </c>
      <c r="H10" s="9">
        <v>0</v>
      </c>
      <c r="I10" s="9">
        <v>1792</v>
      </c>
    </row>
    <row r="11" spans="1:9" s="3" customFormat="1" ht="12" customHeight="1">
      <c r="A11" s="3" t="s">
        <v>157</v>
      </c>
      <c r="B11" s="9">
        <v>52587</v>
      </c>
      <c r="C11" s="9">
        <v>6591</v>
      </c>
      <c r="D11" s="9">
        <v>1548</v>
      </c>
      <c r="E11" s="9">
        <v>-7487</v>
      </c>
      <c r="F11" s="9">
        <v>0</v>
      </c>
      <c r="G11" s="9">
        <v>-2971</v>
      </c>
      <c r="H11" s="9">
        <v>9112</v>
      </c>
      <c r="I11" s="9">
        <v>6793</v>
      </c>
    </row>
    <row r="12" spans="1:9" s="3" customFormat="1" ht="12" customHeight="1">
      <c r="A12" s="3" t="s">
        <v>148</v>
      </c>
      <c r="B12" s="9">
        <v>49213</v>
      </c>
      <c r="C12" s="9">
        <v>2454</v>
      </c>
      <c r="D12" s="9">
        <v>0</v>
      </c>
      <c r="E12" s="9">
        <v>-70447</v>
      </c>
      <c r="F12" s="9">
        <v>0</v>
      </c>
      <c r="G12" s="9">
        <v>1446</v>
      </c>
      <c r="H12" s="9">
        <v>0</v>
      </c>
      <c r="I12" s="9">
        <v>-66547</v>
      </c>
    </row>
    <row r="13" spans="1:9" s="3" customFormat="1" ht="12" customHeight="1">
      <c r="A13" s="3" t="s">
        <v>160</v>
      </c>
      <c r="B13" s="9">
        <v>17377</v>
      </c>
      <c r="C13" s="9">
        <v>9116</v>
      </c>
      <c r="D13" s="9">
        <v>198</v>
      </c>
      <c r="E13" s="9">
        <v>-167</v>
      </c>
      <c r="F13" s="9">
        <v>-5998</v>
      </c>
      <c r="G13" s="9">
        <v>-1673</v>
      </c>
      <c r="H13" s="9">
        <v>0</v>
      </c>
      <c r="I13" s="9">
        <v>1476</v>
      </c>
    </row>
    <row r="14" spans="1:9" s="3" customFormat="1" ht="12" customHeight="1">
      <c r="A14" s="3" t="s">
        <v>222</v>
      </c>
      <c r="B14" s="9">
        <v>17263</v>
      </c>
      <c r="C14" s="9">
        <v>16998</v>
      </c>
      <c r="D14" s="9">
        <v>455</v>
      </c>
      <c r="E14" s="9">
        <v>-9445</v>
      </c>
      <c r="F14" s="9">
        <v>0</v>
      </c>
      <c r="G14" s="9">
        <v>-5527</v>
      </c>
      <c r="H14" s="9">
        <v>0</v>
      </c>
      <c r="I14" s="9">
        <v>2481</v>
      </c>
    </row>
    <row r="15" spans="1:9" s="3" customFormat="1" ht="12" customHeight="1">
      <c r="A15" s="3" t="s">
        <v>169</v>
      </c>
      <c r="B15" s="9">
        <v>11706</v>
      </c>
      <c r="C15" s="9">
        <v>5492</v>
      </c>
      <c r="D15" s="9">
        <v>127</v>
      </c>
      <c r="E15" s="9">
        <v>-8526</v>
      </c>
      <c r="F15" s="9">
        <v>0</v>
      </c>
      <c r="G15" s="9">
        <v>-250</v>
      </c>
      <c r="H15" s="9">
        <v>89</v>
      </c>
      <c r="I15" s="9">
        <v>-3068</v>
      </c>
    </row>
    <row r="16" spans="1:9" s="3" customFormat="1" ht="12" customHeight="1">
      <c r="A16" s="3" t="s">
        <v>170</v>
      </c>
      <c r="B16" s="9">
        <v>3667</v>
      </c>
      <c r="C16" s="9">
        <v>1321</v>
      </c>
      <c r="D16" s="9">
        <v>17</v>
      </c>
      <c r="E16" s="9">
        <v>-1111</v>
      </c>
      <c r="F16" s="9">
        <v>0</v>
      </c>
      <c r="G16" s="9">
        <v>-238</v>
      </c>
      <c r="H16" s="9">
        <v>0</v>
      </c>
      <c r="I16" s="9">
        <v>-11</v>
      </c>
    </row>
    <row r="17" spans="1:9" s="3" customFormat="1" ht="12" customHeight="1">
      <c r="A17" s="3" t="s">
        <v>231</v>
      </c>
      <c r="B17" s="9">
        <v>3371</v>
      </c>
      <c r="C17" s="9">
        <v>3371</v>
      </c>
      <c r="D17" s="9">
        <v>796</v>
      </c>
      <c r="E17" s="9">
        <v>-2848</v>
      </c>
      <c r="F17" s="9">
        <v>0</v>
      </c>
      <c r="G17" s="9">
        <v>-151</v>
      </c>
      <c r="H17" s="9">
        <v>0</v>
      </c>
      <c r="I17" s="9">
        <v>1168</v>
      </c>
    </row>
    <row r="18" spans="1:9" s="3" customFormat="1" ht="12" customHeight="1">
      <c r="A18" s="3" t="s">
        <v>224</v>
      </c>
      <c r="B18" s="9">
        <v>2216</v>
      </c>
      <c r="C18" s="9">
        <v>0</v>
      </c>
      <c r="D18" s="9">
        <v>0</v>
      </c>
      <c r="E18" s="9">
        <v>-200</v>
      </c>
      <c r="F18" s="9">
        <v>0</v>
      </c>
      <c r="G18" s="9">
        <v>0</v>
      </c>
      <c r="H18" s="9">
        <v>0</v>
      </c>
      <c r="I18" s="9">
        <v>-200</v>
      </c>
    </row>
    <row r="19" spans="1:9" s="3" customFormat="1" ht="12" customHeight="1">
      <c r="A19" s="3" t="s">
        <v>227</v>
      </c>
      <c r="B19" s="9">
        <v>1740</v>
      </c>
      <c r="C19" s="9">
        <v>1740</v>
      </c>
      <c r="D19" s="9">
        <v>0</v>
      </c>
      <c r="E19" s="9">
        <v>-2414</v>
      </c>
      <c r="F19" s="9">
        <v>0</v>
      </c>
      <c r="G19" s="9">
        <v>-2831</v>
      </c>
      <c r="H19" s="9">
        <v>0</v>
      </c>
      <c r="I19" s="9">
        <v>-3505</v>
      </c>
    </row>
    <row r="20" spans="1:9" s="3" customFormat="1" ht="12" customHeight="1">
      <c r="A20" s="3" t="s">
        <v>181</v>
      </c>
      <c r="B20" s="9">
        <v>1681</v>
      </c>
      <c r="C20" s="9">
        <v>236</v>
      </c>
      <c r="D20" s="9">
        <v>39</v>
      </c>
      <c r="E20" s="9">
        <v>-106</v>
      </c>
      <c r="F20" s="9">
        <v>-207</v>
      </c>
      <c r="G20" s="9">
        <v>0</v>
      </c>
      <c r="H20" s="9">
        <v>0</v>
      </c>
      <c r="I20" s="9">
        <v>-38</v>
      </c>
    </row>
    <row r="21" spans="1:9" s="3" customFormat="1" ht="12" customHeight="1">
      <c r="A21" s="3" t="s">
        <v>164</v>
      </c>
      <c r="B21" s="9">
        <v>1386</v>
      </c>
      <c r="C21" s="9">
        <v>69</v>
      </c>
      <c r="D21" s="9">
        <v>0</v>
      </c>
      <c r="E21" s="9">
        <v>-6</v>
      </c>
      <c r="F21" s="9">
        <v>0</v>
      </c>
      <c r="G21" s="9">
        <v>-89</v>
      </c>
      <c r="H21" s="9">
        <v>645</v>
      </c>
      <c r="I21" s="9">
        <v>619</v>
      </c>
    </row>
    <row r="22" spans="1:9" s="3" customFormat="1" ht="12" customHeight="1">
      <c r="A22" s="3" t="s">
        <v>142</v>
      </c>
      <c r="B22" s="9">
        <v>0</v>
      </c>
      <c r="C22" s="9">
        <v>0</v>
      </c>
      <c r="D22" s="9">
        <v>0</v>
      </c>
      <c r="E22" s="9">
        <v>79</v>
      </c>
      <c r="F22" s="9">
        <v>0</v>
      </c>
      <c r="G22" s="9">
        <v>0</v>
      </c>
      <c r="H22" s="9">
        <v>0</v>
      </c>
      <c r="I22" s="9">
        <v>79</v>
      </c>
    </row>
    <row r="23" spans="1:9" s="3" customFormat="1" ht="12" customHeight="1">
      <c r="A23" s="3" t="s">
        <v>168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-2034</v>
      </c>
      <c r="H23" s="9">
        <v>0</v>
      </c>
      <c r="I23" s="9">
        <v>-2034</v>
      </c>
    </row>
    <row r="24" spans="1:9" s="3" customFormat="1" ht="12.75">
      <c r="A24" s="2"/>
      <c r="B24" s="9"/>
      <c r="C24" s="9"/>
      <c r="D24" s="9"/>
      <c r="E24" s="9"/>
      <c r="F24" s="9"/>
      <c r="G24" s="9"/>
      <c r="H24" s="9"/>
      <c r="I24" s="9"/>
    </row>
    <row r="25" spans="1:9" ht="12.75">
      <c r="A25" s="3" t="s">
        <v>139</v>
      </c>
      <c r="B25" s="9">
        <f aca="true" t="shared" si="0" ref="B25:I25">SUM(B4:B24)</f>
        <v>1740140</v>
      </c>
      <c r="C25" s="9">
        <f t="shared" si="0"/>
        <v>654917</v>
      </c>
      <c r="D25" s="9">
        <f t="shared" si="0"/>
        <v>83883</v>
      </c>
      <c r="E25" s="9">
        <f t="shared" si="0"/>
        <v>-618548</v>
      </c>
      <c r="F25" s="9">
        <f t="shared" si="0"/>
        <v>-6205</v>
      </c>
      <c r="G25" s="9">
        <f t="shared" si="0"/>
        <v>-144965</v>
      </c>
      <c r="H25" s="9">
        <f t="shared" si="0"/>
        <v>9846</v>
      </c>
      <c r="I25" s="9">
        <f t="shared" si="0"/>
        <v>-21072</v>
      </c>
    </row>
    <row r="26" spans="1:9" ht="12.75">
      <c r="A26" s="1" t="s">
        <v>140</v>
      </c>
      <c r="B26" s="10">
        <v>1642444</v>
      </c>
      <c r="C26" s="10">
        <v>686046</v>
      </c>
      <c r="D26" s="10">
        <v>81877</v>
      </c>
      <c r="E26" s="10">
        <v>-565438</v>
      </c>
      <c r="F26" s="10">
        <v>-6903</v>
      </c>
      <c r="G26" s="10">
        <v>-241758</v>
      </c>
      <c r="H26" s="10">
        <v>9930</v>
      </c>
      <c r="I26" s="10">
        <v>-36246</v>
      </c>
    </row>
    <row r="28" spans="1:9" ht="12.75">
      <c r="A28" s="1" t="s">
        <v>136</v>
      </c>
      <c r="B28" s="7">
        <f aca="true" t="shared" si="1" ref="B28:I29">B25/($C25/100)</f>
        <v>265.7038983565856</v>
      </c>
      <c r="C28" s="7">
        <f t="shared" si="1"/>
        <v>100</v>
      </c>
      <c r="D28" s="7">
        <f t="shared" si="1"/>
        <v>12.808187907780681</v>
      </c>
      <c r="E28" s="7">
        <f t="shared" si="1"/>
        <v>-94.44677722520564</v>
      </c>
      <c r="F28" s="7">
        <f t="shared" si="1"/>
        <v>-0.9474483026093383</v>
      </c>
      <c r="G28" s="7">
        <f t="shared" si="1"/>
        <v>-22.13486594484492</v>
      </c>
      <c r="H28" s="7">
        <f t="shared" si="1"/>
        <v>1.5033966136166872</v>
      </c>
      <c r="I28" s="7">
        <f t="shared" si="1"/>
        <v>-3.2175069512625263</v>
      </c>
    </row>
    <row r="29" spans="1:9" ht="12.75">
      <c r="A29" s="1" t="s">
        <v>137</v>
      </c>
      <c r="B29" s="7">
        <f t="shared" si="1"/>
        <v>239.40727006643868</v>
      </c>
      <c r="C29" s="7">
        <f t="shared" si="1"/>
        <v>100</v>
      </c>
      <c r="D29" s="7">
        <f t="shared" si="1"/>
        <v>11.934622459718444</v>
      </c>
      <c r="E29" s="7">
        <f t="shared" si="1"/>
        <v>-82.41983773682814</v>
      </c>
      <c r="F29" s="7">
        <f t="shared" si="1"/>
        <v>-1.0062007503870003</v>
      </c>
      <c r="G29" s="7">
        <f t="shared" si="1"/>
        <v>-35.239327975092046</v>
      </c>
      <c r="H29" s="7">
        <f t="shared" si="1"/>
        <v>1.4474248082490095</v>
      </c>
      <c r="I29" s="7">
        <f t="shared" si="1"/>
        <v>-5.283319194339738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33">
    <pageSetUpPr fitToPage="1"/>
  </sheetPr>
  <dimension ref="A1:K29"/>
  <sheetViews>
    <sheetView workbookViewId="0" topLeftCell="A1">
      <selection activeCell="A1" sqref="A1:I1"/>
    </sheetView>
  </sheetViews>
  <sheetFormatPr defaultColWidth="9.140625" defaultRowHeight="12.75"/>
  <cols>
    <col min="1" max="1" width="21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318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45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2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</v>
      </c>
      <c r="B4" s="9">
        <f>'Tabell 12'!B47+'Tabell 13'!B36</f>
        <v>7936332</v>
      </c>
      <c r="C4" s="9">
        <f>'Tabell 12'!C47+'Tabell 13'!C36</f>
        <v>4793488</v>
      </c>
      <c r="D4" s="9">
        <f>'Tabell 12'!D47+'Tabell 13'!D36</f>
        <v>662567</v>
      </c>
      <c r="E4" s="9">
        <f>'Tabell 12'!E47+'Tabell 13'!E36</f>
        <v>-4067912</v>
      </c>
      <c r="F4" s="9">
        <f>'Tabell 12'!F47+'Tabell 13'!F36</f>
        <v>-171066</v>
      </c>
      <c r="G4" s="9">
        <f>'Tabell 12'!G47+'Tabell 13'!G36</f>
        <v>-1340440</v>
      </c>
      <c r="H4" s="9">
        <f>'Tabell 12'!H47+'Tabell 13'!H36</f>
        <v>148399</v>
      </c>
      <c r="I4" s="9">
        <f>'Tabell 12'!I47+'Tabell 13'!I36</f>
        <v>25036</v>
      </c>
    </row>
    <row r="5" spans="1:9" s="3" customFormat="1" ht="12" customHeight="1">
      <c r="A5" s="33" t="s">
        <v>319</v>
      </c>
      <c r="B5" s="13">
        <f>'Tabell 12'!B48+'Tabell 13'!B37</f>
        <v>7474483</v>
      </c>
      <c r="C5" s="13">
        <f>'Tabell 12'!C48+'Tabell 13'!C37</f>
        <v>5225461</v>
      </c>
      <c r="D5" s="13">
        <f>'Tabell 12'!D48+'Tabell 13'!D37</f>
        <v>760995</v>
      </c>
      <c r="E5" s="13">
        <f>'Tabell 12'!E48+'Tabell 13'!E37</f>
        <v>-3917545</v>
      </c>
      <c r="F5" s="13">
        <f>'Tabell 12'!F48+'Tabell 13'!F37</f>
        <v>-193368</v>
      </c>
      <c r="G5" s="13">
        <f>'Tabell 12'!G48+'Tabell 13'!G37</f>
        <v>-1605923</v>
      </c>
      <c r="H5" s="13">
        <f>'Tabell 12'!H48+'Tabell 13'!H37</f>
        <v>110628</v>
      </c>
      <c r="I5" s="13">
        <f>'Tabell 12'!I48+'Tabell 13'!I37</f>
        <v>380248</v>
      </c>
    </row>
    <row r="6" spans="1:9" s="3" customFormat="1" ht="12" customHeight="1">
      <c r="A6" s="3" t="s">
        <v>3</v>
      </c>
      <c r="B6" s="9">
        <f>'Tabell 14'!B27+'Tabell 15'!B36</f>
        <v>6859807</v>
      </c>
      <c r="C6" s="9">
        <f>'Tabell 14'!C27+'Tabell 15'!C36</f>
        <v>5956773</v>
      </c>
      <c r="D6" s="9">
        <f>'Tabell 14'!D27+'Tabell 15'!D36</f>
        <v>471094</v>
      </c>
      <c r="E6" s="9">
        <f>'Tabell 14'!E27+'Tabell 15'!E36</f>
        <v>-4454418</v>
      </c>
      <c r="F6" s="9">
        <f>'Tabell 14'!F27+'Tabell 15'!F36</f>
        <v>-190698</v>
      </c>
      <c r="G6" s="9">
        <f>'Tabell 14'!G27+'Tabell 15'!G36</f>
        <v>-1325065</v>
      </c>
      <c r="H6" s="9">
        <f>'Tabell 14'!H27+'Tabell 15'!H36</f>
        <v>28995</v>
      </c>
      <c r="I6" s="9">
        <f>'Tabell 14'!I27+'Tabell 15'!I36</f>
        <v>486681</v>
      </c>
    </row>
    <row r="7" spans="1:9" s="3" customFormat="1" ht="12" customHeight="1">
      <c r="A7" s="33" t="s">
        <v>321</v>
      </c>
      <c r="B7" s="13">
        <f>'Tabell 14'!B28+'Tabell 15'!B37</f>
        <v>6394019</v>
      </c>
      <c r="C7" s="13">
        <f>'Tabell 14'!C28+'Tabell 15'!C37</f>
        <v>5927780</v>
      </c>
      <c r="D7" s="13">
        <f>'Tabell 14'!D28+'Tabell 15'!D37</f>
        <v>504897</v>
      </c>
      <c r="E7" s="13">
        <f>'Tabell 14'!E28+'Tabell 15'!E37</f>
        <v>-4846345</v>
      </c>
      <c r="F7" s="13">
        <f>'Tabell 14'!F28+'Tabell 15'!F37</f>
        <v>-165607</v>
      </c>
      <c r="G7" s="13">
        <f>'Tabell 14'!G28+'Tabell 15'!G37</f>
        <v>-1335698</v>
      </c>
      <c r="H7" s="13">
        <f>'Tabell 14'!H28+'Tabell 15'!H37</f>
        <v>29659</v>
      </c>
      <c r="I7" s="13">
        <f>'Tabell 14'!I28+'Tabell 15'!I37</f>
        <v>114687</v>
      </c>
    </row>
    <row r="8" spans="1:9" s="3" customFormat="1" ht="12" customHeight="1">
      <c r="A8" s="3" t="s">
        <v>4</v>
      </c>
      <c r="B8" s="9">
        <f>'Tabell 17'!B44</f>
        <v>6059752</v>
      </c>
      <c r="C8" s="9">
        <f>'Tabell 17'!C44</f>
        <v>5289398</v>
      </c>
      <c r="D8" s="9">
        <f>'Tabell 17'!D44</f>
        <v>238049</v>
      </c>
      <c r="E8" s="9">
        <f>'Tabell 17'!E44</f>
        <v>-5032802</v>
      </c>
      <c r="F8" s="9">
        <f>'Tabell 17'!F44</f>
        <v>-42534</v>
      </c>
      <c r="G8" s="9">
        <f>'Tabell 17'!G44</f>
        <v>-1079367</v>
      </c>
      <c r="H8" s="9">
        <f>'Tabell 17'!H44</f>
        <v>50245</v>
      </c>
      <c r="I8" s="9">
        <f>'Tabell 17'!I44</f>
        <v>-577011</v>
      </c>
    </row>
    <row r="9" spans="1:9" s="3" customFormat="1" ht="12" customHeight="1">
      <c r="A9" s="33" t="s">
        <v>322</v>
      </c>
      <c r="B9" s="13">
        <f>'Tabell 17'!B45</f>
        <v>5362550</v>
      </c>
      <c r="C9" s="13">
        <f>'Tabell 17'!C45</f>
        <v>5161672</v>
      </c>
      <c r="D9" s="13">
        <f>'Tabell 17'!D45</f>
        <v>545166</v>
      </c>
      <c r="E9" s="13">
        <f>'Tabell 17'!E45</f>
        <v>-5142342</v>
      </c>
      <c r="F9" s="13">
        <f>'Tabell 17'!F45</f>
        <v>-42769</v>
      </c>
      <c r="G9" s="13">
        <f>'Tabell 17'!G45</f>
        <v>-1014896</v>
      </c>
      <c r="H9" s="13">
        <f>'Tabell 17'!H45</f>
        <v>28497</v>
      </c>
      <c r="I9" s="13">
        <f>'Tabell 17'!I45</f>
        <v>-464673</v>
      </c>
    </row>
    <row r="10" spans="1:9" s="3" customFormat="1" ht="12" customHeight="1">
      <c r="A10" s="3" t="s">
        <v>5</v>
      </c>
      <c r="B10" s="9">
        <f>'Tabell 16'!B18</f>
        <v>4602290</v>
      </c>
      <c r="C10" s="9">
        <f>'Tabell 16'!C18</f>
        <v>4404770</v>
      </c>
      <c r="D10" s="9">
        <f>'Tabell 16'!D18</f>
        <v>1784360</v>
      </c>
      <c r="E10" s="9">
        <f>'Tabell 16'!E18</f>
        <v>-5745818</v>
      </c>
      <c r="F10" s="9">
        <f>'Tabell 16'!F18</f>
        <v>0</v>
      </c>
      <c r="G10" s="9">
        <f>'Tabell 16'!G18</f>
        <v>-1092196</v>
      </c>
      <c r="H10" s="9">
        <f>'Tabell 16'!H18</f>
        <v>21013</v>
      </c>
      <c r="I10" s="9">
        <f>'Tabell 16'!I18</f>
        <v>-627871</v>
      </c>
    </row>
    <row r="11" spans="1:9" s="3" customFormat="1" ht="12" customHeight="1">
      <c r="A11" s="33" t="s">
        <v>323</v>
      </c>
      <c r="B11" s="13">
        <f>'Tabell 16'!B19</f>
        <v>4372219</v>
      </c>
      <c r="C11" s="13">
        <f>'Tabell 16'!C19</f>
        <v>4265685</v>
      </c>
      <c r="D11" s="13">
        <f>'Tabell 16'!D19</f>
        <v>1401263</v>
      </c>
      <c r="E11" s="13">
        <f>'Tabell 16'!E19</f>
        <v>-5407686</v>
      </c>
      <c r="F11" s="13">
        <f>'Tabell 16'!F19</f>
        <v>0</v>
      </c>
      <c r="G11" s="13">
        <f>'Tabell 16'!G19</f>
        <v>-1037469</v>
      </c>
      <c r="H11" s="13">
        <f>'Tabell 16'!H19</f>
        <v>27615</v>
      </c>
      <c r="I11" s="13">
        <f>'Tabell 16'!I19</f>
        <v>-750592</v>
      </c>
    </row>
    <row r="12" spans="1:9" s="3" customFormat="1" ht="12" customHeight="1">
      <c r="A12" s="3" t="s">
        <v>6</v>
      </c>
      <c r="B12" s="9">
        <f>'Tabell 8'!B47</f>
        <v>6460671</v>
      </c>
      <c r="C12" s="9">
        <f>'Tabell 8'!C47</f>
        <v>6367540</v>
      </c>
      <c r="D12" s="9">
        <f>'Tabell 8'!D47</f>
        <v>3423116</v>
      </c>
      <c r="E12" s="9">
        <f>'Tabell 8'!E47</f>
        <v>-10036547</v>
      </c>
      <c r="F12" s="9">
        <f>'Tabell 8'!F47</f>
        <v>-3246</v>
      </c>
      <c r="G12" s="9">
        <f>'Tabell 8'!G47</f>
        <v>-664737</v>
      </c>
      <c r="H12" s="9">
        <f>'Tabell 8'!H47</f>
        <v>-21815</v>
      </c>
      <c r="I12" s="9">
        <f>'Tabell 8'!I47</f>
        <v>-935689</v>
      </c>
    </row>
    <row r="13" spans="1:9" s="3" customFormat="1" ht="12" customHeight="1">
      <c r="A13" s="33" t="s">
        <v>324</v>
      </c>
      <c r="B13" s="13">
        <f>'Tabell 8'!B48</f>
        <v>7143964</v>
      </c>
      <c r="C13" s="13">
        <f>'Tabell 8'!C48</f>
        <v>7094843</v>
      </c>
      <c r="D13" s="13">
        <f>'Tabell 8'!D48</f>
        <v>3052738</v>
      </c>
      <c r="E13" s="13">
        <f>'Tabell 8'!E48</f>
        <v>-12459256</v>
      </c>
      <c r="F13" s="13">
        <f>'Tabell 8'!F48</f>
        <v>12639</v>
      </c>
      <c r="G13" s="13">
        <f>'Tabell 8'!G48</f>
        <v>-633612</v>
      </c>
      <c r="H13" s="13">
        <f>'Tabell 8'!H48</f>
        <v>-95724</v>
      </c>
      <c r="I13" s="13">
        <f>'Tabell 8'!I48</f>
        <v>-3028373</v>
      </c>
    </row>
    <row r="14" spans="1:9" s="3" customFormat="1" ht="12" customHeight="1">
      <c r="A14" s="3" t="s">
        <v>7</v>
      </c>
      <c r="B14" s="9">
        <f>'Tabell 18a'!B13+'Tabell 18b'!B12+'Tabell 18c'!B17</f>
        <v>1494611</v>
      </c>
      <c r="C14" s="9">
        <f>'Tabell 18a'!C13+'Tabell 18b'!C12+'Tabell 18c'!C17</f>
        <v>843389</v>
      </c>
      <c r="D14" s="9">
        <f>'Tabell 18a'!D13+'Tabell 18b'!D12+'Tabell 18c'!D17</f>
        <v>341023</v>
      </c>
      <c r="E14" s="9">
        <f>'Tabell 18a'!E13+'Tabell 18b'!E12+'Tabell 18c'!E17</f>
        <v>-730862</v>
      </c>
      <c r="F14" s="9">
        <f>'Tabell 18a'!F13+'Tabell 18b'!F12+'Tabell 18c'!F17</f>
        <v>0</v>
      </c>
      <c r="G14" s="9">
        <f>'Tabell 18a'!G13+'Tabell 18b'!G12+'Tabell 18c'!G17</f>
        <v>-199032</v>
      </c>
      <c r="H14" s="9">
        <f>'Tabell 18a'!H13+'Tabell 18b'!H12+'Tabell 18c'!H17</f>
        <v>7893</v>
      </c>
      <c r="I14" s="9">
        <f>'Tabell 18a'!I13+'Tabell 18b'!I12+'Tabell 18c'!I17</f>
        <v>262411</v>
      </c>
    </row>
    <row r="15" spans="1:9" s="3" customFormat="1" ht="12" customHeight="1">
      <c r="A15" s="33" t="s">
        <v>325</v>
      </c>
      <c r="B15" s="13">
        <f>'Tabell 18a'!B14+'Tabell 18b'!B13+'Tabell 18c'!B18</f>
        <v>1659514</v>
      </c>
      <c r="C15" s="13">
        <f>'Tabell 18a'!C14+'Tabell 18b'!C13+'Tabell 18c'!C18</f>
        <v>978845</v>
      </c>
      <c r="D15" s="13">
        <f>'Tabell 18a'!D14+'Tabell 18b'!D13+'Tabell 18c'!D18</f>
        <v>201768</v>
      </c>
      <c r="E15" s="13">
        <f>'Tabell 18a'!E14+'Tabell 18b'!E13+'Tabell 18c'!E18</f>
        <v>-818422</v>
      </c>
      <c r="F15" s="13">
        <f>'Tabell 18a'!F14+'Tabell 18b'!F13+'Tabell 18c'!F18</f>
        <v>3226</v>
      </c>
      <c r="G15" s="13">
        <f>'Tabell 18a'!G14+'Tabell 18b'!G13+'Tabell 18c'!G18</f>
        <v>-241661</v>
      </c>
      <c r="H15" s="13">
        <f>'Tabell 18a'!H14+'Tabell 18b'!H13+'Tabell 18c'!H18</f>
        <v>11541</v>
      </c>
      <c r="I15" s="13">
        <f>'Tabell 18a'!I14+'Tabell 18b'!I13+'Tabell 18c'!I18</f>
        <v>135297</v>
      </c>
    </row>
    <row r="16" spans="1:9" s="3" customFormat="1" ht="12" customHeight="1">
      <c r="A16" s="3" t="s">
        <v>8</v>
      </c>
      <c r="B16" s="9">
        <f>'Tabell 11'!B8</f>
        <v>-1081795</v>
      </c>
      <c r="C16" s="9">
        <f>'Tabell 11'!C8</f>
        <v>-1082195</v>
      </c>
      <c r="D16" s="9">
        <f>'Tabell 11'!D8</f>
        <v>848942</v>
      </c>
      <c r="E16" s="9">
        <f>'Tabell 11'!E8</f>
        <v>-82482</v>
      </c>
      <c r="F16" s="9">
        <f>'Tabell 11'!F8</f>
        <v>0</v>
      </c>
      <c r="G16" s="9">
        <f>'Tabell 11'!G8</f>
        <v>-94274</v>
      </c>
      <c r="H16" s="9">
        <f>'Tabell 11'!H8</f>
        <v>-51745</v>
      </c>
      <c r="I16" s="9">
        <f>'Tabell 11'!I8</f>
        <v>-461754</v>
      </c>
    </row>
    <row r="17" spans="1:9" s="3" customFormat="1" ht="12" customHeight="1">
      <c r="A17" s="33" t="s">
        <v>326</v>
      </c>
      <c r="B17" s="13">
        <f>'Tabell 11'!B9</f>
        <v>187572</v>
      </c>
      <c r="C17" s="13">
        <f>'Tabell 11'!C9</f>
        <v>186972</v>
      </c>
      <c r="D17" s="13">
        <f>'Tabell 11'!D9</f>
        <v>820571</v>
      </c>
      <c r="E17" s="13">
        <f>'Tabell 11'!E9</f>
        <v>-1575030</v>
      </c>
      <c r="F17" s="13">
        <f>'Tabell 11'!F9</f>
        <v>-33712</v>
      </c>
      <c r="G17" s="13">
        <f>'Tabell 11'!G9</f>
        <v>-131616</v>
      </c>
      <c r="H17" s="13">
        <f>'Tabell 11'!H9</f>
        <v>-52623</v>
      </c>
      <c r="I17" s="13">
        <f>'Tabell 11'!I9</f>
        <v>-785438</v>
      </c>
    </row>
    <row r="18" spans="1:9" s="3" customFormat="1" ht="12" customHeight="1">
      <c r="A18" s="3" t="s">
        <v>9</v>
      </c>
      <c r="B18" s="9">
        <f>'Tabell 10'!B8</f>
        <v>762175</v>
      </c>
      <c r="C18" s="9">
        <f>'Tabell 10'!C8</f>
        <v>762036</v>
      </c>
      <c r="D18" s="9">
        <f>'Tabell 10'!D8</f>
        <v>636535</v>
      </c>
      <c r="E18" s="9">
        <f>'Tabell 10'!E8</f>
        <v>-266908</v>
      </c>
      <c r="F18" s="9">
        <f>'Tabell 10'!F8</f>
        <v>0</v>
      </c>
      <c r="G18" s="9">
        <f>'Tabell 10'!G8</f>
        <v>-27839</v>
      </c>
      <c r="H18" s="9">
        <f>'Tabell 10'!H8</f>
        <v>-691505</v>
      </c>
      <c r="I18" s="9">
        <f>'Tabell 10'!I8</f>
        <v>412319</v>
      </c>
    </row>
    <row r="19" spans="1:9" s="3" customFormat="1" ht="12" customHeight="1">
      <c r="A19" s="33" t="s">
        <v>327</v>
      </c>
      <c r="B19" s="13">
        <f>'Tabell 10'!B9</f>
        <v>462752</v>
      </c>
      <c r="C19" s="13">
        <f>'Tabell 10'!C9</f>
        <v>462752</v>
      </c>
      <c r="D19" s="13">
        <f>'Tabell 10'!D9</f>
        <v>594492</v>
      </c>
      <c r="E19" s="13">
        <f>'Tabell 10'!E9</f>
        <v>-254365</v>
      </c>
      <c r="F19" s="13">
        <f>'Tabell 10'!F9</f>
        <v>0</v>
      </c>
      <c r="G19" s="13">
        <f>'Tabell 10'!G9</f>
        <v>-21143</v>
      </c>
      <c r="H19" s="13">
        <f>'Tabell 10'!H9</f>
        <v>-120536</v>
      </c>
      <c r="I19" s="13">
        <f>'Tabell 10'!I9</f>
        <v>189317</v>
      </c>
    </row>
    <row r="20" spans="1:9" s="3" customFormat="1" ht="12" customHeight="1">
      <c r="A20" s="3" t="s">
        <v>10</v>
      </c>
      <c r="B20" s="9">
        <f>'Tabell 20'!B10</f>
        <v>640034</v>
      </c>
      <c r="C20" s="9">
        <f>'Tabell 20'!C10</f>
        <v>634120</v>
      </c>
      <c r="D20" s="9">
        <f>'Tabell 20'!D10</f>
        <v>15701</v>
      </c>
      <c r="E20" s="9">
        <f>'Tabell 20'!E10</f>
        <v>-457426</v>
      </c>
      <c r="F20" s="9">
        <f>'Tabell 20'!F10</f>
        <v>0</v>
      </c>
      <c r="G20" s="9">
        <f>'Tabell 20'!G10</f>
        <v>-167694</v>
      </c>
      <c r="H20" s="9">
        <f>'Tabell 20'!H10</f>
        <v>0</v>
      </c>
      <c r="I20" s="9">
        <f>'Tabell 20'!I10</f>
        <v>24701</v>
      </c>
    </row>
    <row r="21" spans="1:9" s="3" customFormat="1" ht="12" customHeight="1">
      <c r="A21" s="33" t="s">
        <v>328</v>
      </c>
      <c r="B21" s="13">
        <f>'Tabell 20'!B11</f>
        <v>562961</v>
      </c>
      <c r="C21" s="13">
        <f>'Tabell 20'!C11</f>
        <v>556800</v>
      </c>
      <c r="D21" s="13">
        <f>'Tabell 20'!D11</f>
        <v>15262</v>
      </c>
      <c r="E21" s="13">
        <f>'Tabell 20'!E11</f>
        <v>-439129</v>
      </c>
      <c r="F21" s="13">
        <f>'Tabell 20'!F11</f>
        <v>0</v>
      </c>
      <c r="G21" s="13">
        <f>'Tabell 20'!G11</f>
        <v>-154958</v>
      </c>
      <c r="H21" s="13">
        <f>'Tabell 20'!H11</f>
        <v>0</v>
      </c>
      <c r="I21" s="13">
        <f>'Tabell 20'!I11</f>
        <v>-22025</v>
      </c>
    </row>
    <row r="22" spans="1:9" s="3" customFormat="1" ht="12" customHeight="1">
      <c r="A22" s="3" t="s">
        <v>11</v>
      </c>
      <c r="B22" s="9">
        <f>'Tabell 19'!B27</f>
        <v>610208</v>
      </c>
      <c r="C22" s="9">
        <f>'Tabell 19'!C27</f>
        <v>445115</v>
      </c>
      <c r="D22" s="9">
        <f>'Tabell 19'!D27</f>
        <v>71862</v>
      </c>
      <c r="E22" s="9">
        <f>'Tabell 19'!E27</f>
        <v>-555775</v>
      </c>
      <c r="F22" s="9">
        <f>'Tabell 19'!F27</f>
        <v>-218839</v>
      </c>
      <c r="G22" s="9">
        <f>'Tabell 19'!G27</f>
        <v>-112457</v>
      </c>
      <c r="H22" s="9">
        <f>'Tabell 19'!H27</f>
        <v>291</v>
      </c>
      <c r="I22" s="9">
        <f>'Tabell 19'!I27</f>
        <v>-369803</v>
      </c>
    </row>
    <row r="23" spans="1:9" s="3" customFormat="1" ht="12" customHeight="1">
      <c r="A23" s="33" t="s">
        <v>320</v>
      </c>
      <c r="B23" s="13">
        <f>'Tabell 19'!B28</f>
        <v>482215</v>
      </c>
      <c r="C23" s="13">
        <f>'Tabell 19'!C28</f>
        <v>448272</v>
      </c>
      <c r="D23" s="13">
        <f>'Tabell 19'!D28</f>
        <v>83909</v>
      </c>
      <c r="E23" s="13">
        <f>'Tabell 19'!E28</f>
        <v>-1554884</v>
      </c>
      <c r="F23" s="13">
        <f>'Tabell 19'!F28</f>
        <v>-286209</v>
      </c>
      <c r="G23" s="13">
        <f>'Tabell 19'!G28</f>
        <v>-68258</v>
      </c>
      <c r="H23" s="13">
        <f>'Tabell 19'!H28</f>
        <v>-80722</v>
      </c>
      <c r="I23" s="13">
        <f>'Tabell 19'!I28</f>
        <v>-1457892</v>
      </c>
    </row>
    <row r="24" spans="1:9" s="3" customFormat="1" ht="12" customHeight="1">
      <c r="A24" s="2"/>
      <c r="B24" s="9"/>
      <c r="C24" s="9"/>
      <c r="D24" s="9"/>
      <c r="E24" s="9"/>
      <c r="F24" s="9"/>
      <c r="G24" s="9"/>
      <c r="H24" s="9"/>
      <c r="I24" s="9"/>
    </row>
    <row r="25" spans="1:9" ht="12.75">
      <c r="A25" s="3" t="s">
        <v>329</v>
      </c>
      <c r="B25" s="9">
        <f>B4+B6+B8+B10+B12+B14+B16+B18+B20+B22</f>
        <v>34344085</v>
      </c>
      <c r="C25" s="9">
        <f aca="true" t="shared" si="0" ref="C25:I25">C4+C6+C8+C10+C12+C14+C16+C18+C20+C22</f>
        <v>28414434</v>
      </c>
      <c r="D25" s="9">
        <f t="shared" si="0"/>
        <v>8493249</v>
      </c>
      <c r="E25" s="9">
        <f t="shared" si="0"/>
        <v>-31430950</v>
      </c>
      <c r="F25" s="9">
        <f t="shared" si="0"/>
        <v>-626383</v>
      </c>
      <c r="G25" s="9">
        <f t="shared" si="0"/>
        <v>-6103101</v>
      </c>
      <c r="H25" s="9">
        <f t="shared" si="0"/>
        <v>-508229</v>
      </c>
      <c r="I25" s="9">
        <f t="shared" si="0"/>
        <v>-1760980</v>
      </c>
    </row>
    <row r="26" spans="1:9" ht="13.5">
      <c r="A26" s="19" t="s">
        <v>330</v>
      </c>
      <c r="B26" s="13">
        <f>B5+B7+B9+B11+B13+B15+B17+B19+B21+B23</f>
        <v>34102249</v>
      </c>
      <c r="C26" s="13">
        <f aca="true" t="shared" si="1" ref="C26:I26">C5+C7+C9+C11+C13+C15+C17+C19+C21+C23</f>
        <v>30309082</v>
      </c>
      <c r="D26" s="13">
        <f t="shared" si="1"/>
        <v>7981061</v>
      </c>
      <c r="E26" s="13">
        <f t="shared" si="1"/>
        <v>-36415004</v>
      </c>
      <c r="F26" s="13">
        <f t="shared" si="1"/>
        <v>-705800</v>
      </c>
      <c r="G26" s="13">
        <f t="shared" si="1"/>
        <v>-6245234</v>
      </c>
      <c r="H26" s="13">
        <f t="shared" si="1"/>
        <v>-141665</v>
      </c>
      <c r="I26" s="13">
        <f t="shared" si="1"/>
        <v>-5689444</v>
      </c>
    </row>
    <row r="28" spans="1:9" ht="12.75">
      <c r="A28" s="1" t="s">
        <v>136</v>
      </c>
      <c r="B28" s="7">
        <f>B25/($B25/100)</f>
        <v>100</v>
      </c>
      <c r="C28" s="7">
        <f aca="true" t="shared" si="2" ref="C28:I28">C25/($B25/100)</f>
        <v>82.73457860356449</v>
      </c>
      <c r="D28" s="7">
        <f t="shared" si="2"/>
        <v>24.72987415445775</v>
      </c>
      <c r="E28" s="7">
        <f t="shared" si="2"/>
        <v>-91.51779702385433</v>
      </c>
      <c r="F28" s="7">
        <f t="shared" si="2"/>
        <v>-1.8238453579415497</v>
      </c>
      <c r="G28" s="7">
        <f t="shared" si="2"/>
        <v>-17.77045741646633</v>
      </c>
      <c r="H28" s="7">
        <f t="shared" si="2"/>
        <v>-1.4798152287358946</v>
      </c>
      <c r="I28" s="7">
        <f t="shared" si="2"/>
        <v>-5.127462268975866</v>
      </c>
    </row>
    <row r="29" spans="1:9" ht="13.5">
      <c r="A29" s="19" t="s">
        <v>137</v>
      </c>
      <c r="B29" s="14">
        <f>B26/($B26/100)</f>
        <v>100</v>
      </c>
      <c r="C29" s="14">
        <f aca="true" t="shared" si="3" ref="C29:I29">C26/($B26/100)</f>
        <v>88.87707669954554</v>
      </c>
      <c r="D29" s="14">
        <f t="shared" si="3"/>
        <v>23.403327446233824</v>
      </c>
      <c r="E29" s="14">
        <f t="shared" si="3"/>
        <v>-106.78182544500218</v>
      </c>
      <c r="F29" s="14">
        <f t="shared" si="3"/>
        <v>-2.069658221075097</v>
      </c>
      <c r="G29" s="14">
        <f t="shared" si="3"/>
        <v>-18.31326139223252</v>
      </c>
      <c r="H29" s="14">
        <f t="shared" si="3"/>
        <v>-0.4154124849654344</v>
      </c>
      <c r="I29" s="14">
        <f t="shared" si="3"/>
        <v>-16.683486182978726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1" fitToWidth="1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9"/>
  <dimension ref="A1:K89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0" width="13.7109375" style="1" customWidth="1"/>
    <col min="11" max="16384" width="9.140625" style="1" customWidth="1"/>
  </cols>
  <sheetData>
    <row r="1" spans="1:11" ht="27" customHeight="1">
      <c r="A1" s="32" t="s">
        <v>303</v>
      </c>
      <c r="B1" s="23"/>
      <c r="C1" s="23"/>
      <c r="D1" s="23"/>
      <c r="E1" s="23"/>
      <c r="F1" s="6"/>
      <c r="G1" s="8"/>
      <c r="H1" s="8"/>
      <c r="I1" s="8"/>
      <c r="J1" s="8"/>
      <c r="K1" s="8"/>
    </row>
    <row r="2" spans="1:11" s="19" customFormat="1" ht="17.25" customHeight="1" thickBot="1">
      <c r="A2" s="27" t="s">
        <v>21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1:10" ht="80.25" customHeight="1" thickTop="1">
      <c r="A3" s="5" t="s">
        <v>59</v>
      </c>
      <c r="B3" s="4" t="s">
        <v>57</v>
      </c>
      <c r="C3" s="4" t="s">
        <v>94</v>
      </c>
      <c r="D3" s="4" t="s">
        <v>68</v>
      </c>
      <c r="E3" s="4" t="s">
        <v>61</v>
      </c>
      <c r="F3" s="4" t="s">
        <v>95</v>
      </c>
      <c r="G3" s="4" t="s">
        <v>96</v>
      </c>
      <c r="H3" s="4" t="s">
        <v>97</v>
      </c>
      <c r="I3" s="4" t="s">
        <v>98</v>
      </c>
      <c r="J3" s="4" t="s">
        <v>99</v>
      </c>
    </row>
    <row r="4" spans="1:10" s="3" customFormat="1" ht="12" customHeight="1">
      <c r="A4" s="3" t="s">
        <v>264</v>
      </c>
      <c r="B4" s="9">
        <v>101471304</v>
      </c>
      <c r="C4" s="9">
        <v>0</v>
      </c>
      <c r="D4" s="9">
        <v>2898064</v>
      </c>
      <c r="E4" s="9">
        <v>104369368</v>
      </c>
      <c r="F4" s="9">
        <v>24305098</v>
      </c>
      <c r="G4" s="9">
        <v>10708641</v>
      </c>
      <c r="H4" s="9">
        <v>68348242</v>
      </c>
      <c r="I4" s="9">
        <v>1007387</v>
      </c>
      <c r="J4" s="9">
        <v>104369368</v>
      </c>
    </row>
    <row r="5" spans="1:10" s="3" customFormat="1" ht="12" customHeight="1">
      <c r="A5" s="3" t="s">
        <v>145</v>
      </c>
      <c r="B5" s="9">
        <v>35451442</v>
      </c>
      <c r="C5" s="9">
        <v>2594206</v>
      </c>
      <c r="D5" s="9">
        <v>8511318</v>
      </c>
      <c r="E5" s="9">
        <v>46556966</v>
      </c>
      <c r="F5" s="9">
        <v>12237215</v>
      </c>
      <c r="G5" s="9">
        <v>2911205</v>
      </c>
      <c r="H5" s="9">
        <v>15929960</v>
      </c>
      <c r="I5" s="9">
        <v>15478586</v>
      </c>
      <c r="J5" s="9">
        <v>46556966</v>
      </c>
    </row>
    <row r="6" spans="1:10" s="3" customFormat="1" ht="12" customHeight="1">
      <c r="A6" s="3" t="s">
        <v>146</v>
      </c>
      <c r="B6" s="9">
        <v>34649986</v>
      </c>
      <c r="C6" s="9">
        <v>2075587</v>
      </c>
      <c r="D6" s="9">
        <v>4776158</v>
      </c>
      <c r="E6" s="9">
        <v>41501731</v>
      </c>
      <c r="F6" s="9">
        <v>5099312</v>
      </c>
      <c r="G6" s="9">
        <v>16460</v>
      </c>
      <c r="H6" s="9">
        <v>12657535</v>
      </c>
      <c r="I6" s="9">
        <v>23728424</v>
      </c>
      <c r="J6" s="9">
        <v>41501731</v>
      </c>
    </row>
    <row r="7" spans="1:10" s="3" customFormat="1" ht="12" customHeight="1">
      <c r="A7" s="3" t="s">
        <v>143</v>
      </c>
      <c r="B7" s="9">
        <v>30216205</v>
      </c>
      <c r="C7" s="9">
        <v>0</v>
      </c>
      <c r="D7" s="9">
        <v>1773060</v>
      </c>
      <c r="E7" s="9">
        <v>31989265</v>
      </c>
      <c r="F7" s="9">
        <v>3925349</v>
      </c>
      <c r="G7" s="9">
        <v>6635955</v>
      </c>
      <c r="H7" s="9">
        <v>19648026</v>
      </c>
      <c r="I7" s="9">
        <v>1779935</v>
      </c>
      <c r="J7" s="9">
        <v>31989265</v>
      </c>
    </row>
    <row r="8" spans="1:10" s="3" customFormat="1" ht="12" customHeight="1">
      <c r="A8" s="3" t="s">
        <v>147</v>
      </c>
      <c r="B8" s="9">
        <v>17748711</v>
      </c>
      <c r="C8" s="9">
        <v>301817</v>
      </c>
      <c r="D8" s="9">
        <v>3240129</v>
      </c>
      <c r="E8" s="9">
        <v>21290657</v>
      </c>
      <c r="F8" s="9">
        <v>4183819</v>
      </c>
      <c r="G8" s="9">
        <v>61555</v>
      </c>
      <c r="H8" s="9">
        <v>15288910</v>
      </c>
      <c r="I8" s="9">
        <v>1756373</v>
      </c>
      <c r="J8" s="9">
        <v>21290657</v>
      </c>
    </row>
    <row r="9" spans="1:10" s="3" customFormat="1" ht="12" customHeight="1">
      <c r="A9" s="3" t="s">
        <v>148</v>
      </c>
      <c r="B9" s="9">
        <v>10692817</v>
      </c>
      <c r="C9" s="9">
        <v>2132995</v>
      </c>
      <c r="D9" s="9">
        <v>1748875</v>
      </c>
      <c r="E9" s="9">
        <v>14574687</v>
      </c>
      <c r="F9" s="9">
        <v>2629219</v>
      </c>
      <c r="G9" s="9">
        <v>1229441</v>
      </c>
      <c r="H9" s="9">
        <v>8238941</v>
      </c>
      <c r="I9" s="9">
        <v>2477086</v>
      </c>
      <c r="J9" s="9">
        <v>14574687</v>
      </c>
    </row>
    <row r="10" spans="1:10" s="3" customFormat="1" ht="12" customHeight="1">
      <c r="A10" s="3" t="s">
        <v>159</v>
      </c>
      <c r="B10" s="9">
        <v>10066146</v>
      </c>
      <c r="C10" s="9">
        <v>527410</v>
      </c>
      <c r="D10" s="9">
        <v>1419053</v>
      </c>
      <c r="E10" s="9">
        <v>12012609</v>
      </c>
      <c r="F10" s="9">
        <v>902134</v>
      </c>
      <c r="G10" s="9">
        <v>6473148</v>
      </c>
      <c r="H10" s="9">
        <v>4000429</v>
      </c>
      <c r="I10" s="9">
        <v>636898</v>
      </c>
      <c r="J10" s="9">
        <v>12012609</v>
      </c>
    </row>
    <row r="11" spans="1:10" s="3" customFormat="1" ht="12" customHeight="1">
      <c r="A11" s="3" t="s">
        <v>237</v>
      </c>
      <c r="B11" s="9">
        <v>9878686</v>
      </c>
      <c r="C11" s="9">
        <v>0</v>
      </c>
      <c r="D11" s="9">
        <v>255180</v>
      </c>
      <c r="E11" s="9">
        <v>10133866</v>
      </c>
      <c r="F11" s="9">
        <v>618386</v>
      </c>
      <c r="G11" s="9">
        <v>8998546</v>
      </c>
      <c r="H11" s="9">
        <v>269094</v>
      </c>
      <c r="I11" s="9">
        <v>247840</v>
      </c>
      <c r="J11" s="9">
        <v>10133866</v>
      </c>
    </row>
    <row r="12" spans="1:10" s="3" customFormat="1" ht="12" customHeight="1">
      <c r="A12" s="3" t="s">
        <v>221</v>
      </c>
      <c r="B12" s="9">
        <v>2456345</v>
      </c>
      <c r="C12" s="9">
        <v>183696</v>
      </c>
      <c r="D12" s="9">
        <v>5022095</v>
      </c>
      <c r="E12" s="9">
        <v>7662136</v>
      </c>
      <c r="F12" s="9">
        <v>359040</v>
      </c>
      <c r="G12" s="9">
        <v>4798917</v>
      </c>
      <c r="H12" s="9">
        <v>2234715</v>
      </c>
      <c r="I12" s="9">
        <v>269464</v>
      </c>
      <c r="J12" s="9">
        <v>7662136</v>
      </c>
    </row>
    <row r="13" spans="1:10" s="3" customFormat="1" ht="12" customHeight="1">
      <c r="A13" s="3" t="s">
        <v>142</v>
      </c>
      <c r="B13" s="9">
        <v>5286651</v>
      </c>
      <c r="C13" s="9">
        <v>714836</v>
      </c>
      <c r="D13" s="9">
        <v>1430964</v>
      </c>
      <c r="E13" s="9">
        <v>7432451</v>
      </c>
      <c r="F13" s="9">
        <v>1196044</v>
      </c>
      <c r="G13" s="9">
        <v>0</v>
      </c>
      <c r="H13" s="9">
        <v>5914281</v>
      </c>
      <c r="I13" s="9">
        <v>322126</v>
      </c>
      <c r="J13" s="9">
        <v>7432451</v>
      </c>
    </row>
    <row r="14" spans="1:10" s="3" customFormat="1" ht="12" customHeight="1">
      <c r="A14" s="3" t="s">
        <v>259</v>
      </c>
      <c r="B14" s="9">
        <v>1174524</v>
      </c>
      <c r="C14" s="9">
        <v>3907985</v>
      </c>
      <c r="D14" s="9">
        <v>790507</v>
      </c>
      <c r="E14" s="9">
        <v>5873016</v>
      </c>
      <c r="F14" s="9">
        <v>572808</v>
      </c>
      <c r="G14" s="9">
        <v>0</v>
      </c>
      <c r="H14" s="9">
        <v>3907985</v>
      </c>
      <c r="I14" s="9">
        <v>1392223</v>
      </c>
      <c r="J14" s="9">
        <v>5873016</v>
      </c>
    </row>
    <row r="15" spans="1:10" s="3" customFormat="1" ht="12" customHeight="1">
      <c r="A15" s="3" t="s">
        <v>168</v>
      </c>
      <c r="B15" s="9">
        <v>4450025</v>
      </c>
      <c r="C15" s="9">
        <v>78</v>
      </c>
      <c r="D15" s="9">
        <v>18813</v>
      </c>
      <c r="E15" s="9">
        <v>4468916</v>
      </c>
      <c r="F15" s="9">
        <v>1760997</v>
      </c>
      <c r="G15" s="9">
        <v>459675</v>
      </c>
      <c r="H15" s="9">
        <v>3396</v>
      </c>
      <c r="I15" s="9">
        <v>2244848</v>
      </c>
      <c r="J15" s="9">
        <v>4468916</v>
      </c>
    </row>
    <row r="16" spans="1:10" s="3" customFormat="1" ht="12" customHeight="1">
      <c r="A16" s="3" t="s">
        <v>247</v>
      </c>
      <c r="B16" s="9">
        <v>2509087</v>
      </c>
      <c r="C16" s="9">
        <v>842647</v>
      </c>
      <c r="D16" s="9">
        <v>836788</v>
      </c>
      <c r="E16" s="9">
        <v>4188522</v>
      </c>
      <c r="F16" s="9">
        <v>702528</v>
      </c>
      <c r="G16" s="9">
        <v>410359</v>
      </c>
      <c r="H16" s="9">
        <v>2715572</v>
      </c>
      <c r="I16" s="9">
        <v>360063</v>
      </c>
      <c r="J16" s="9">
        <v>4188522</v>
      </c>
    </row>
    <row r="17" spans="1:10" s="3" customFormat="1" ht="12" customHeight="1">
      <c r="A17" s="3" t="s">
        <v>227</v>
      </c>
      <c r="B17" s="9">
        <v>2799455</v>
      </c>
      <c r="C17" s="9">
        <v>4903</v>
      </c>
      <c r="D17" s="9">
        <v>618796</v>
      </c>
      <c r="E17" s="9">
        <v>3423154</v>
      </c>
      <c r="F17" s="9">
        <v>495594</v>
      </c>
      <c r="G17" s="9">
        <v>951575</v>
      </c>
      <c r="H17" s="9">
        <v>1740314</v>
      </c>
      <c r="I17" s="9">
        <v>235671</v>
      </c>
      <c r="J17" s="9">
        <v>3423154</v>
      </c>
    </row>
    <row r="18" spans="1:10" s="3" customFormat="1" ht="12" customHeight="1">
      <c r="A18" s="3" t="s">
        <v>183</v>
      </c>
      <c r="B18" s="9">
        <v>1982417</v>
      </c>
      <c r="C18" s="9">
        <v>53384</v>
      </c>
      <c r="D18" s="9">
        <v>332505</v>
      </c>
      <c r="E18" s="9">
        <v>2368306</v>
      </c>
      <c r="F18" s="9">
        <v>128885</v>
      </c>
      <c r="G18" s="9">
        <v>384443</v>
      </c>
      <c r="H18" s="9">
        <v>1791709</v>
      </c>
      <c r="I18" s="9">
        <v>63269</v>
      </c>
      <c r="J18" s="9">
        <v>2368306</v>
      </c>
    </row>
    <row r="19" spans="1:10" s="3" customFormat="1" ht="12" customHeight="1">
      <c r="A19" s="3" t="s">
        <v>152</v>
      </c>
      <c r="B19" s="9">
        <v>1221307</v>
      </c>
      <c r="C19" s="9">
        <v>605503</v>
      </c>
      <c r="D19" s="9">
        <v>395032</v>
      </c>
      <c r="E19" s="9">
        <v>2221842</v>
      </c>
      <c r="F19" s="9">
        <v>322535</v>
      </c>
      <c r="G19" s="9">
        <v>0</v>
      </c>
      <c r="H19" s="9">
        <v>1530258</v>
      </c>
      <c r="I19" s="9">
        <v>369049</v>
      </c>
      <c r="J19" s="9">
        <v>2221842</v>
      </c>
    </row>
    <row r="20" spans="1:10" s="3" customFormat="1" ht="12" customHeight="1">
      <c r="A20" s="3" t="s">
        <v>249</v>
      </c>
      <c r="B20" s="9">
        <v>1205012</v>
      </c>
      <c r="C20" s="9">
        <v>0</v>
      </c>
      <c r="D20" s="9">
        <v>833260</v>
      </c>
      <c r="E20" s="9">
        <v>2038272</v>
      </c>
      <c r="F20" s="9">
        <v>159867</v>
      </c>
      <c r="G20" s="9">
        <v>569264</v>
      </c>
      <c r="H20" s="9">
        <v>1309141</v>
      </c>
      <c r="I20" s="9">
        <v>0</v>
      </c>
      <c r="J20" s="9">
        <v>2038272</v>
      </c>
    </row>
    <row r="21" spans="1:10" s="3" customFormat="1" ht="12" customHeight="1">
      <c r="A21" s="3" t="s">
        <v>162</v>
      </c>
      <c r="B21" s="9">
        <v>1809367</v>
      </c>
      <c r="C21" s="9">
        <v>7086</v>
      </c>
      <c r="D21" s="9">
        <v>193686</v>
      </c>
      <c r="E21" s="9">
        <v>2010139</v>
      </c>
      <c r="F21" s="9">
        <v>100000</v>
      </c>
      <c r="G21" s="9">
        <v>1003263</v>
      </c>
      <c r="H21" s="9">
        <v>664729</v>
      </c>
      <c r="I21" s="9">
        <v>242147</v>
      </c>
      <c r="J21" s="9">
        <v>2010139</v>
      </c>
    </row>
    <row r="22" spans="1:10" s="3" customFormat="1" ht="12" customHeight="1">
      <c r="A22" s="3" t="s">
        <v>233</v>
      </c>
      <c r="B22" s="9">
        <v>1403188</v>
      </c>
      <c r="C22" s="9">
        <v>307394</v>
      </c>
      <c r="D22" s="9">
        <v>246448</v>
      </c>
      <c r="E22" s="9">
        <v>1957030</v>
      </c>
      <c r="F22" s="9">
        <v>4968</v>
      </c>
      <c r="G22" s="9">
        <v>659406</v>
      </c>
      <c r="H22" s="9">
        <v>1239206</v>
      </c>
      <c r="I22" s="9">
        <v>53450</v>
      </c>
      <c r="J22" s="9">
        <v>1957030</v>
      </c>
    </row>
    <row r="23" spans="1:10" s="3" customFormat="1" ht="12" customHeight="1">
      <c r="A23" s="3" t="s">
        <v>150</v>
      </c>
      <c r="B23" s="9">
        <v>111896</v>
      </c>
      <c r="C23" s="9">
        <v>0</v>
      </c>
      <c r="D23" s="9">
        <v>1822824</v>
      </c>
      <c r="E23" s="9">
        <v>1934720</v>
      </c>
      <c r="F23" s="9">
        <v>25000</v>
      </c>
      <c r="G23" s="9">
        <v>70450</v>
      </c>
      <c r="H23" s="9">
        <v>1832000</v>
      </c>
      <c r="I23" s="9">
        <v>7270</v>
      </c>
      <c r="J23" s="9">
        <v>1934720</v>
      </c>
    </row>
    <row r="24" spans="1:10" s="3" customFormat="1" ht="12" customHeight="1">
      <c r="A24" s="3" t="s">
        <v>141</v>
      </c>
      <c r="B24" s="9">
        <v>747430</v>
      </c>
      <c r="C24" s="9">
        <v>1047219</v>
      </c>
      <c r="D24" s="9">
        <v>22379</v>
      </c>
      <c r="E24" s="9">
        <v>1817028</v>
      </c>
      <c r="F24" s="9">
        <v>410030</v>
      </c>
      <c r="G24" s="9">
        <v>89913</v>
      </c>
      <c r="H24" s="9">
        <v>1162857</v>
      </c>
      <c r="I24" s="9">
        <v>154228</v>
      </c>
      <c r="J24" s="9">
        <v>1817028</v>
      </c>
    </row>
    <row r="25" spans="1:10" s="3" customFormat="1" ht="12" customHeight="1">
      <c r="A25" s="3" t="s">
        <v>151</v>
      </c>
      <c r="B25" s="9">
        <v>418797</v>
      </c>
      <c r="C25" s="9">
        <v>438969</v>
      </c>
      <c r="D25" s="9">
        <v>228446</v>
      </c>
      <c r="E25" s="9">
        <v>1086212</v>
      </c>
      <c r="F25" s="9">
        <v>218956</v>
      </c>
      <c r="G25" s="9">
        <v>26445</v>
      </c>
      <c r="H25" s="9">
        <v>761272</v>
      </c>
      <c r="I25" s="9">
        <v>79539</v>
      </c>
      <c r="J25" s="9">
        <v>1086212</v>
      </c>
    </row>
    <row r="26" spans="1:10" s="3" customFormat="1" ht="12" customHeight="1">
      <c r="A26" s="3" t="s">
        <v>167</v>
      </c>
      <c r="B26" s="9">
        <v>939242</v>
      </c>
      <c r="C26" s="9">
        <v>3071</v>
      </c>
      <c r="D26" s="9">
        <v>134913</v>
      </c>
      <c r="E26" s="9">
        <v>1077226</v>
      </c>
      <c r="F26" s="9">
        <v>281569</v>
      </c>
      <c r="G26" s="9">
        <v>282478</v>
      </c>
      <c r="H26" s="9">
        <v>291040</v>
      </c>
      <c r="I26" s="9">
        <v>222139</v>
      </c>
      <c r="J26" s="9">
        <v>1077226</v>
      </c>
    </row>
    <row r="27" spans="1:10" s="3" customFormat="1" ht="12" customHeight="1">
      <c r="A27" s="3" t="s">
        <v>149</v>
      </c>
      <c r="B27" s="9">
        <v>178380</v>
      </c>
      <c r="C27" s="9">
        <v>445383</v>
      </c>
      <c r="D27" s="9">
        <v>397788</v>
      </c>
      <c r="E27" s="9">
        <v>1021551</v>
      </c>
      <c r="F27" s="9">
        <v>160432</v>
      </c>
      <c r="G27" s="9">
        <v>122480</v>
      </c>
      <c r="H27" s="9">
        <v>638846</v>
      </c>
      <c r="I27" s="9">
        <v>99793</v>
      </c>
      <c r="J27" s="9">
        <v>1021551</v>
      </c>
    </row>
    <row r="28" spans="1:10" s="3" customFormat="1" ht="12" customHeight="1">
      <c r="A28" s="3" t="s">
        <v>244</v>
      </c>
      <c r="B28" s="9">
        <v>0</v>
      </c>
      <c r="C28" s="9">
        <v>604280</v>
      </c>
      <c r="D28" s="9">
        <v>376101</v>
      </c>
      <c r="E28" s="9">
        <v>980381</v>
      </c>
      <c r="F28" s="9">
        <v>130258</v>
      </c>
      <c r="G28" s="9">
        <v>0</v>
      </c>
      <c r="H28" s="9">
        <v>604031</v>
      </c>
      <c r="I28" s="9">
        <v>246092</v>
      </c>
      <c r="J28" s="9">
        <v>980381</v>
      </c>
    </row>
    <row r="29" spans="1:10" s="3" customFormat="1" ht="12" customHeight="1">
      <c r="A29" s="3" t="s">
        <v>250</v>
      </c>
      <c r="B29" s="9">
        <v>53316</v>
      </c>
      <c r="C29" s="9">
        <v>200460</v>
      </c>
      <c r="D29" s="9">
        <v>627013</v>
      </c>
      <c r="E29" s="9">
        <v>880789</v>
      </c>
      <c r="F29" s="9">
        <v>161926</v>
      </c>
      <c r="G29" s="9">
        <v>94270</v>
      </c>
      <c r="H29" s="9">
        <v>318309</v>
      </c>
      <c r="I29" s="9">
        <v>306284</v>
      </c>
      <c r="J29" s="9">
        <v>880789</v>
      </c>
    </row>
    <row r="30" spans="1:10" s="3" customFormat="1" ht="12" customHeight="1">
      <c r="A30" s="3" t="s">
        <v>185</v>
      </c>
      <c r="B30" s="9">
        <v>673937</v>
      </c>
      <c r="C30" s="9">
        <v>16</v>
      </c>
      <c r="D30" s="9">
        <v>35798</v>
      </c>
      <c r="E30" s="9">
        <v>709751</v>
      </c>
      <c r="F30" s="9">
        <v>116310</v>
      </c>
      <c r="G30" s="9">
        <v>135661</v>
      </c>
      <c r="H30" s="9">
        <v>407616</v>
      </c>
      <c r="I30" s="9">
        <v>50164</v>
      </c>
      <c r="J30" s="9">
        <v>709751</v>
      </c>
    </row>
    <row r="31" spans="1:10" s="3" customFormat="1" ht="12" customHeight="1">
      <c r="A31" s="3" t="s">
        <v>239</v>
      </c>
      <c r="B31" s="9">
        <v>674577</v>
      </c>
      <c r="C31" s="9">
        <v>0</v>
      </c>
      <c r="D31" s="9">
        <v>23842</v>
      </c>
      <c r="E31" s="9">
        <v>698419</v>
      </c>
      <c r="F31" s="9">
        <v>52316</v>
      </c>
      <c r="G31" s="9">
        <v>540380</v>
      </c>
      <c r="H31" s="9">
        <v>85829</v>
      </c>
      <c r="I31" s="9">
        <v>19894</v>
      </c>
      <c r="J31" s="9">
        <v>698419</v>
      </c>
    </row>
    <row r="32" spans="1:10" s="3" customFormat="1" ht="12" customHeight="1">
      <c r="A32" s="3" t="s">
        <v>153</v>
      </c>
      <c r="B32" s="9">
        <v>521646</v>
      </c>
      <c r="C32" s="9">
        <v>59481</v>
      </c>
      <c r="D32" s="9">
        <v>81909</v>
      </c>
      <c r="E32" s="9">
        <v>663036</v>
      </c>
      <c r="F32" s="9">
        <v>237240</v>
      </c>
      <c r="G32" s="9">
        <v>217475</v>
      </c>
      <c r="H32" s="9">
        <v>144922</v>
      </c>
      <c r="I32" s="9">
        <v>63399</v>
      </c>
      <c r="J32" s="9">
        <v>663036</v>
      </c>
    </row>
    <row r="33" spans="1:10" s="3" customFormat="1" ht="12" customHeight="1">
      <c r="A33" s="3" t="s">
        <v>184</v>
      </c>
      <c r="B33" s="9">
        <v>642829</v>
      </c>
      <c r="C33" s="9">
        <v>0</v>
      </c>
      <c r="D33" s="9">
        <v>10317</v>
      </c>
      <c r="E33" s="9">
        <v>653146</v>
      </c>
      <c r="F33" s="9">
        <v>346203</v>
      </c>
      <c r="G33" s="9">
        <v>95584</v>
      </c>
      <c r="H33" s="9">
        <v>125075</v>
      </c>
      <c r="I33" s="9">
        <v>86284</v>
      </c>
      <c r="J33" s="9">
        <v>653146</v>
      </c>
    </row>
    <row r="34" spans="1:10" s="3" customFormat="1" ht="12" customHeight="1">
      <c r="A34" s="3" t="s">
        <v>154</v>
      </c>
      <c r="B34" s="9">
        <v>445531</v>
      </c>
      <c r="C34" s="9">
        <v>4787</v>
      </c>
      <c r="D34" s="9">
        <v>154703</v>
      </c>
      <c r="E34" s="9">
        <v>605021</v>
      </c>
      <c r="F34" s="9">
        <v>109202</v>
      </c>
      <c r="G34" s="9">
        <v>27307</v>
      </c>
      <c r="H34" s="9">
        <v>357829</v>
      </c>
      <c r="I34" s="9">
        <v>110683</v>
      </c>
      <c r="J34" s="9">
        <v>605021</v>
      </c>
    </row>
    <row r="35" spans="1:10" s="3" customFormat="1" ht="12" customHeight="1">
      <c r="A35" s="3" t="s">
        <v>231</v>
      </c>
      <c r="B35" s="9">
        <v>440217</v>
      </c>
      <c r="C35" s="9">
        <v>83956</v>
      </c>
      <c r="D35" s="9">
        <v>26298</v>
      </c>
      <c r="E35" s="9">
        <v>550471</v>
      </c>
      <c r="F35" s="9">
        <v>54751</v>
      </c>
      <c r="G35" s="9">
        <v>169255</v>
      </c>
      <c r="H35" s="9">
        <v>290249</v>
      </c>
      <c r="I35" s="9">
        <v>36216</v>
      </c>
      <c r="J35" s="9">
        <v>550471</v>
      </c>
    </row>
    <row r="36" spans="1:10" s="3" customFormat="1" ht="12" customHeight="1">
      <c r="A36" s="3" t="s">
        <v>177</v>
      </c>
      <c r="B36" s="9">
        <v>227064</v>
      </c>
      <c r="C36" s="9">
        <v>214516</v>
      </c>
      <c r="D36" s="9">
        <v>91505</v>
      </c>
      <c r="E36" s="9">
        <v>533085</v>
      </c>
      <c r="F36" s="9">
        <v>6597</v>
      </c>
      <c r="G36" s="9">
        <v>173470</v>
      </c>
      <c r="H36" s="9">
        <v>304205</v>
      </c>
      <c r="I36" s="9">
        <v>48813</v>
      </c>
      <c r="J36" s="9">
        <v>533085</v>
      </c>
    </row>
    <row r="37" spans="1:10" s="3" customFormat="1" ht="12" customHeight="1">
      <c r="A37" s="3" t="s">
        <v>228</v>
      </c>
      <c r="B37" s="9">
        <v>171793</v>
      </c>
      <c r="C37" s="9">
        <v>177162</v>
      </c>
      <c r="D37" s="9">
        <v>37336</v>
      </c>
      <c r="E37" s="9">
        <v>386291</v>
      </c>
      <c r="F37" s="9">
        <v>77407</v>
      </c>
      <c r="G37" s="9">
        <v>0</v>
      </c>
      <c r="H37" s="9">
        <v>195601</v>
      </c>
      <c r="I37" s="9">
        <v>113283</v>
      </c>
      <c r="J37" s="9">
        <v>386291</v>
      </c>
    </row>
    <row r="38" spans="1:10" s="3" customFormat="1" ht="12" customHeight="1">
      <c r="A38" s="3" t="s">
        <v>238</v>
      </c>
      <c r="B38" s="9">
        <v>318962</v>
      </c>
      <c r="C38" s="9">
        <v>21599</v>
      </c>
      <c r="D38" s="9">
        <v>28940</v>
      </c>
      <c r="E38" s="9">
        <v>369501</v>
      </c>
      <c r="F38" s="9">
        <v>114421</v>
      </c>
      <c r="G38" s="9">
        <v>198569</v>
      </c>
      <c r="H38" s="9">
        <v>46204</v>
      </c>
      <c r="I38" s="9">
        <v>10307</v>
      </c>
      <c r="J38" s="9">
        <v>369501</v>
      </c>
    </row>
    <row r="39" spans="1:10" s="3" customFormat="1" ht="12" customHeight="1">
      <c r="A39" s="3" t="s">
        <v>248</v>
      </c>
      <c r="B39" s="9">
        <v>206820</v>
      </c>
      <c r="C39" s="9">
        <v>0</v>
      </c>
      <c r="D39" s="9">
        <v>154347</v>
      </c>
      <c r="E39" s="9">
        <v>361167</v>
      </c>
      <c r="F39" s="9">
        <v>100008</v>
      </c>
      <c r="G39" s="9">
        <v>51875</v>
      </c>
      <c r="H39" s="9">
        <v>209284</v>
      </c>
      <c r="I39" s="9">
        <v>0</v>
      </c>
      <c r="J39" s="9">
        <v>361167</v>
      </c>
    </row>
    <row r="40" spans="1:10" s="3" customFormat="1" ht="12" customHeight="1">
      <c r="A40" s="3" t="s">
        <v>220</v>
      </c>
      <c r="B40" s="9">
        <v>91783</v>
      </c>
      <c r="C40" s="9">
        <v>164856</v>
      </c>
      <c r="D40" s="9">
        <v>102626</v>
      </c>
      <c r="E40" s="9">
        <v>359265</v>
      </c>
      <c r="F40" s="9">
        <v>10446</v>
      </c>
      <c r="G40" s="9">
        <v>52854</v>
      </c>
      <c r="H40" s="9">
        <v>222957</v>
      </c>
      <c r="I40" s="9">
        <v>73008</v>
      </c>
      <c r="J40" s="9">
        <v>359265</v>
      </c>
    </row>
    <row r="41" spans="1:10" s="3" customFormat="1" ht="12" customHeight="1">
      <c r="A41" s="3" t="s">
        <v>157</v>
      </c>
      <c r="B41" s="9">
        <v>54326</v>
      </c>
      <c r="C41" s="9">
        <v>231232</v>
      </c>
      <c r="D41" s="9">
        <v>65269</v>
      </c>
      <c r="E41" s="9">
        <v>350827</v>
      </c>
      <c r="F41" s="9">
        <v>38411</v>
      </c>
      <c r="G41" s="9">
        <v>50992</v>
      </c>
      <c r="H41" s="9">
        <v>256980</v>
      </c>
      <c r="I41" s="9">
        <v>4444</v>
      </c>
      <c r="J41" s="9">
        <v>350827</v>
      </c>
    </row>
    <row r="42" spans="1:10" s="3" customFormat="1" ht="12" customHeight="1">
      <c r="A42" s="3" t="s">
        <v>155</v>
      </c>
      <c r="B42" s="9">
        <v>259525</v>
      </c>
      <c r="C42" s="9">
        <v>39741</v>
      </c>
      <c r="D42" s="9">
        <v>49164</v>
      </c>
      <c r="E42" s="9">
        <v>348430</v>
      </c>
      <c r="F42" s="9">
        <v>146306</v>
      </c>
      <c r="G42" s="9">
        <v>64679</v>
      </c>
      <c r="H42" s="9">
        <v>111382</v>
      </c>
      <c r="I42" s="9">
        <v>26063</v>
      </c>
      <c r="J42" s="9">
        <v>348430</v>
      </c>
    </row>
    <row r="43" spans="1:10" s="3" customFormat="1" ht="12" customHeight="1">
      <c r="A43" s="3" t="s">
        <v>258</v>
      </c>
      <c r="B43" s="9">
        <v>115189</v>
      </c>
      <c r="C43" s="9">
        <v>33764</v>
      </c>
      <c r="D43" s="9">
        <v>182019</v>
      </c>
      <c r="E43" s="9">
        <v>330972</v>
      </c>
      <c r="F43" s="9">
        <v>38915</v>
      </c>
      <c r="G43" s="9">
        <v>0</v>
      </c>
      <c r="H43" s="9">
        <v>199167</v>
      </c>
      <c r="I43" s="9">
        <v>92890</v>
      </c>
      <c r="J43" s="9">
        <v>330972</v>
      </c>
    </row>
    <row r="44" spans="1:10" s="3" customFormat="1" ht="12" customHeight="1">
      <c r="A44" s="3" t="s">
        <v>219</v>
      </c>
      <c r="B44" s="9">
        <v>192122</v>
      </c>
      <c r="C44" s="9">
        <v>30509</v>
      </c>
      <c r="D44" s="9">
        <v>88174</v>
      </c>
      <c r="E44" s="9">
        <v>310805</v>
      </c>
      <c r="F44" s="9">
        <v>58419</v>
      </c>
      <c r="G44" s="9">
        <v>98859</v>
      </c>
      <c r="H44" s="9">
        <v>134894</v>
      </c>
      <c r="I44" s="9">
        <v>18633</v>
      </c>
      <c r="J44" s="9">
        <v>310805</v>
      </c>
    </row>
    <row r="45" spans="1:10" s="3" customFormat="1" ht="12" customHeight="1">
      <c r="A45" s="3" t="s">
        <v>254</v>
      </c>
      <c r="B45" s="9">
        <v>201691</v>
      </c>
      <c r="C45" s="9">
        <v>8774</v>
      </c>
      <c r="D45" s="9">
        <v>97374</v>
      </c>
      <c r="E45" s="9">
        <v>307839</v>
      </c>
      <c r="F45" s="9">
        <v>6958</v>
      </c>
      <c r="G45" s="9">
        <v>0</v>
      </c>
      <c r="H45" s="9">
        <v>249139</v>
      </c>
      <c r="I45" s="9">
        <v>51742</v>
      </c>
      <c r="J45" s="9">
        <v>307839</v>
      </c>
    </row>
    <row r="46" spans="1:10" s="3" customFormat="1" ht="12" customHeight="1">
      <c r="A46" s="3" t="s">
        <v>172</v>
      </c>
      <c r="B46" s="9">
        <v>223687</v>
      </c>
      <c r="C46" s="9">
        <v>0</v>
      </c>
      <c r="D46" s="9">
        <v>51776</v>
      </c>
      <c r="E46" s="9">
        <v>275463</v>
      </c>
      <c r="F46" s="9">
        <v>100501</v>
      </c>
      <c r="G46" s="9">
        <v>149942</v>
      </c>
      <c r="H46" s="9">
        <v>24096</v>
      </c>
      <c r="I46" s="9">
        <v>924</v>
      </c>
      <c r="J46" s="9">
        <v>275463</v>
      </c>
    </row>
    <row r="47" spans="1:10" s="3" customFormat="1" ht="12" customHeight="1">
      <c r="A47" s="3" t="s">
        <v>161</v>
      </c>
      <c r="B47" s="9">
        <v>210012</v>
      </c>
      <c r="C47" s="9">
        <v>209</v>
      </c>
      <c r="D47" s="9">
        <v>2562</v>
      </c>
      <c r="E47" s="9">
        <v>212783</v>
      </c>
      <c r="F47" s="9">
        <v>101573</v>
      </c>
      <c r="G47" s="9">
        <v>39000</v>
      </c>
      <c r="H47" s="9">
        <v>70264</v>
      </c>
      <c r="I47" s="9">
        <v>1946</v>
      </c>
      <c r="J47" s="9">
        <v>212783</v>
      </c>
    </row>
    <row r="48" spans="1:10" s="3" customFormat="1" ht="12" customHeight="1">
      <c r="A48" s="3" t="s">
        <v>173</v>
      </c>
      <c r="B48" s="9">
        <v>98022</v>
      </c>
      <c r="C48" s="9">
        <v>58197</v>
      </c>
      <c r="D48" s="9">
        <v>42405</v>
      </c>
      <c r="E48" s="9">
        <v>198624</v>
      </c>
      <c r="F48" s="9">
        <v>37398</v>
      </c>
      <c r="G48" s="9">
        <v>33699</v>
      </c>
      <c r="H48" s="9">
        <v>105648</v>
      </c>
      <c r="I48" s="9">
        <v>21879</v>
      </c>
      <c r="J48" s="9">
        <v>198624</v>
      </c>
    </row>
    <row r="49" spans="1:10" s="3" customFormat="1" ht="12" customHeight="1">
      <c r="A49" s="3" t="s">
        <v>179</v>
      </c>
      <c r="B49" s="9">
        <v>191349</v>
      </c>
      <c r="C49" s="9">
        <v>0</v>
      </c>
      <c r="D49" s="9">
        <v>3102</v>
      </c>
      <c r="E49" s="9">
        <v>194451</v>
      </c>
      <c r="F49" s="9">
        <v>10000</v>
      </c>
      <c r="G49" s="9">
        <v>112380</v>
      </c>
      <c r="H49" s="9">
        <v>72040</v>
      </c>
      <c r="I49" s="9">
        <v>31</v>
      </c>
      <c r="J49" s="9">
        <v>194451</v>
      </c>
    </row>
    <row r="50" spans="1:10" s="3" customFormat="1" ht="12" customHeight="1">
      <c r="A50" s="3" t="s">
        <v>222</v>
      </c>
      <c r="B50" s="9">
        <v>157574</v>
      </c>
      <c r="C50" s="9">
        <v>246</v>
      </c>
      <c r="D50" s="9">
        <v>34871</v>
      </c>
      <c r="E50" s="9">
        <v>192691</v>
      </c>
      <c r="F50" s="9">
        <v>19687</v>
      </c>
      <c r="G50" s="9">
        <v>48206</v>
      </c>
      <c r="H50" s="9">
        <v>110388</v>
      </c>
      <c r="I50" s="9">
        <v>14410</v>
      </c>
      <c r="J50" s="9">
        <v>192691</v>
      </c>
    </row>
    <row r="51" spans="1:10" s="3" customFormat="1" ht="12" customHeight="1">
      <c r="A51" s="3" t="s">
        <v>171</v>
      </c>
      <c r="B51" s="9">
        <v>160000</v>
      </c>
      <c r="C51" s="9">
        <v>6</v>
      </c>
      <c r="D51" s="9">
        <v>21183</v>
      </c>
      <c r="E51" s="9">
        <v>181189</v>
      </c>
      <c r="F51" s="9">
        <v>10000</v>
      </c>
      <c r="G51" s="9">
        <v>28809</v>
      </c>
      <c r="H51" s="9">
        <v>138721</v>
      </c>
      <c r="I51" s="9">
        <v>3659</v>
      </c>
      <c r="J51" s="9">
        <v>181189</v>
      </c>
    </row>
    <row r="52" spans="1:10" s="3" customFormat="1" ht="12" customHeight="1">
      <c r="A52" s="3" t="s">
        <v>242</v>
      </c>
      <c r="B52" s="9">
        <v>64000</v>
      </c>
      <c r="C52" s="9">
        <v>0</v>
      </c>
      <c r="D52" s="9">
        <v>116772</v>
      </c>
      <c r="E52" s="9">
        <v>180772</v>
      </c>
      <c r="F52" s="9">
        <v>96153</v>
      </c>
      <c r="G52" s="9">
        <v>0</v>
      </c>
      <c r="H52" s="9">
        <v>39765</v>
      </c>
      <c r="I52" s="9">
        <v>44854</v>
      </c>
      <c r="J52" s="9">
        <v>180772</v>
      </c>
    </row>
    <row r="53" spans="1:10" s="3" customFormat="1" ht="12" customHeight="1">
      <c r="A53" s="3" t="s">
        <v>241</v>
      </c>
      <c r="B53" s="9">
        <v>124817</v>
      </c>
      <c r="C53" s="9">
        <v>12283</v>
      </c>
      <c r="D53" s="9">
        <v>18751</v>
      </c>
      <c r="E53" s="9">
        <v>155851</v>
      </c>
      <c r="F53" s="9">
        <v>55027</v>
      </c>
      <c r="G53" s="9">
        <v>35769</v>
      </c>
      <c r="H53" s="9">
        <v>34681</v>
      </c>
      <c r="I53" s="9">
        <v>30374</v>
      </c>
      <c r="J53" s="9">
        <v>155851</v>
      </c>
    </row>
    <row r="54" spans="1:10" s="3" customFormat="1" ht="12" customHeight="1">
      <c r="A54" s="3" t="s">
        <v>156</v>
      </c>
      <c r="B54" s="9">
        <v>19623</v>
      </c>
      <c r="C54" s="9">
        <v>20690</v>
      </c>
      <c r="D54" s="9">
        <v>108402</v>
      </c>
      <c r="E54" s="9">
        <v>148715</v>
      </c>
      <c r="F54" s="9">
        <v>50000</v>
      </c>
      <c r="G54" s="9">
        <v>18000</v>
      </c>
      <c r="H54" s="9">
        <v>47247</v>
      </c>
      <c r="I54" s="9">
        <v>33468</v>
      </c>
      <c r="J54" s="9">
        <v>148715</v>
      </c>
    </row>
    <row r="55" spans="1:10" s="3" customFormat="1" ht="12" customHeight="1">
      <c r="A55" s="3" t="s">
        <v>178</v>
      </c>
      <c r="B55" s="9">
        <v>118212</v>
      </c>
      <c r="C55" s="9">
        <v>701</v>
      </c>
      <c r="D55" s="9">
        <v>27481</v>
      </c>
      <c r="E55" s="9">
        <v>146394</v>
      </c>
      <c r="F55" s="9">
        <v>10000</v>
      </c>
      <c r="G55" s="9">
        <v>108553</v>
      </c>
      <c r="H55" s="9">
        <v>23044</v>
      </c>
      <c r="I55" s="9">
        <v>4797</v>
      </c>
      <c r="J55" s="9">
        <v>146394</v>
      </c>
    </row>
    <row r="56" spans="1:10" s="3" customFormat="1" ht="12" customHeight="1">
      <c r="A56" s="3" t="s">
        <v>158</v>
      </c>
      <c r="B56" s="9">
        <v>113161</v>
      </c>
      <c r="C56" s="9">
        <v>6192</v>
      </c>
      <c r="D56" s="9">
        <v>24117</v>
      </c>
      <c r="E56" s="9">
        <v>143470</v>
      </c>
      <c r="F56" s="9">
        <v>30000</v>
      </c>
      <c r="G56" s="9">
        <v>63000</v>
      </c>
      <c r="H56" s="9">
        <v>23350</v>
      </c>
      <c r="I56" s="9">
        <v>27120</v>
      </c>
      <c r="J56" s="9">
        <v>143470</v>
      </c>
    </row>
    <row r="57" spans="1:10" s="3" customFormat="1" ht="12" customHeight="1">
      <c r="A57" s="3" t="s">
        <v>252</v>
      </c>
      <c r="B57" s="9">
        <v>62272</v>
      </c>
      <c r="C57" s="9">
        <v>52558</v>
      </c>
      <c r="D57" s="9">
        <v>20121</v>
      </c>
      <c r="E57" s="9">
        <v>134951</v>
      </c>
      <c r="F57" s="9">
        <v>45973</v>
      </c>
      <c r="G57" s="9">
        <v>19533</v>
      </c>
      <c r="H57" s="9">
        <v>61548</v>
      </c>
      <c r="I57" s="9">
        <v>7897</v>
      </c>
      <c r="J57" s="9">
        <v>134951</v>
      </c>
    </row>
    <row r="58" spans="1:10" s="3" customFormat="1" ht="12" customHeight="1">
      <c r="A58" s="3" t="s">
        <v>223</v>
      </c>
      <c r="B58" s="9">
        <v>26281</v>
      </c>
      <c r="C58" s="9">
        <v>57117</v>
      </c>
      <c r="D58" s="9">
        <v>35262</v>
      </c>
      <c r="E58" s="9">
        <v>118660</v>
      </c>
      <c r="F58" s="9">
        <v>10684</v>
      </c>
      <c r="G58" s="9">
        <v>23429</v>
      </c>
      <c r="H58" s="9">
        <v>73160</v>
      </c>
      <c r="I58" s="9">
        <v>11387</v>
      </c>
      <c r="J58" s="9">
        <v>118660</v>
      </c>
    </row>
    <row r="59" spans="1:10" s="3" customFormat="1" ht="12" customHeight="1">
      <c r="A59" s="3" t="s">
        <v>176</v>
      </c>
      <c r="B59" s="9">
        <v>86284</v>
      </c>
      <c r="C59" s="9">
        <v>5309</v>
      </c>
      <c r="D59" s="9">
        <v>16283</v>
      </c>
      <c r="E59" s="9">
        <v>107876</v>
      </c>
      <c r="F59" s="9">
        <v>18018</v>
      </c>
      <c r="G59" s="9">
        <v>34352</v>
      </c>
      <c r="H59" s="9">
        <v>47747</v>
      </c>
      <c r="I59" s="9">
        <v>7759</v>
      </c>
      <c r="J59" s="9">
        <v>107876</v>
      </c>
    </row>
    <row r="60" spans="1:10" s="3" customFormat="1" ht="12" customHeight="1">
      <c r="A60" s="3" t="s">
        <v>165</v>
      </c>
      <c r="B60" s="9">
        <v>39672</v>
      </c>
      <c r="C60" s="9">
        <v>12724</v>
      </c>
      <c r="D60" s="9">
        <v>47634</v>
      </c>
      <c r="E60" s="9">
        <v>100030</v>
      </c>
      <c r="F60" s="9">
        <v>40502</v>
      </c>
      <c r="G60" s="9">
        <v>7877</v>
      </c>
      <c r="H60" s="9">
        <v>40940</v>
      </c>
      <c r="I60" s="9">
        <v>10711</v>
      </c>
      <c r="J60" s="9">
        <v>100030</v>
      </c>
    </row>
    <row r="61" spans="1:10" s="3" customFormat="1" ht="12" customHeight="1">
      <c r="A61" s="3" t="s">
        <v>169</v>
      </c>
      <c r="B61" s="9">
        <v>68403</v>
      </c>
      <c r="C61" s="9">
        <v>21717</v>
      </c>
      <c r="D61" s="9">
        <v>4808</v>
      </c>
      <c r="E61" s="9">
        <v>94928</v>
      </c>
      <c r="F61" s="9">
        <v>25000</v>
      </c>
      <c r="G61" s="9">
        <v>25666</v>
      </c>
      <c r="H61" s="9">
        <v>42745</v>
      </c>
      <c r="I61" s="9">
        <v>1517</v>
      </c>
      <c r="J61" s="9">
        <v>94928</v>
      </c>
    </row>
    <row r="62" spans="1:10" s="3" customFormat="1" ht="12" customHeight="1">
      <c r="A62" s="3" t="s">
        <v>160</v>
      </c>
      <c r="B62" s="9">
        <v>15746</v>
      </c>
      <c r="C62" s="9">
        <v>30590</v>
      </c>
      <c r="D62" s="9">
        <v>43332</v>
      </c>
      <c r="E62" s="9">
        <v>89668</v>
      </c>
      <c r="F62" s="9">
        <v>15000</v>
      </c>
      <c r="G62" s="9">
        <v>32617</v>
      </c>
      <c r="H62" s="9">
        <v>41564</v>
      </c>
      <c r="I62" s="9">
        <v>487</v>
      </c>
      <c r="J62" s="9">
        <v>89668</v>
      </c>
    </row>
    <row r="63" spans="1:10" s="3" customFormat="1" ht="12" customHeight="1">
      <c r="A63" s="3" t="s">
        <v>174</v>
      </c>
      <c r="B63" s="9">
        <v>23107</v>
      </c>
      <c r="C63" s="9">
        <v>2936</v>
      </c>
      <c r="D63" s="9">
        <v>62550</v>
      </c>
      <c r="E63" s="9">
        <v>88593</v>
      </c>
      <c r="F63" s="9">
        <v>10000</v>
      </c>
      <c r="G63" s="9">
        <v>16498</v>
      </c>
      <c r="H63" s="9">
        <v>51741</v>
      </c>
      <c r="I63" s="9">
        <v>10354</v>
      </c>
      <c r="J63" s="9">
        <v>88593</v>
      </c>
    </row>
    <row r="64" spans="1:10" s="3" customFormat="1" ht="12" customHeight="1">
      <c r="A64" s="3" t="s">
        <v>170</v>
      </c>
      <c r="B64" s="9">
        <v>46905</v>
      </c>
      <c r="C64" s="9">
        <v>25576</v>
      </c>
      <c r="D64" s="9">
        <v>7410</v>
      </c>
      <c r="E64" s="9">
        <v>79891</v>
      </c>
      <c r="F64" s="9">
        <v>34302</v>
      </c>
      <c r="G64" s="9">
        <v>8975</v>
      </c>
      <c r="H64" s="9">
        <v>34474</v>
      </c>
      <c r="I64" s="9">
        <v>2140</v>
      </c>
      <c r="J64" s="9">
        <v>79891</v>
      </c>
    </row>
    <row r="65" spans="1:10" s="3" customFormat="1" ht="12" customHeight="1">
      <c r="A65" s="3" t="s">
        <v>181</v>
      </c>
      <c r="B65" s="9">
        <v>24117</v>
      </c>
      <c r="C65" s="9">
        <v>45734</v>
      </c>
      <c r="D65" s="9">
        <v>9066</v>
      </c>
      <c r="E65" s="9">
        <v>78917</v>
      </c>
      <c r="F65" s="9">
        <v>14000</v>
      </c>
      <c r="G65" s="9">
        <v>3442</v>
      </c>
      <c r="H65" s="9">
        <v>53382</v>
      </c>
      <c r="I65" s="9">
        <v>8093</v>
      </c>
      <c r="J65" s="9">
        <v>78917</v>
      </c>
    </row>
    <row r="66" spans="1:10" s="3" customFormat="1" ht="12" customHeight="1">
      <c r="A66" s="3" t="s">
        <v>256</v>
      </c>
      <c r="B66" s="9">
        <v>56041</v>
      </c>
      <c r="C66" s="9">
        <v>1353</v>
      </c>
      <c r="D66" s="9">
        <v>18015</v>
      </c>
      <c r="E66" s="9">
        <v>75409</v>
      </c>
      <c r="F66" s="9">
        <v>7500</v>
      </c>
      <c r="G66" s="9">
        <v>44603</v>
      </c>
      <c r="H66" s="9">
        <v>20084</v>
      </c>
      <c r="I66" s="9">
        <v>3222</v>
      </c>
      <c r="J66" s="9">
        <v>75409</v>
      </c>
    </row>
    <row r="67" spans="1:10" s="3" customFormat="1" ht="12" customHeight="1">
      <c r="A67" s="3" t="s">
        <v>166</v>
      </c>
      <c r="B67" s="9">
        <v>64816</v>
      </c>
      <c r="C67" s="9">
        <v>3341</v>
      </c>
      <c r="D67" s="9">
        <v>5150</v>
      </c>
      <c r="E67" s="9">
        <v>73307</v>
      </c>
      <c r="F67" s="9">
        <v>50001</v>
      </c>
      <c r="G67" s="9">
        <v>15000</v>
      </c>
      <c r="H67" s="9">
        <v>8130</v>
      </c>
      <c r="I67" s="9">
        <v>176</v>
      </c>
      <c r="J67" s="9">
        <v>73307</v>
      </c>
    </row>
    <row r="68" spans="1:10" s="3" customFormat="1" ht="12" customHeight="1">
      <c r="A68" s="3" t="s">
        <v>253</v>
      </c>
      <c r="B68" s="9">
        <v>63240</v>
      </c>
      <c r="C68" s="9">
        <v>959</v>
      </c>
      <c r="D68" s="9">
        <v>4445</v>
      </c>
      <c r="E68" s="9">
        <v>68644</v>
      </c>
      <c r="F68" s="9">
        <v>6000</v>
      </c>
      <c r="G68" s="9">
        <v>22640</v>
      </c>
      <c r="H68" s="9">
        <v>11539</v>
      </c>
      <c r="I68" s="9">
        <v>28465</v>
      </c>
      <c r="J68" s="9">
        <v>68644</v>
      </c>
    </row>
    <row r="69" spans="1:10" s="3" customFormat="1" ht="12" customHeight="1">
      <c r="A69" s="3" t="s">
        <v>182</v>
      </c>
      <c r="B69" s="9">
        <v>0</v>
      </c>
      <c r="C69" s="9">
        <v>96</v>
      </c>
      <c r="D69" s="9">
        <v>68264</v>
      </c>
      <c r="E69" s="9">
        <v>68360</v>
      </c>
      <c r="F69" s="9">
        <v>25654</v>
      </c>
      <c r="G69" s="9">
        <v>0</v>
      </c>
      <c r="H69" s="9">
        <v>1941</v>
      </c>
      <c r="I69" s="9">
        <v>40765</v>
      </c>
      <c r="J69" s="9">
        <v>68360</v>
      </c>
    </row>
    <row r="70" spans="1:10" s="3" customFormat="1" ht="12" customHeight="1">
      <c r="A70" s="3" t="s">
        <v>163</v>
      </c>
      <c r="B70" s="9">
        <v>17566</v>
      </c>
      <c r="C70" s="9">
        <v>4190</v>
      </c>
      <c r="D70" s="9">
        <v>26425</v>
      </c>
      <c r="E70" s="9">
        <v>48181</v>
      </c>
      <c r="F70" s="9">
        <v>10000</v>
      </c>
      <c r="G70" s="9">
        <v>5658</v>
      </c>
      <c r="H70" s="9">
        <v>26970</v>
      </c>
      <c r="I70" s="9">
        <v>5553</v>
      </c>
      <c r="J70" s="9">
        <v>48181</v>
      </c>
    </row>
    <row r="71" spans="1:10" s="3" customFormat="1" ht="12" customHeight="1">
      <c r="A71" s="3" t="s">
        <v>251</v>
      </c>
      <c r="B71" s="9">
        <v>40193</v>
      </c>
      <c r="C71" s="9">
        <v>3627</v>
      </c>
      <c r="D71" s="9">
        <v>3641</v>
      </c>
      <c r="E71" s="9">
        <v>47461</v>
      </c>
      <c r="F71" s="9">
        <v>15000</v>
      </c>
      <c r="G71" s="9">
        <v>0</v>
      </c>
      <c r="H71" s="9">
        <v>16683</v>
      </c>
      <c r="I71" s="9">
        <v>15778</v>
      </c>
      <c r="J71" s="9">
        <v>47461</v>
      </c>
    </row>
    <row r="72" spans="1:10" s="3" customFormat="1" ht="12" customHeight="1">
      <c r="A72" s="3" t="s">
        <v>255</v>
      </c>
      <c r="B72" s="9">
        <v>36049</v>
      </c>
      <c r="C72" s="9">
        <v>336</v>
      </c>
      <c r="D72" s="9">
        <v>8333</v>
      </c>
      <c r="E72" s="9">
        <v>44718</v>
      </c>
      <c r="F72" s="9">
        <v>20000</v>
      </c>
      <c r="G72" s="9">
        <v>11518</v>
      </c>
      <c r="H72" s="9">
        <v>10398</v>
      </c>
      <c r="I72" s="9">
        <v>2802</v>
      </c>
      <c r="J72" s="9">
        <v>44718</v>
      </c>
    </row>
    <row r="73" spans="1:10" s="3" customFormat="1" ht="12" customHeight="1">
      <c r="A73" s="3" t="s">
        <v>175</v>
      </c>
      <c r="B73" s="9">
        <v>12562</v>
      </c>
      <c r="C73" s="9">
        <v>0</v>
      </c>
      <c r="D73" s="9">
        <v>28056</v>
      </c>
      <c r="E73" s="9">
        <v>40618</v>
      </c>
      <c r="F73" s="9">
        <v>594</v>
      </c>
      <c r="G73" s="9">
        <v>25561</v>
      </c>
      <c r="H73" s="9">
        <v>9234</v>
      </c>
      <c r="I73" s="9">
        <v>5229</v>
      </c>
      <c r="J73" s="9">
        <v>40618</v>
      </c>
    </row>
    <row r="74" spans="1:10" s="3" customFormat="1" ht="12" customHeight="1">
      <c r="A74" s="3" t="s">
        <v>240</v>
      </c>
      <c r="B74" s="9">
        <v>23619</v>
      </c>
      <c r="C74" s="9">
        <v>0</v>
      </c>
      <c r="D74" s="9">
        <v>13964</v>
      </c>
      <c r="E74" s="9">
        <v>37583</v>
      </c>
      <c r="F74" s="9">
        <v>20000</v>
      </c>
      <c r="G74" s="9">
        <v>14143</v>
      </c>
      <c r="H74" s="9">
        <v>3265</v>
      </c>
      <c r="I74" s="9">
        <v>175</v>
      </c>
      <c r="J74" s="9">
        <v>37583</v>
      </c>
    </row>
    <row r="75" spans="1:10" s="3" customFormat="1" ht="12" customHeight="1">
      <c r="A75" s="3" t="s">
        <v>164</v>
      </c>
      <c r="B75" s="9">
        <v>8007</v>
      </c>
      <c r="C75" s="9">
        <v>3738</v>
      </c>
      <c r="D75" s="9">
        <v>25782</v>
      </c>
      <c r="E75" s="9">
        <v>37527</v>
      </c>
      <c r="F75" s="9">
        <v>17530</v>
      </c>
      <c r="G75" s="9">
        <v>9657</v>
      </c>
      <c r="H75" s="9">
        <v>4176</v>
      </c>
      <c r="I75" s="9">
        <v>6164</v>
      </c>
      <c r="J75" s="9">
        <v>37527</v>
      </c>
    </row>
    <row r="76" spans="1:10" s="3" customFormat="1" ht="12" customHeight="1">
      <c r="A76" s="3" t="s">
        <v>257</v>
      </c>
      <c r="B76" s="9">
        <v>8800</v>
      </c>
      <c r="C76" s="9">
        <v>1417</v>
      </c>
      <c r="D76" s="9">
        <v>20684</v>
      </c>
      <c r="E76" s="9">
        <v>30901</v>
      </c>
      <c r="F76" s="9">
        <v>6392</v>
      </c>
      <c r="G76" s="9">
        <v>3000</v>
      </c>
      <c r="H76" s="9">
        <v>11133</v>
      </c>
      <c r="I76" s="9">
        <v>10376</v>
      </c>
      <c r="J76" s="9">
        <v>30901</v>
      </c>
    </row>
    <row r="77" spans="1:10" s="3" customFormat="1" ht="12" customHeight="1">
      <c r="A77" s="3" t="s">
        <v>260</v>
      </c>
      <c r="B77" s="9">
        <v>21648</v>
      </c>
      <c r="C77" s="9">
        <v>2787</v>
      </c>
      <c r="D77" s="9">
        <v>1477</v>
      </c>
      <c r="E77" s="9">
        <v>25912</v>
      </c>
      <c r="F77" s="9">
        <v>12000</v>
      </c>
      <c r="G77" s="9">
        <v>2869</v>
      </c>
      <c r="H77" s="9">
        <v>9169</v>
      </c>
      <c r="I77" s="9">
        <v>1874</v>
      </c>
      <c r="J77" s="9">
        <v>25912</v>
      </c>
    </row>
    <row r="78" spans="1:10" s="3" customFormat="1" ht="12" customHeight="1">
      <c r="A78" s="3" t="s">
        <v>224</v>
      </c>
      <c r="B78" s="9">
        <v>5976</v>
      </c>
      <c r="C78" s="9">
        <v>2900</v>
      </c>
      <c r="D78" s="9">
        <v>16172</v>
      </c>
      <c r="E78" s="9">
        <v>25048</v>
      </c>
      <c r="F78" s="9">
        <v>16744</v>
      </c>
      <c r="G78" s="9">
        <v>0</v>
      </c>
      <c r="H78" s="9">
        <v>8151</v>
      </c>
      <c r="I78" s="9">
        <v>153</v>
      </c>
      <c r="J78" s="9">
        <v>25048</v>
      </c>
    </row>
    <row r="79" spans="1:10" s="3" customFormat="1" ht="12" customHeight="1">
      <c r="A79" s="3" t="s">
        <v>265</v>
      </c>
      <c r="B79" s="9">
        <v>17361</v>
      </c>
      <c r="C79" s="9">
        <v>0</v>
      </c>
      <c r="D79" s="9">
        <v>3285</v>
      </c>
      <c r="E79" s="9">
        <v>20646</v>
      </c>
      <c r="F79" s="9">
        <v>15281</v>
      </c>
      <c r="G79" s="9">
        <v>104</v>
      </c>
      <c r="H79" s="9">
        <v>4229</v>
      </c>
      <c r="I79" s="9">
        <v>1032</v>
      </c>
      <c r="J79" s="9">
        <v>20646</v>
      </c>
    </row>
    <row r="80" spans="1:10" s="3" customFormat="1" ht="12" customHeight="1">
      <c r="A80" s="3" t="s">
        <v>180</v>
      </c>
      <c r="B80" s="9">
        <v>16445</v>
      </c>
      <c r="C80" s="9">
        <v>903</v>
      </c>
      <c r="D80" s="9">
        <v>756</v>
      </c>
      <c r="E80" s="9">
        <v>18104</v>
      </c>
      <c r="F80" s="9">
        <v>10696</v>
      </c>
      <c r="G80" s="9">
        <v>3185</v>
      </c>
      <c r="H80" s="9">
        <v>1227</v>
      </c>
      <c r="I80" s="9">
        <v>2996</v>
      </c>
      <c r="J80" s="9">
        <v>18104</v>
      </c>
    </row>
    <row r="81" spans="1:10" s="3" customFormat="1" ht="12" customHeight="1">
      <c r="A81" s="3" t="s">
        <v>230</v>
      </c>
      <c r="B81" s="9">
        <v>1806</v>
      </c>
      <c r="C81" s="9">
        <v>0</v>
      </c>
      <c r="D81" s="9">
        <v>4237</v>
      </c>
      <c r="E81" s="9">
        <v>6043</v>
      </c>
      <c r="F81" s="9">
        <v>4190</v>
      </c>
      <c r="G81" s="9">
        <v>0</v>
      </c>
      <c r="H81" s="9">
        <v>1377</v>
      </c>
      <c r="I81" s="9">
        <v>476</v>
      </c>
      <c r="J81" s="9">
        <v>6043</v>
      </c>
    </row>
    <row r="82" spans="1:10" s="3" customFormat="1" ht="12" customHeight="1">
      <c r="A82" s="3" t="s">
        <v>266</v>
      </c>
      <c r="B82" s="9">
        <v>4907</v>
      </c>
      <c r="C82" s="9">
        <v>0</v>
      </c>
      <c r="D82" s="9">
        <v>779</v>
      </c>
      <c r="E82" s="9">
        <v>5686</v>
      </c>
      <c r="F82" s="9">
        <v>4315</v>
      </c>
      <c r="G82" s="9">
        <v>0</v>
      </c>
      <c r="H82" s="9">
        <v>802</v>
      </c>
      <c r="I82" s="9">
        <v>569</v>
      </c>
      <c r="J82" s="9">
        <v>5686</v>
      </c>
    </row>
    <row r="83" spans="1:10" s="3" customFormat="1" ht="12" customHeight="1">
      <c r="A83" s="3" t="s">
        <v>304</v>
      </c>
      <c r="B83" s="9">
        <v>597</v>
      </c>
      <c r="C83" s="9">
        <v>430</v>
      </c>
      <c r="D83" s="9">
        <v>4338</v>
      </c>
      <c r="E83" s="9">
        <v>5365</v>
      </c>
      <c r="F83" s="9">
        <v>3663</v>
      </c>
      <c r="G83" s="9">
        <v>0</v>
      </c>
      <c r="H83" s="9">
        <v>855</v>
      </c>
      <c r="I83" s="9">
        <v>847</v>
      </c>
      <c r="J83" s="9">
        <v>5365</v>
      </c>
    </row>
    <row r="84" spans="1:5" s="3" customFormat="1" ht="12.75">
      <c r="A84" s="2"/>
      <c r="B84" s="9"/>
      <c r="C84" s="9"/>
      <c r="D84" s="9"/>
      <c r="E84" s="9"/>
    </row>
    <row r="85" spans="1:10" ht="12.75">
      <c r="A85" s="3" t="s">
        <v>139</v>
      </c>
      <c r="B85" s="9">
        <f aca="true" t="shared" si="0" ref="B85:J85">SUM(B4:B84)</f>
        <v>286432625</v>
      </c>
      <c r="C85" s="9">
        <f t="shared" si="0"/>
        <v>18448164</v>
      </c>
      <c r="D85" s="9">
        <f t="shared" si="0"/>
        <v>41131507</v>
      </c>
      <c r="E85" s="9">
        <f t="shared" si="0"/>
        <v>346012296</v>
      </c>
      <c r="F85" s="9">
        <f t="shared" si="0"/>
        <v>63585257</v>
      </c>
      <c r="G85" s="9">
        <f t="shared" si="0"/>
        <v>49802534</v>
      </c>
      <c r="H85" s="9">
        <f t="shared" si="0"/>
        <v>177668039</v>
      </c>
      <c r="I85" s="9">
        <f t="shared" si="0"/>
        <v>54956466</v>
      </c>
      <c r="J85" s="9">
        <f t="shared" si="0"/>
        <v>346012296</v>
      </c>
    </row>
    <row r="86" spans="1:10" ht="12.75">
      <c r="A86" s="1" t="s">
        <v>140</v>
      </c>
      <c r="B86" s="10">
        <v>252563081</v>
      </c>
      <c r="C86" s="10">
        <v>15292140</v>
      </c>
      <c r="D86" s="10">
        <v>37371162</v>
      </c>
      <c r="E86" s="10">
        <v>305226383</v>
      </c>
      <c r="F86" s="10">
        <v>38714365</v>
      </c>
      <c r="G86" s="10">
        <v>24575405</v>
      </c>
      <c r="H86" s="10">
        <v>175785543</v>
      </c>
      <c r="I86" s="10">
        <v>33438341</v>
      </c>
      <c r="J86" s="10">
        <v>305226381</v>
      </c>
    </row>
    <row r="88" spans="1:10" ht="12.75">
      <c r="A88" s="1" t="s">
        <v>136</v>
      </c>
      <c r="B88" s="7">
        <f aca="true" t="shared" si="1" ref="B88:E89">B85/($E85/100)</f>
        <v>82.78105382705822</v>
      </c>
      <c r="C88" s="7">
        <f t="shared" si="1"/>
        <v>5.3316498324672255</v>
      </c>
      <c r="D88" s="7">
        <f t="shared" si="1"/>
        <v>11.88729634047456</v>
      </c>
      <c r="E88" s="7">
        <f t="shared" si="1"/>
        <v>100</v>
      </c>
      <c r="F88" s="7">
        <f aca="true" t="shared" si="2" ref="F88:J89">F85/($J85/100)</f>
        <v>18.37658884816047</v>
      </c>
      <c r="G88" s="7">
        <f t="shared" si="2"/>
        <v>14.393284451371057</v>
      </c>
      <c r="H88" s="7">
        <f t="shared" si="2"/>
        <v>51.347319460577786</v>
      </c>
      <c r="I88" s="7">
        <f t="shared" si="2"/>
        <v>15.882807239890688</v>
      </c>
      <c r="J88" s="7">
        <f t="shared" si="2"/>
        <v>100</v>
      </c>
    </row>
    <row r="89" spans="1:10" ht="12.75">
      <c r="A89" s="1" t="s">
        <v>137</v>
      </c>
      <c r="B89" s="7">
        <f t="shared" si="1"/>
        <v>82.7461500927985</v>
      </c>
      <c r="C89" s="7">
        <f t="shared" si="1"/>
        <v>5.010097701809742</v>
      </c>
      <c r="D89" s="7">
        <f t="shared" si="1"/>
        <v>12.24375220539176</v>
      </c>
      <c r="E89" s="7">
        <f t="shared" si="1"/>
        <v>100</v>
      </c>
      <c r="F89" s="7">
        <f t="shared" si="2"/>
        <v>12.683820079103844</v>
      </c>
      <c r="G89" s="7">
        <f t="shared" si="2"/>
        <v>8.051533723751094</v>
      </c>
      <c r="H89" s="7">
        <f t="shared" si="2"/>
        <v>57.59185769725455</v>
      </c>
      <c r="I89" s="7">
        <f t="shared" si="2"/>
        <v>10.95525913928128</v>
      </c>
      <c r="J89" s="7">
        <f t="shared" si="2"/>
        <v>100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34">
    <pageSetUpPr fitToPage="1"/>
  </sheetPr>
  <dimension ref="A1:K24"/>
  <sheetViews>
    <sheetView workbookViewId="0" topLeftCell="A1">
      <selection activeCell="A1" sqref="A1:I1"/>
    </sheetView>
  </sheetViews>
  <sheetFormatPr defaultColWidth="9.140625" defaultRowHeight="12.75"/>
  <cols>
    <col min="1" max="1" width="21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331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46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2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</v>
      </c>
      <c r="B4" s="12">
        <f>'Tabell 24'!B4/('Tabell 24'!B4/100)</f>
        <v>99.99999999999999</v>
      </c>
      <c r="C4" s="12">
        <f>'Tabell 24'!C4/('Tabell 24'!$B4/100)</f>
        <v>60.399287731410425</v>
      </c>
      <c r="D4" s="12">
        <f>'Tabell 24'!D4/('Tabell 24'!$B4/100)</f>
        <v>8.348529270196861</v>
      </c>
      <c r="E4" s="12">
        <f>'Tabell 24'!E4/('Tabell 24'!$B4/100)</f>
        <v>-51.25682746135116</v>
      </c>
      <c r="F4" s="12">
        <f>'Tabell 24'!F4/('Tabell 24'!$B4/100)</f>
        <v>-2.1554793826669547</v>
      </c>
      <c r="G4" s="12">
        <f>'Tabell 24'!G4/('Tabell 24'!$B4/100)</f>
        <v>-16.88991841571144</v>
      </c>
      <c r="H4" s="12">
        <f>'Tabell 24'!H4/('Tabell 24'!$B4/100)</f>
        <v>1.8698688512526944</v>
      </c>
      <c r="I4" s="12">
        <f>'Tabell 24'!I4/('Tabell 24'!$B4/100)</f>
        <v>0.3154605931304285</v>
      </c>
    </row>
    <row r="5" spans="1:9" s="3" customFormat="1" ht="12" customHeight="1">
      <c r="A5" s="33" t="s">
        <v>319</v>
      </c>
      <c r="B5" s="15">
        <f>'Tabell 24'!B5/('Tabell 24'!B5/100)</f>
        <v>100</v>
      </c>
      <c r="C5" s="15">
        <f>'Tabell 24'!C5/('Tabell 24'!$B5/100)</f>
        <v>69.91066806894871</v>
      </c>
      <c r="D5" s="15">
        <f>'Tabell 24'!D5/('Tabell 24'!$B5/100)</f>
        <v>10.181239291065348</v>
      </c>
      <c r="E5" s="15">
        <f>'Tabell 24'!E5/('Tabell 24'!$B5/100)</f>
        <v>-52.41225379735294</v>
      </c>
      <c r="F5" s="15">
        <f>'Tabell 24'!F5/('Tabell 24'!$B5/100)</f>
        <v>-2.5870418061021745</v>
      </c>
      <c r="G5" s="15">
        <f>'Tabell 24'!G5/('Tabell 24'!$B5/100)</f>
        <v>-21.485405746457648</v>
      </c>
      <c r="H5" s="15">
        <f>'Tabell 24'!H5/('Tabell 24'!$B5/100)</f>
        <v>1.4800756119185767</v>
      </c>
      <c r="I5" s="15">
        <f>'Tabell 24'!I5/('Tabell 24'!$B5/100)</f>
        <v>5.087281622019877</v>
      </c>
    </row>
    <row r="6" spans="1:9" s="3" customFormat="1" ht="12" customHeight="1">
      <c r="A6" s="3" t="s">
        <v>3</v>
      </c>
      <c r="B6" s="12">
        <f>'Tabell 24'!B6/('Tabell 24'!B6/100)</f>
        <v>99.99999999999999</v>
      </c>
      <c r="C6" s="12">
        <f>'Tabell 24'!C6/('Tabell 24'!$B6/100)</f>
        <v>86.83586870592714</v>
      </c>
      <c r="D6" s="12">
        <f>'Tabell 24'!D6/('Tabell 24'!$B6/100)</f>
        <v>6.867452684893321</v>
      </c>
      <c r="E6" s="12">
        <f>'Tabell 24'!E6/('Tabell 24'!$B6/100)</f>
        <v>-64.93503388652188</v>
      </c>
      <c r="F6" s="12">
        <f>'Tabell 24'!F6/('Tabell 24'!$B6/100)</f>
        <v>-2.7799324383324486</v>
      </c>
      <c r="G6" s="12">
        <f>'Tabell 24'!G6/('Tabell 24'!$B6/100)</f>
        <v>-19.31635977513653</v>
      </c>
      <c r="H6" s="12">
        <f>'Tabell 24'!H6/('Tabell 24'!$B6/100)</f>
        <v>0.422679530196695</v>
      </c>
      <c r="I6" s="12">
        <f>'Tabell 24'!I6/('Tabell 24'!$B6/100)</f>
        <v>7.094674821026305</v>
      </c>
    </row>
    <row r="7" spans="1:9" s="3" customFormat="1" ht="12" customHeight="1">
      <c r="A7" s="33" t="s">
        <v>321</v>
      </c>
      <c r="B7" s="15">
        <f>'Tabell 24'!B7/('Tabell 24'!B7/100)</f>
        <v>100</v>
      </c>
      <c r="C7" s="15">
        <f>'Tabell 24'!C7/('Tabell 24'!$B7/100)</f>
        <v>92.70820121116311</v>
      </c>
      <c r="D7" s="15">
        <f>'Tabell 24'!D7/('Tabell 24'!$B7/100)</f>
        <v>7.896395052939317</v>
      </c>
      <c r="E7" s="15">
        <f>'Tabell 24'!E7/('Tabell 24'!$B7/100)</f>
        <v>-75.7949733962317</v>
      </c>
      <c r="F7" s="15">
        <f>'Tabell 24'!F7/('Tabell 24'!$B7/100)</f>
        <v>-2.5900298388228125</v>
      </c>
      <c r="G7" s="15">
        <f>'Tabell 24'!G7/('Tabell 24'!$B7/100)</f>
        <v>-20.889803424106184</v>
      </c>
      <c r="H7" s="15">
        <f>'Tabell 24'!H7/('Tabell 24'!$B7/100)</f>
        <v>0.4638553623315789</v>
      </c>
      <c r="I7" s="15">
        <f>'Tabell 24'!I7/('Tabell 24'!$B7/100)</f>
        <v>1.7936606068890317</v>
      </c>
    </row>
    <row r="8" spans="1:9" s="3" customFormat="1" ht="12" customHeight="1">
      <c r="A8" s="3" t="s">
        <v>4</v>
      </c>
      <c r="B8" s="12">
        <f>'Tabell 24'!B8/('Tabell 24'!B8/100)</f>
        <v>100</v>
      </c>
      <c r="C8" s="12">
        <f>'Tabell 24'!C8/('Tabell 24'!$B8/100)</f>
        <v>87.28736753583316</v>
      </c>
      <c r="D8" s="12">
        <f>'Tabell 24'!D8/('Tabell 24'!$B8/100)</f>
        <v>3.9283620847849883</v>
      </c>
      <c r="E8" s="12">
        <f>'Tabell 24'!E8/('Tabell 24'!$B8/100)</f>
        <v>-83.05293681985665</v>
      </c>
      <c r="F8" s="12">
        <f>'Tabell 24'!F8/('Tabell 24'!$B8/100)</f>
        <v>-0.7019099131449604</v>
      </c>
      <c r="G8" s="12">
        <f>'Tabell 24'!G8/('Tabell 24'!$B8/100)</f>
        <v>-17.81206557628101</v>
      </c>
      <c r="H8" s="12">
        <f>'Tabell 24'!H8/('Tabell 24'!$B8/100)</f>
        <v>0.8291593451349164</v>
      </c>
      <c r="I8" s="12">
        <f>'Tabell 24'!I8/('Tabell 24'!$B8/100)</f>
        <v>-9.52202334352957</v>
      </c>
    </row>
    <row r="9" spans="1:9" s="3" customFormat="1" ht="12" customHeight="1">
      <c r="A9" s="33" t="s">
        <v>322</v>
      </c>
      <c r="B9" s="15">
        <f>'Tabell 24'!B9/('Tabell 24'!B9/100)</f>
        <v>100</v>
      </c>
      <c r="C9" s="15">
        <f>'Tabell 24'!C9/('Tabell 24'!$B9/100)</f>
        <v>96.25405823721924</v>
      </c>
      <c r="D9" s="15">
        <f>'Tabell 24'!D9/('Tabell 24'!$B9/100)</f>
        <v>10.166170944793055</v>
      </c>
      <c r="E9" s="15">
        <f>'Tabell 24'!E9/('Tabell 24'!$B9/100)</f>
        <v>-95.8935953977119</v>
      </c>
      <c r="F9" s="15">
        <f>'Tabell 24'!F9/('Tabell 24'!$B9/100)</f>
        <v>-0.7975496731965203</v>
      </c>
      <c r="G9" s="15">
        <f>'Tabell 24'!G9/('Tabell 24'!$B9/100)</f>
        <v>-18.925623071113556</v>
      </c>
      <c r="H9" s="15">
        <f>'Tabell 24'!H9/('Tabell 24'!$B9/100)</f>
        <v>0.5314076325628665</v>
      </c>
      <c r="I9" s="15">
        <f>'Tabell 24'!I9/('Tabell 24'!$B9/100)</f>
        <v>-8.665149975291605</v>
      </c>
    </row>
    <row r="10" spans="1:9" s="3" customFormat="1" ht="12" customHeight="1">
      <c r="A10" s="3" t="s">
        <v>5</v>
      </c>
      <c r="B10" s="12">
        <f>'Tabell 24'!B10/('Tabell 24'!B10/100)</f>
        <v>100</v>
      </c>
      <c r="C10" s="12">
        <f>'Tabell 24'!C10/('Tabell 24'!$B10/100)</f>
        <v>95.70822351481544</v>
      </c>
      <c r="D10" s="12">
        <f>'Tabell 24'!D10/('Tabell 24'!$B10/100)</f>
        <v>38.77113350093106</v>
      </c>
      <c r="E10" s="12">
        <f>'Tabell 24'!E10/('Tabell 24'!$B10/100)</f>
        <v>-124.84693489545421</v>
      </c>
      <c r="F10" s="12">
        <f>'Tabell 24'!F10/('Tabell 24'!$B10/100)</f>
        <v>0</v>
      </c>
      <c r="G10" s="12">
        <f>'Tabell 24'!G10/('Tabell 24'!$B10/100)</f>
        <v>-23.73157710617975</v>
      </c>
      <c r="H10" s="12">
        <f>'Tabell 24'!H10/('Tabell 24'!$B10/100)</f>
        <v>0.45657705185896585</v>
      </c>
      <c r="I10" s="12">
        <f>'Tabell 24'!I10/('Tabell 24'!$B10/100)</f>
        <v>-13.642577934028495</v>
      </c>
    </row>
    <row r="11" spans="1:9" s="3" customFormat="1" ht="12" customHeight="1">
      <c r="A11" s="33" t="s">
        <v>323</v>
      </c>
      <c r="B11" s="15">
        <f>'Tabell 24'!B11/('Tabell 24'!B11/100)</f>
        <v>100</v>
      </c>
      <c r="C11" s="15">
        <f>'Tabell 24'!C11/('Tabell 24'!$B11/100)</f>
        <v>97.56338829322135</v>
      </c>
      <c r="D11" s="15">
        <f>'Tabell 24'!D11/('Tabell 24'!$B11/100)</f>
        <v>32.04924090033001</v>
      </c>
      <c r="E11" s="15">
        <f>'Tabell 24'!E11/('Tabell 24'!$B11/100)</f>
        <v>-123.6828713291809</v>
      </c>
      <c r="F11" s="15">
        <f>'Tabell 24'!F11/('Tabell 24'!$B11/100)</f>
        <v>0</v>
      </c>
      <c r="G11" s="15">
        <f>'Tabell 24'!G11/('Tabell 24'!$B11/100)</f>
        <v>-23.728660435353305</v>
      </c>
      <c r="H11" s="15">
        <f>'Tabell 24'!H11/('Tabell 24'!$B11/100)</f>
        <v>0.6316014819934682</v>
      </c>
      <c r="I11" s="15">
        <f>'Tabell 24'!I11/('Tabell 24'!$B11/100)</f>
        <v>-17.167301088989365</v>
      </c>
    </row>
    <row r="12" spans="1:9" s="3" customFormat="1" ht="12" customHeight="1">
      <c r="A12" s="3" t="s">
        <v>6</v>
      </c>
      <c r="B12" s="12">
        <f>'Tabell 24'!B12/('Tabell 24'!B12/100)</f>
        <v>100</v>
      </c>
      <c r="C12" s="12">
        <f>'Tabell 24'!C12/('Tabell 24'!$B12/100)</f>
        <v>98.55849338249851</v>
      </c>
      <c r="D12" s="12">
        <f>'Tabell 24'!D12/('Tabell 24'!$B12/100)</f>
        <v>52.98390832778824</v>
      </c>
      <c r="E12" s="12">
        <f>'Tabell 24'!E12/('Tabell 24'!$B12/100)</f>
        <v>-155.3483686137245</v>
      </c>
      <c r="F12" s="12">
        <f>'Tabell 24'!F12/('Tabell 24'!$B12/100)</f>
        <v>-0.050242459335880126</v>
      </c>
      <c r="G12" s="12">
        <f>'Tabell 24'!G12/('Tabell 24'!$B12/100)</f>
        <v>-10.288977723830852</v>
      </c>
      <c r="H12" s="12">
        <f>'Tabell 24'!H12/('Tabell 24'!$B12/100)</f>
        <v>-0.33765842588176986</v>
      </c>
      <c r="I12" s="12">
        <f>'Tabell 24'!I12/('Tabell 24'!$B12/100)</f>
        <v>-14.482845512486241</v>
      </c>
    </row>
    <row r="13" spans="1:9" s="3" customFormat="1" ht="12" customHeight="1">
      <c r="A13" s="33" t="s">
        <v>324</v>
      </c>
      <c r="B13" s="15">
        <f>'Tabell 24'!B13/('Tabell 24'!B13/100)</f>
        <v>100</v>
      </c>
      <c r="C13" s="15">
        <f>'Tabell 24'!C13/('Tabell 24'!$B13/100)</f>
        <v>99.31241254855148</v>
      </c>
      <c r="D13" s="15">
        <f>'Tabell 24'!D13/('Tabell 24'!$B13/100)</f>
        <v>42.731710294172814</v>
      </c>
      <c r="E13" s="15">
        <f>'Tabell 24'!E13/('Tabell 24'!$B13/100)</f>
        <v>-174.40255857952252</v>
      </c>
      <c r="F13" s="15">
        <f>'Tabell 24'!F13/('Tabell 24'!$B13/100)</f>
        <v>0.1769185846961155</v>
      </c>
      <c r="G13" s="15">
        <f>'Tabell 24'!G13/('Tabell 24'!$B13/100)</f>
        <v>-8.869193629755133</v>
      </c>
      <c r="H13" s="15">
        <f>'Tabell 24'!H13/('Tabell 24'!$B13/100)</f>
        <v>-1.339928364700606</v>
      </c>
      <c r="I13" s="15">
        <f>'Tabell 24'!I13/('Tabell 24'!$B13/100)</f>
        <v>-42.39065314438874</v>
      </c>
    </row>
    <row r="14" spans="1:9" s="3" customFormat="1" ht="12" customHeight="1">
      <c r="A14" s="3" t="s">
        <v>7</v>
      </c>
      <c r="B14" s="12">
        <f>'Tabell 24'!B14/('Tabell 24'!B14/100)</f>
        <v>100</v>
      </c>
      <c r="C14" s="12">
        <f>'Tabell 24'!C14/('Tabell 24'!$B14/100)</f>
        <v>56.42866270889215</v>
      </c>
      <c r="D14" s="12">
        <f>'Tabell 24'!D14/('Tabell 24'!$B14/100)</f>
        <v>22.81683996705497</v>
      </c>
      <c r="E14" s="12">
        <f>'Tabell 24'!E14/('Tabell 24'!$B14/100)</f>
        <v>-48.899814065332045</v>
      </c>
      <c r="F14" s="12">
        <f>'Tabell 24'!F14/('Tabell 24'!$B14/100)</f>
        <v>0</v>
      </c>
      <c r="G14" s="12">
        <f>'Tabell 24'!G14/('Tabell 24'!$B14/100)</f>
        <v>-13.316642256747741</v>
      </c>
      <c r="H14" s="12">
        <f>'Tabell 24'!H14/('Tabell 24'!$B14/100)</f>
        <v>0.5280972774855799</v>
      </c>
      <c r="I14" s="12">
        <f>'Tabell 24'!I14/('Tabell 24'!$B14/100)</f>
        <v>17.557143631352908</v>
      </c>
    </row>
    <row r="15" spans="1:9" s="3" customFormat="1" ht="12" customHeight="1">
      <c r="A15" s="33" t="s">
        <v>325</v>
      </c>
      <c r="B15" s="15">
        <f>'Tabell 24'!B15/('Tabell 24'!B15/100)</f>
        <v>100</v>
      </c>
      <c r="C15" s="15">
        <f>'Tabell 24'!C15/('Tabell 24'!$B15/100)</f>
        <v>58.9838350263993</v>
      </c>
      <c r="D15" s="15">
        <f>'Tabell 24'!D15/('Tabell 24'!$B15/100)</f>
        <v>12.158258381670779</v>
      </c>
      <c r="E15" s="15">
        <f>'Tabell 24'!E15/('Tabell 24'!$B15/100)</f>
        <v>-49.316968702885305</v>
      </c>
      <c r="F15" s="15">
        <f>'Tabell 24'!F15/('Tabell 24'!$B15/100)</f>
        <v>0.19439426241658703</v>
      </c>
      <c r="G15" s="15">
        <f>'Tabell 24'!G15/('Tabell 24'!$B15/100)</f>
        <v>-14.562154944158351</v>
      </c>
      <c r="H15" s="15">
        <f>'Tabell 24'!H15/('Tabell 24'!$B15/100)</f>
        <v>0.6954445699162526</v>
      </c>
      <c r="I15" s="15">
        <f>'Tabell 24'!I15/('Tabell 24'!$B15/100)</f>
        <v>8.15280859335926</v>
      </c>
    </row>
    <row r="16" spans="1:9" s="3" customFormat="1" ht="12" customHeight="1">
      <c r="A16" s="3" t="s">
        <v>8</v>
      </c>
      <c r="B16" s="12">
        <f>'Tabell 24'!B16/('Tabell 24'!B16/100)</f>
        <v>100</v>
      </c>
      <c r="C16" s="12">
        <f>'Tabell 24'!C16/('Tabell 24'!$B16/100)</f>
        <v>100.03697558224987</v>
      </c>
      <c r="D16" s="12">
        <f>'Tabell 24'!D16/('Tabell 24'!$B16/100)</f>
        <v>-78.47531186592653</v>
      </c>
      <c r="E16" s="12">
        <f>'Tabell 24'!E16/('Tabell 24'!$B16/100)</f>
        <v>7.624549937834802</v>
      </c>
      <c r="F16" s="12">
        <f>'Tabell 24'!F16/('Tabell 24'!$B16/100)</f>
        <v>0</v>
      </c>
      <c r="G16" s="12">
        <f>'Tabell 24'!G16/('Tabell 24'!$B16/100)</f>
        <v>8.71459010256102</v>
      </c>
      <c r="H16" s="12">
        <f>'Tabell 24'!H16/('Tabell 24'!$B16/100)</f>
        <v>4.783253758799033</v>
      </c>
      <c r="I16" s="12">
        <f>'Tabell 24'!I16/('Tabell 24'!$B16/100)</f>
        <v>42.684057515518184</v>
      </c>
    </row>
    <row r="17" spans="1:9" s="3" customFormat="1" ht="12" customHeight="1">
      <c r="A17" s="33" t="s">
        <v>326</v>
      </c>
      <c r="B17" s="15">
        <f>'Tabell 24'!B17/('Tabell 24'!B17/100)</f>
        <v>100</v>
      </c>
      <c r="C17" s="15">
        <f>'Tabell 24'!C17/('Tabell 24'!$B17/100)</f>
        <v>99.6801228328322</v>
      </c>
      <c r="D17" s="15">
        <f>'Tabell 24'!D17/('Tabell 24'!$B17/100)</f>
        <v>437.46987823342505</v>
      </c>
      <c r="E17" s="15">
        <f>'Tabell 24'!E17/('Tabell 24'!$B17/100)</f>
        <v>-839.6935576738532</v>
      </c>
      <c r="F17" s="15">
        <f>'Tabell 24'!F17/('Tabell 24'!$B17/100)</f>
        <v>-17.972831765935215</v>
      </c>
      <c r="G17" s="15">
        <f>'Tabell 24'!G17/('Tabell 24'!$B17/100)</f>
        <v>-70.16825538993027</v>
      </c>
      <c r="H17" s="15">
        <f>'Tabell 24'!H17/('Tabell 24'!$B17/100)</f>
        <v>-28.05482694645256</v>
      </c>
      <c r="I17" s="15">
        <f>'Tabell 24'!I17/('Tabell 24'!$B17/100)</f>
        <v>-418.73947070991403</v>
      </c>
    </row>
    <row r="18" spans="1:9" s="3" customFormat="1" ht="12" customHeight="1">
      <c r="A18" s="3" t="s">
        <v>9</v>
      </c>
      <c r="B18" s="12">
        <f>'Tabell 24'!B18/('Tabell 24'!B18/100)</f>
        <v>100</v>
      </c>
      <c r="C18" s="12">
        <f>'Tabell 24'!C18/('Tabell 24'!$B18/100)</f>
        <v>99.98176271853576</v>
      </c>
      <c r="D18" s="12">
        <f>'Tabell 24'!D18/('Tabell 24'!$B18/100)</f>
        <v>83.51559681175583</v>
      </c>
      <c r="E18" s="12">
        <f>'Tabell 24'!E18/('Tabell 24'!$B18/100)</f>
        <v>-35.01925410830846</v>
      </c>
      <c r="F18" s="12">
        <f>'Tabell 24'!F18/('Tabell 24'!$B18/100)</f>
        <v>0</v>
      </c>
      <c r="G18" s="12">
        <f>'Tabell 24'!G18/('Tabell 24'!$B18/100)</f>
        <v>-3.6525732279332175</v>
      </c>
      <c r="H18" s="12">
        <f>'Tabell 24'!H18/('Tabell 24'!$B18/100)</f>
        <v>-90.72785121527208</v>
      </c>
      <c r="I18" s="12">
        <f>'Tabell 24'!I18/('Tabell 24'!$B18/100)</f>
        <v>54.09768097877784</v>
      </c>
    </row>
    <row r="19" spans="1:9" s="3" customFormat="1" ht="12" customHeight="1">
      <c r="A19" s="33" t="s">
        <v>327</v>
      </c>
      <c r="B19" s="15">
        <f>'Tabell 24'!B19/('Tabell 24'!B19/100)</f>
        <v>99.99999999999999</v>
      </c>
      <c r="C19" s="15">
        <f>'Tabell 24'!C19/('Tabell 24'!$B19/100)</f>
        <v>99.99999999999999</v>
      </c>
      <c r="D19" s="15">
        <f>'Tabell 24'!D19/('Tabell 24'!$B19/100)</f>
        <v>128.4688126685568</v>
      </c>
      <c r="E19" s="15">
        <f>'Tabell 24'!E19/('Tabell 24'!$B19/100)</f>
        <v>-54.96788776709771</v>
      </c>
      <c r="F19" s="15">
        <f>'Tabell 24'!F19/('Tabell 24'!$B19/100)</f>
        <v>0</v>
      </c>
      <c r="G19" s="15">
        <f>'Tabell 24'!G19/('Tabell 24'!$B19/100)</f>
        <v>-4.568969988244243</v>
      </c>
      <c r="H19" s="15">
        <f>'Tabell 24'!H19/('Tabell 24'!$B19/100)</f>
        <v>-26.04764539105179</v>
      </c>
      <c r="I19" s="15">
        <f>'Tabell 24'!I19/('Tabell 24'!$B19/100)</f>
        <v>40.91111437659912</v>
      </c>
    </row>
    <row r="20" spans="1:9" s="3" customFormat="1" ht="12" customHeight="1">
      <c r="A20" s="3" t="s">
        <v>10</v>
      </c>
      <c r="B20" s="12">
        <f>'Tabell 24'!B20/('Tabell 24'!B20/100)</f>
        <v>100</v>
      </c>
      <c r="C20" s="12">
        <f>'Tabell 24'!C20/('Tabell 24'!$B20/100)</f>
        <v>99.0759865882125</v>
      </c>
      <c r="D20" s="12">
        <f>'Tabell 24'!D20/('Tabell 24'!$B20/100)</f>
        <v>2.4531509263570372</v>
      </c>
      <c r="E20" s="12">
        <f>'Tabell 24'!E20/('Tabell 24'!$B20/100)</f>
        <v>-71.46901570854048</v>
      </c>
      <c r="F20" s="12">
        <f>'Tabell 24'!F20/('Tabell 24'!$B20/100)</f>
        <v>0</v>
      </c>
      <c r="G20" s="12">
        <f>'Tabell 24'!G20/('Tabell 24'!$B20/100)</f>
        <v>-26.200795582734667</v>
      </c>
      <c r="H20" s="12">
        <f>'Tabell 24'!H20/('Tabell 24'!$B20/100)</f>
        <v>0</v>
      </c>
      <c r="I20" s="12">
        <f>'Tabell 24'!I20/('Tabell 24'!$B20/100)</f>
        <v>3.8593262232943872</v>
      </c>
    </row>
    <row r="21" spans="1:9" s="3" customFormat="1" ht="12" customHeight="1">
      <c r="A21" s="33" t="s">
        <v>328</v>
      </c>
      <c r="B21" s="15">
        <f>'Tabell 24'!B21/('Tabell 24'!B21/100)</f>
        <v>100</v>
      </c>
      <c r="C21" s="15">
        <f>'Tabell 24'!C21/('Tabell 24'!$B21/100)</f>
        <v>98.90560802613325</v>
      </c>
      <c r="D21" s="15">
        <f>'Tabell 24'!D21/('Tabell 24'!$B21/100)</f>
        <v>2.711022610802525</v>
      </c>
      <c r="E21" s="15">
        <f>'Tabell 24'!E21/('Tabell 24'!$B21/100)</f>
        <v>-78.00344961729144</v>
      </c>
      <c r="F21" s="15">
        <f>'Tabell 24'!F21/('Tabell 24'!$B21/100)</f>
        <v>0</v>
      </c>
      <c r="G21" s="15">
        <f>'Tabell 24'!G21/('Tabell 24'!$B21/100)</f>
        <v>-27.525530187703946</v>
      </c>
      <c r="H21" s="15">
        <f>'Tabell 24'!H21/('Tabell 24'!$B21/100)</f>
        <v>0</v>
      </c>
      <c r="I21" s="15">
        <f>'Tabell 24'!I21/('Tabell 24'!$B21/100)</f>
        <v>-3.9123491680595994</v>
      </c>
    </row>
    <row r="22" spans="1:9" s="3" customFormat="1" ht="12" customHeight="1">
      <c r="A22" s="3" t="s">
        <v>11</v>
      </c>
      <c r="B22" s="12">
        <f>'Tabell 24'!B22/('Tabell 24'!B22/100)</f>
        <v>100</v>
      </c>
      <c r="C22" s="12">
        <f>'Tabell 24'!C22/('Tabell 24'!$B22/100)</f>
        <v>72.94479915045362</v>
      </c>
      <c r="D22" s="12">
        <f>'Tabell 24'!D22/('Tabell 24'!$B22/100)</f>
        <v>11.776640096491688</v>
      </c>
      <c r="E22" s="12">
        <f>'Tabell 24'!E22/('Tabell 24'!$B22/100)</f>
        <v>-91.07959908752426</v>
      </c>
      <c r="F22" s="12">
        <f>'Tabell 24'!F22/('Tabell 24'!$B22/100)</f>
        <v>-35.86301720069223</v>
      </c>
      <c r="G22" s="12">
        <f>'Tabell 24'!G22/('Tabell 24'!$B22/100)</f>
        <v>-18.42928968482878</v>
      </c>
      <c r="H22" s="12">
        <f>'Tabell 24'!H22/('Tabell 24'!$B22/100)</f>
        <v>0.0476886569825371</v>
      </c>
      <c r="I22" s="12">
        <f>'Tabell 24'!I22/('Tabell 24'!$B22/100)</f>
        <v>-60.60277806911741</v>
      </c>
    </row>
    <row r="23" spans="1:9" s="3" customFormat="1" ht="12" customHeight="1">
      <c r="A23" s="33" t="s">
        <v>320</v>
      </c>
      <c r="B23" s="15">
        <f>'Tabell 24'!B23/('Tabell 24'!B23/100)</f>
        <v>100.00000000000001</v>
      </c>
      <c r="C23" s="15">
        <f>'Tabell 24'!C23/('Tabell 24'!$B23/100)</f>
        <v>92.96102360980062</v>
      </c>
      <c r="D23" s="15">
        <f>'Tabell 24'!D23/('Tabell 24'!$B23/100)</f>
        <v>17.40074448119615</v>
      </c>
      <c r="E23" s="15">
        <f>'Tabell 24'!E23/('Tabell 24'!$B23/100)</f>
        <v>-322.44621175201934</v>
      </c>
      <c r="F23" s="15">
        <f>'Tabell 24'!F23/('Tabell 24'!$B23/100)</f>
        <v>-59.35298570139876</v>
      </c>
      <c r="G23" s="15">
        <f>'Tabell 24'!G23/('Tabell 24'!$B23/100)</f>
        <v>-14.155096792924319</v>
      </c>
      <c r="H23" s="15">
        <f>'Tabell 24'!H23/('Tabell 24'!$B23/100)</f>
        <v>-16.739835965285195</v>
      </c>
      <c r="I23" s="15">
        <f>'Tabell 24'!I23/('Tabell 24'!$B23/100)</f>
        <v>-302.3323621206309</v>
      </c>
    </row>
    <row r="24" spans="1:9" s="3" customFormat="1" ht="12" customHeight="1">
      <c r="A24" s="2"/>
      <c r="B24" s="9"/>
      <c r="C24" s="9"/>
      <c r="D24" s="9"/>
      <c r="E24" s="9"/>
      <c r="F24" s="9"/>
      <c r="G24" s="9"/>
      <c r="H24" s="9"/>
      <c r="I24" s="9"/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1" fitToWidth="1" orientation="portrait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28"/>
  <dimension ref="A1:K22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313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51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269</v>
      </c>
      <c r="B4" s="9">
        <v>6183226</v>
      </c>
      <c r="C4" s="9">
        <v>24298663</v>
      </c>
      <c r="D4" s="9">
        <v>-2448545</v>
      </c>
      <c r="E4" s="9">
        <v>-9223971</v>
      </c>
      <c r="F4" s="9">
        <v>-823365</v>
      </c>
      <c r="G4" s="9">
        <v>-465997</v>
      </c>
      <c r="H4" s="9">
        <v>17544175</v>
      </c>
    </row>
    <row r="5" spans="1:8" s="3" customFormat="1" ht="12" customHeight="1">
      <c r="A5" s="3" t="s">
        <v>271</v>
      </c>
      <c r="B5" s="9">
        <v>3282255</v>
      </c>
      <c r="C5" s="9">
        <v>18726733</v>
      </c>
      <c r="D5" s="9">
        <v>-2256183</v>
      </c>
      <c r="E5" s="9">
        <v>-2014464</v>
      </c>
      <c r="F5" s="9">
        <v>-458944</v>
      </c>
      <c r="G5" s="9">
        <v>-475289</v>
      </c>
      <c r="H5" s="9">
        <v>16804882</v>
      </c>
    </row>
    <row r="6" spans="1:8" s="3" customFormat="1" ht="12" customHeight="1">
      <c r="A6" s="3" t="s">
        <v>272</v>
      </c>
      <c r="B6" s="9">
        <v>2915699</v>
      </c>
      <c r="C6" s="9">
        <v>14150271</v>
      </c>
      <c r="D6" s="9">
        <v>-1353235</v>
      </c>
      <c r="E6" s="9">
        <v>-4121168</v>
      </c>
      <c r="F6" s="9">
        <v>-597157</v>
      </c>
      <c r="G6" s="9">
        <v>-313565</v>
      </c>
      <c r="H6" s="9">
        <v>10680845</v>
      </c>
    </row>
    <row r="7" spans="1:8" s="3" customFormat="1" ht="12" customHeight="1">
      <c r="A7" s="3" t="s">
        <v>274</v>
      </c>
      <c r="B7" s="9">
        <v>2187725</v>
      </c>
      <c r="C7" s="9">
        <v>5187711</v>
      </c>
      <c r="D7" s="9">
        <v>-635359</v>
      </c>
      <c r="E7" s="9">
        <v>-2150186</v>
      </c>
      <c r="F7" s="9">
        <v>-258122</v>
      </c>
      <c r="G7" s="9">
        <v>-219714</v>
      </c>
      <c r="H7" s="9">
        <v>4112055</v>
      </c>
    </row>
    <row r="8" spans="1:8" s="3" customFormat="1" ht="12" customHeight="1">
      <c r="A8" s="3" t="s">
        <v>275</v>
      </c>
      <c r="B8" s="9">
        <v>1355698</v>
      </c>
      <c r="C8" s="9">
        <v>2437627</v>
      </c>
      <c r="D8" s="9">
        <v>-698872</v>
      </c>
      <c r="E8" s="9">
        <v>-1137714</v>
      </c>
      <c r="F8" s="9">
        <v>-77838</v>
      </c>
      <c r="G8" s="9">
        <v>-42148</v>
      </c>
      <c r="H8" s="9">
        <v>1836753</v>
      </c>
    </row>
    <row r="9" spans="1:8" s="3" customFormat="1" ht="12" customHeight="1">
      <c r="A9" s="3" t="s">
        <v>276</v>
      </c>
      <c r="B9" s="9">
        <v>980214</v>
      </c>
      <c r="C9" s="9">
        <v>1313387</v>
      </c>
      <c r="D9" s="9">
        <v>-124726</v>
      </c>
      <c r="E9" s="9">
        <v>-1312020</v>
      </c>
      <c r="F9" s="9">
        <v>-64559</v>
      </c>
      <c r="G9" s="9">
        <v>-10140</v>
      </c>
      <c r="H9" s="9">
        <v>782156</v>
      </c>
    </row>
    <row r="10" spans="1:8" s="3" customFormat="1" ht="12" customHeight="1">
      <c r="A10" s="3" t="s">
        <v>280</v>
      </c>
      <c r="B10" s="9">
        <v>911454</v>
      </c>
      <c r="C10" s="9">
        <v>108102</v>
      </c>
      <c r="D10" s="9">
        <v>-26454</v>
      </c>
      <c r="E10" s="9">
        <v>-864645</v>
      </c>
      <c r="F10" s="9">
        <v>-27270</v>
      </c>
      <c r="G10" s="9">
        <v>-3075</v>
      </c>
      <c r="H10" s="9">
        <v>98112</v>
      </c>
    </row>
    <row r="11" spans="1:8" s="3" customFormat="1" ht="12" customHeight="1">
      <c r="A11" s="3" t="s">
        <v>278</v>
      </c>
      <c r="B11" s="9">
        <v>317996</v>
      </c>
      <c r="C11" s="9">
        <v>705123</v>
      </c>
      <c r="D11" s="9">
        <v>-297123</v>
      </c>
      <c r="E11" s="9">
        <v>-126785</v>
      </c>
      <c r="F11" s="9">
        <v>-27527</v>
      </c>
      <c r="G11" s="9">
        <v>-24050</v>
      </c>
      <c r="H11" s="9">
        <v>547634</v>
      </c>
    </row>
    <row r="12" spans="1:8" s="3" customFormat="1" ht="12" customHeight="1">
      <c r="A12" s="3" t="s">
        <v>279</v>
      </c>
      <c r="B12" s="9">
        <v>288600</v>
      </c>
      <c r="C12" s="9">
        <v>719156</v>
      </c>
      <c r="D12" s="9">
        <v>-85376</v>
      </c>
      <c r="E12" s="9">
        <v>-516471</v>
      </c>
      <c r="F12" s="9">
        <v>-255058</v>
      </c>
      <c r="G12" s="9">
        <v>-59836</v>
      </c>
      <c r="H12" s="9">
        <v>91015</v>
      </c>
    </row>
    <row r="13" spans="1:8" s="3" customFormat="1" ht="12" customHeight="1">
      <c r="A13" s="3" t="s">
        <v>291</v>
      </c>
      <c r="B13" s="9">
        <v>16724</v>
      </c>
      <c r="C13" s="9">
        <v>1381</v>
      </c>
      <c r="D13" s="9">
        <v>-5482</v>
      </c>
      <c r="E13" s="9">
        <v>-1643</v>
      </c>
      <c r="F13" s="9">
        <v>-3358</v>
      </c>
      <c r="G13" s="9">
        <v>-20</v>
      </c>
      <c r="H13" s="9">
        <v>7602</v>
      </c>
    </row>
    <row r="14" spans="1:8" s="3" customFormat="1" ht="12" customHeight="1">
      <c r="A14" s="3" t="s">
        <v>286</v>
      </c>
      <c r="B14" s="9">
        <v>15576</v>
      </c>
      <c r="C14" s="9">
        <v>14480</v>
      </c>
      <c r="D14" s="9">
        <v>-48</v>
      </c>
      <c r="E14" s="9">
        <v>-32597</v>
      </c>
      <c r="F14" s="9">
        <v>-1940</v>
      </c>
      <c r="G14" s="9">
        <v>-549</v>
      </c>
      <c r="H14" s="9">
        <v>-5078</v>
      </c>
    </row>
    <row r="15" spans="1:8" s="3" customFormat="1" ht="12" customHeight="1">
      <c r="A15" s="3" t="s">
        <v>288</v>
      </c>
      <c r="B15" s="9">
        <v>8050</v>
      </c>
      <c r="C15" s="9">
        <v>28170</v>
      </c>
      <c r="D15" s="9">
        <v>-7308</v>
      </c>
      <c r="E15" s="9">
        <v>-33230</v>
      </c>
      <c r="F15" s="9">
        <v>-1983</v>
      </c>
      <c r="G15" s="9">
        <v>-565</v>
      </c>
      <c r="H15" s="9">
        <v>-6529</v>
      </c>
    </row>
    <row r="16" spans="1:8" s="3" customFormat="1" ht="12" customHeight="1">
      <c r="A16" s="3" t="s">
        <v>289</v>
      </c>
      <c r="B16" s="9">
        <v>0</v>
      </c>
      <c r="C16" s="9">
        <v>1281</v>
      </c>
      <c r="D16" s="9">
        <v>-257</v>
      </c>
      <c r="E16" s="9">
        <v>55</v>
      </c>
      <c r="F16" s="9">
        <v>-83</v>
      </c>
      <c r="G16" s="9">
        <v>-226</v>
      </c>
      <c r="H16" s="9">
        <v>784</v>
      </c>
    </row>
    <row r="17" spans="1:8" s="3" customFormat="1" ht="12.75">
      <c r="A17" s="2"/>
      <c r="B17" s="9"/>
      <c r="C17" s="9"/>
      <c r="D17" s="9"/>
      <c r="E17" s="9"/>
      <c r="F17" s="9"/>
      <c r="G17" s="9"/>
      <c r="H17" s="9"/>
    </row>
    <row r="18" spans="1:8" ht="12.75">
      <c r="A18" s="3" t="s">
        <v>139</v>
      </c>
      <c r="B18" s="9">
        <f aca="true" t="shared" si="0" ref="B18:H18">SUM(B4:B17)</f>
        <v>18463217</v>
      </c>
      <c r="C18" s="9">
        <f t="shared" si="0"/>
        <v>67692085</v>
      </c>
      <c r="D18" s="9">
        <f t="shared" si="0"/>
        <v>-7938968</v>
      </c>
      <c r="E18" s="9">
        <f t="shared" si="0"/>
        <v>-21534839</v>
      </c>
      <c r="F18" s="9">
        <f t="shared" si="0"/>
        <v>-2597204</v>
      </c>
      <c r="G18" s="9">
        <f t="shared" si="0"/>
        <v>-1615174</v>
      </c>
      <c r="H18" s="9">
        <f t="shared" si="0"/>
        <v>52494406</v>
      </c>
    </row>
    <row r="19" spans="1:8" ht="12.75">
      <c r="A19" s="1" t="s">
        <v>140</v>
      </c>
      <c r="B19" s="10">
        <v>15111534</v>
      </c>
      <c r="C19" s="10">
        <v>45380591</v>
      </c>
      <c r="D19" s="10">
        <v>-6467906</v>
      </c>
      <c r="E19" s="10">
        <v>-22823669</v>
      </c>
      <c r="F19" s="10">
        <v>-2163880</v>
      </c>
      <c r="G19" s="10">
        <v>-1309593</v>
      </c>
      <c r="H19" s="10">
        <v>27723025</v>
      </c>
    </row>
    <row r="21" spans="1:8" ht="12.75">
      <c r="A21" s="1" t="s">
        <v>136</v>
      </c>
      <c r="B21" s="7">
        <f>B18/($B18/100)</f>
        <v>100</v>
      </c>
      <c r="C21" s="7">
        <f aca="true" t="shared" si="1" ref="C21:H21">C18/($B18/100)</f>
        <v>366.6321259182514</v>
      </c>
      <c r="D21" s="7">
        <f t="shared" si="1"/>
        <v>-42.99883384352791</v>
      </c>
      <c r="E21" s="7">
        <f t="shared" si="1"/>
        <v>-116.6364399010205</v>
      </c>
      <c r="F21" s="7">
        <f t="shared" si="1"/>
        <v>-14.06690935821206</v>
      </c>
      <c r="G21" s="7">
        <f t="shared" si="1"/>
        <v>-8.748063785417242</v>
      </c>
      <c r="H21" s="7">
        <f t="shared" si="1"/>
        <v>284.3188486600141</v>
      </c>
    </row>
    <row r="22" spans="1:8" ht="12.75">
      <c r="A22" s="1" t="s">
        <v>137</v>
      </c>
      <c r="B22" s="7">
        <f>B19/($B19/100)</f>
        <v>100</v>
      </c>
      <c r="C22" s="7">
        <f aca="true" t="shared" si="2" ref="C22:H22">C19/($B19/100)</f>
        <v>300.30433045381096</v>
      </c>
      <c r="D22" s="7">
        <f t="shared" si="2"/>
        <v>-42.80112131567847</v>
      </c>
      <c r="E22" s="7">
        <f t="shared" si="2"/>
        <v>-151.0347592772514</v>
      </c>
      <c r="F22" s="7">
        <f t="shared" si="2"/>
        <v>-14.319393385211587</v>
      </c>
      <c r="G22" s="7">
        <f t="shared" si="2"/>
        <v>-8.666181739061038</v>
      </c>
      <c r="H22" s="7">
        <f t="shared" si="2"/>
        <v>183.45606078112255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29"/>
  <dimension ref="A1:K24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314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52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268</v>
      </c>
      <c r="B4" s="9">
        <v>13082773</v>
      </c>
      <c r="C4" s="9">
        <v>45860770</v>
      </c>
      <c r="D4" s="9">
        <v>-5960037</v>
      </c>
      <c r="E4" s="9">
        <v>-13672656</v>
      </c>
      <c r="F4" s="9">
        <v>-440133</v>
      </c>
      <c r="G4" s="9">
        <v>-7333149</v>
      </c>
      <c r="H4" s="9">
        <v>31537568</v>
      </c>
    </row>
    <row r="5" spans="1:8" s="3" customFormat="1" ht="12" customHeight="1">
      <c r="A5" s="3" t="s">
        <v>273</v>
      </c>
      <c r="B5" s="9">
        <v>4996969</v>
      </c>
      <c r="C5" s="9">
        <v>8513641</v>
      </c>
      <c r="D5" s="9">
        <v>-1557821</v>
      </c>
      <c r="E5" s="9">
        <v>-6575214</v>
      </c>
      <c r="F5" s="9">
        <v>-514001</v>
      </c>
      <c r="G5" s="9">
        <v>-71190</v>
      </c>
      <c r="H5" s="9">
        <v>4792384</v>
      </c>
    </row>
    <row r="6" spans="1:8" s="3" customFormat="1" ht="12" customHeight="1">
      <c r="A6" s="3" t="s">
        <v>270</v>
      </c>
      <c r="B6" s="9">
        <v>3599846</v>
      </c>
      <c r="C6" s="9">
        <v>24113865</v>
      </c>
      <c r="D6" s="9">
        <v>-3361125</v>
      </c>
      <c r="E6" s="9">
        <v>-2890620</v>
      </c>
      <c r="F6" s="9">
        <v>-292764</v>
      </c>
      <c r="G6" s="9">
        <v>-482818</v>
      </c>
      <c r="H6" s="9">
        <v>20686326</v>
      </c>
    </row>
    <row r="7" spans="1:8" s="3" customFormat="1" ht="12" customHeight="1">
      <c r="A7" s="3" t="s">
        <v>269</v>
      </c>
      <c r="B7" s="9">
        <v>2146373</v>
      </c>
      <c r="C7" s="9">
        <v>3365687</v>
      </c>
      <c r="D7" s="9">
        <v>-209099</v>
      </c>
      <c r="E7" s="9">
        <v>-2416143</v>
      </c>
      <c r="F7" s="9">
        <v>-270843</v>
      </c>
      <c r="G7" s="9">
        <v>-65176</v>
      </c>
      <c r="H7" s="9">
        <v>2548890</v>
      </c>
    </row>
    <row r="8" spans="1:8" s="3" customFormat="1" ht="12" customHeight="1">
      <c r="A8" s="3" t="s">
        <v>281</v>
      </c>
      <c r="B8" s="9">
        <v>791162</v>
      </c>
      <c r="C8" s="9">
        <v>352835</v>
      </c>
      <c r="D8" s="9">
        <v>-216806</v>
      </c>
      <c r="E8" s="9">
        <v>-719060</v>
      </c>
      <c r="F8" s="9">
        <v>-63633</v>
      </c>
      <c r="G8" s="9">
        <v>-13394</v>
      </c>
      <c r="H8" s="9">
        <v>131104</v>
      </c>
    </row>
    <row r="9" spans="1:8" s="3" customFormat="1" ht="12" customHeight="1">
      <c r="A9" s="3" t="s">
        <v>272</v>
      </c>
      <c r="B9" s="9">
        <v>600187</v>
      </c>
      <c r="C9" s="9">
        <v>470011</v>
      </c>
      <c r="D9" s="9">
        <v>-49037</v>
      </c>
      <c r="E9" s="9">
        <v>-740008</v>
      </c>
      <c r="F9" s="9">
        <v>-86160</v>
      </c>
      <c r="G9" s="9">
        <v>-8756</v>
      </c>
      <c r="H9" s="9">
        <v>186233</v>
      </c>
    </row>
    <row r="10" spans="1:8" s="3" customFormat="1" ht="12" customHeight="1">
      <c r="A10" s="3" t="s">
        <v>271</v>
      </c>
      <c r="B10" s="9">
        <v>332998</v>
      </c>
      <c r="C10" s="9">
        <v>691687</v>
      </c>
      <c r="D10" s="9">
        <v>-52748</v>
      </c>
      <c r="E10" s="9">
        <v>-402142</v>
      </c>
      <c r="F10" s="9">
        <v>-11545</v>
      </c>
      <c r="G10" s="9">
        <v>-18934</v>
      </c>
      <c r="H10" s="9">
        <v>539316</v>
      </c>
    </row>
    <row r="11" spans="1:8" s="3" customFormat="1" ht="12" customHeight="1">
      <c r="A11" s="3" t="s">
        <v>280</v>
      </c>
      <c r="B11" s="9">
        <v>271390</v>
      </c>
      <c r="C11" s="9">
        <v>294089</v>
      </c>
      <c r="D11" s="9">
        <v>-82413</v>
      </c>
      <c r="E11" s="9">
        <v>-239918</v>
      </c>
      <c r="F11" s="9">
        <v>-9390</v>
      </c>
      <c r="G11" s="9">
        <v>-8309</v>
      </c>
      <c r="H11" s="9">
        <v>225449</v>
      </c>
    </row>
    <row r="12" spans="1:8" s="3" customFormat="1" ht="12" customHeight="1">
      <c r="A12" s="3" t="s">
        <v>274</v>
      </c>
      <c r="B12" s="9">
        <v>235745</v>
      </c>
      <c r="C12" s="9">
        <v>256229</v>
      </c>
      <c r="D12" s="9">
        <v>-10517</v>
      </c>
      <c r="E12" s="9">
        <v>-233263</v>
      </c>
      <c r="F12" s="9">
        <v>-23686</v>
      </c>
      <c r="G12" s="9">
        <v>-16743</v>
      </c>
      <c r="H12" s="9">
        <v>207765</v>
      </c>
    </row>
    <row r="13" spans="1:8" s="3" customFormat="1" ht="12" customHeight="1">
      <c r="A13" s="3" t="s">
        <v>282</v>
      </c>
      <c r="B13" s="9">
        <v>72955</v>
      </c>
      <c r="C13" s="9">
        <v>24015</v>
      </c>
      <c r="D13" s="9">
        <v>-46876</v>
      </c>
      <c r="E13" s="9">
        <v>12535</v>
      </c>
      <c r="F13" s="9">
        <v>-6479</v>
      </c>
      <c r="G13" s="9">
        <v>-4190</v>
      </c>
      <c r="H13" s="9">
        <v>51960</v>
      </c>
    </row>
    <row r="14" spans="1:8" s="3" customFormat="1" ht="12" customHeight="1">
      <c r="A14" s="3" t="s">
        <v>275</v>
      </c>
      <c r="B14" s="9">
        <v>63460</v>
      </c>
      <c r="C14" s="9">
        <v>24111</v>
      </c>
      <c r="D14" s="9">
        <v>-646</v>
      </c>
      <c r="E14" s="9">
        <v>-66383</v>
      </c>
      <c r="F14" s="9">
        <v>-37989</v>
      </c>
      <c r="G14" s="9">
        <v>-417</v>
      </c>
      <c r="H14" s="9">
        <v>-17864</v>
      </c>
    </row>
    <row r="15" spans="1:8" s="3" customFormat="1" ht="12" customHeight="1">
      <c r="A15" s="3" t="s">
        <v>276</v>
      </c>
      <c r="B15" s="9">
        <v>38668</v>
      </c>
      <c r="C15" s="9">
        <v>18837</v>
      </c>
      <c r="D15" s="9">
        <v>-280</v>
      </c>
      <c r="E15" s="9">
        <v>-47082</v>
      </c>
      <c r="F15" s="9">
        <v>-3008</v>
      </c>
      <c r="G15" s="9">
        <v>-145</v>
      </c>
      <c r="H15" s="9">
        <v>6990</v>
      </c>
    </row>
    <row r="16" spans="1:8" s="3" customFormat="1" ht="12" customHeight="1">
      <c r="A16" s="3" t="s">
        <v>284</v>
      </c>
      <c r="B16" s="9">
        <v>30245</v>
      </c>
      <c r="C16" s="9">
        <v>25414</v>
      </c>
      <c r="D16" s="9">
        <v>-22290</v>
      </c>
      <c r="E16" s="9">
        <v>-11932</v>
      </c>
      <c r="F16" s="9">
        <v>-7575</v>
      </c>
      <c r="G16" s="9">
        <v>-3112</v>
      </c>
      <c r="H16" s="9">
        <v>10750</v>
      </c>
    </row>
    <row r="17" spans="1:8" s="3" customFormat="1" ht="12" customHeight="1">
      <c r="A17" s="3" t="s">
        <v>278</v>
      </c>
      <c r="B17" s="9">
        <v>23450</v>
      </c>
      <c r="C17" s="9">
        <v>15615</v>
      </c>
      <c r="D17" s="9">
        <v>-435</v>
      </c>
      <c r="E17" s="9">
        <v>-23973</v>
      </c>
      <c r="F17" s="9">
        <v>-1113</v>
      </c>
      <c r="G17" s="9">
        <v>-533</v>
      </c>
      <c r="H17" s="9">
        <v>13011</v>
      </c>
    </row>
    <row r="18" spans="1:8" s="3" customFormat="1" ht="12" customHeight="1">
      <c r="A18" s="3" t="s">
        <v>285</v>
      </c>
      <c r="B18" s="9">
        <v>2085</v>
      </c>
      <c r="C18" s="9">
        <v>-5</v>
      </c>
      <c r="D18" s="9">
        <v>-336</v>
      </c>
      <c r="E18" s="9">
        <v>39</v>
      </c>
      <c r="F18" s="9">
        <v>-53</v>
      </c>
      <c r="G18" s="9">
        <v>0</v>
      </c>
      <c r="H18" s="9">
        <v>1730</v>
      </c>
    </row>
    <row r="19" spans="1:8" s="3" customFormat="1" ht="12.75">
      <c r="A19" s="2"/>
      <c r="B19" s="9"/>
      <c r="C19" s="9"/>
      <c r="D19" s="9"/>
      <c r="E19" s="9"/>
      <c r="F19" s="9"/>
      <c r="G19" s="9"/>
      <c r="H19" s="9"/>
    </row>
    <row r="20" spans="1:8" ht="12.75">
      <c r="A20" s="3" t="s">
        <v>139</v>
      </c>
      <c r="B20" s="9">
        <f aca="true" t="shared" si="0" ref="B20:H20">SUM(B4:B19)</f>
        <v>26288306</v>
      </c>
      <c r="C20" s="9">
        <f t="shared" si="0"/>
        <v>84026801</v>
      </c>
      <c r="D20" s="9">
        <f t="shared" si="0"/>
        <v>-11570466</v>
      </c>
      <c r="E20" s="9">
        <f t="shared" si="0"/>
        <v>-28025820</v>
      </c>
      <c r="F20" s="9">
        <f t="shared" si="0"/>
        <v>-1768372</v>
      </c>
      <c r="G20" s="9">
        <f t="shared" si="0"/>
        <v>-8026866</v>
      </c>
      <c r="H20" s="9">
        <f t="shared" si="0"/>
        <v>60921612</v>
      </c>
    </row>
    <row r="21" spans="1:8" ht="12.75">
      <c r="A21" s="1" t="s">
        <v>140</v>
      </c>
      <c r="B21" s="10">
        <v>22369930</v>
      </c>
      <c r="C21" s="10">
        <v>75132415</v>
      </c>
      <c r="D21" s="10">
        <v>-10896041</v>
      </c>
      <c r="E21" s="10">
        <v>-40296689</v>
      </c>
      <c r="F21" s="10">
        <v>-1458528</v>
      </c>
      <c r="G21" s="10">
        <v>-6871835</v>
      </c>
      <c r="H21" s="10">
        <v>37979284</v>
      </c>
    </row>
    <row r="23" spans="1:8" ht="12.75">
      <c r="A23" s="1" t="s">
        <v>136</v>
      </c>
      <c r="B23" s="7">
        <f aca="true" t="shared" si="1" ref="B23:H24">B20/($B20/100)</f>
        <v>100</v>
      </c>
      <c r="C23" s="7">
        <f t="shared" si="1"/>
        <v>319.63566233594514</v>
      </c>
      <c r="D23" s="7">
        <f t="shared" si="1"/>
        <v>-44.013737515076095</v>
      </c>
      <c r="E23" s="7">
        <f t="shared" si="1"/>
        <v>-106.60945593070927</v>
      </c>
      <c r="F23" s="7">
        <f t="shared" si="1"/>
        <v>-6.726838922218875</v>
      </c>
      <c r="G23" s="7">
        <f t="shared" si="1"/>
        <v>-30.53397963337767</v>
      </c>
      <c r="H23" s="7">
        <f t="shared" si="1"/>
        <v>231.74415270424805</v>
      </c>
    </row>
    <row r="24" spans="1:8" ht="12.75">
      <c r="A24" s="1" t="s">
        <v>137</v>
      </c>
      <c r="B24" s="7">
        <f t="shared" si="1"/>
        <v>100</v>
      </c>
      <c r="C24" s="7">
        <f t="shared" si="1"/>
        <v>335.86343363613565</v>
      </c>
      <c r="D24" s="7">
        <f t="shared" si="1"/>
        <v>-48.708426892708204</v>
      </c>
      <c r="E24" s="7">
        <f t="shared" si="1"/>
        <v>-180.13775188389056</v>
      </c>
      <c r="F24" s="7">
        <f t="shared" si="1"/>
        <v>-6.520038283535085</v>
      </c>
      <c r="G24" s="7">
        <f t="shared" si="1"/>
        <v>-30.719072433396082</v>
      </c>
      <c r="H24" s="7">
        <f t="shared" si="1"/>
        <v>169.77828719177933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0"/>
  <dimension ref="A1:K25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315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53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274</v>
      </c>
      <c r="B4" s="9">
        <v>1391873</v>
      </c>
      <c r="C4" s="9">
        <v>474460</v>
      </c>
      <c r="D4" s="9">
        <v>-1123891</v>
      </c>
      <c r="E4" s="9">
        <v>-253347</v>
      </c>
      <c r="F4" s="9">
        <v>-141339</v>
      </c>
      <c r="G4" s="9">
        <v>-20792</v>
      </c>
      <c r="H4" s="9">
        <v>326964</v>
      </c>
    </row>
    <row r="5" spans="1:8" s="3" customFormat="1" ht="12" customHeight="1">
      <c r="A5" s="3" t="s">
        <v>269</v>
      </c>
      <c r="B5" s="9">
        <v>533180</v>
      </c>
      <c r="C5" s="9">
        <v>-18175</v>
      </c>
      <c r="D5" s="9">
        <v>-444333</v>
      </c>
      <c r="E5" s="9">
        <v>-336079</v>
      </c>
      <c r="F5" s="9">
        <v>-72843</v>
      </c>
      <c r="G5" s="9">
        <v>-11806</v>
      </c>
      <c r="H5" s="9">
        <v>-507676</v>
      </c>
    </row>
    <row r="6" spans="1:8" s="3" customFormat="1" ht="12" customHeight="1">
      <c r="A6" s="3" t="s">
        <v>283</v>
      </c>
      <c r="B6" s="9">
        <v>413703</v>
      </c>
      <c r="C6" s="9">
        <v>233969</v>
      </c>
      <c r="D6" s="9">
        <v>-436695</v>
      </c>
      <c r="E6" s="9">
        <v>-90615</v>
      </c>
      <c r="F6" s="9">
        <v>-14115</v>
      </c>
      <c r="G6" s="9">
        <v>-7218</v>
      </c>
      <c r="H6" s="9">
        <v>99029</v>
      </c>
    </row>
    <row r="7" spans="1:8" s="3" customFormat="1" ht="12" customHeight="1">
      <c r="A7" s="3" t="s">
        <v>275</v>
      </c>
      <c r="B7" s="9">
        <v>342526</v>
      </c>
      <c r="C7" s="9">
        <v>96326</v>
      </c>
      <c r="D7" s="9">
        <v>-229376</v>
      </c>
      <c r="E7" s="9">
        <v>-70805</v>
      </c>
      <c r="F7" s="9">
        <v>-27204</v>
      </c>
      <c r="G7" s="9">
        <v>-1666</v>
      </c>
      <c r="H7" s="9">
        <v>109801</v>
      </c>
    </row>
    <row r="8" spans="1:8" s="3" customFormat="1" ht="12" customHeight="1">
      <c r="A8" s="3" t="s">
        <v>278</v>
      </c>
      <c r="B8" s="9">
        <v>318264</v>
      </c>
      <c r="C8" s="9">
        <v>56559</v>
      </c>
      <c r="D8" s="9">
        <v>-261888</v>
      </c>
      <c r="E8" s="9">
        <v>-115</v>
      </c>
      <c r="F8" s="9">
        <v>-43323</v>
      </c>
      <c r="G8" s="9">
        <v>-1929</v>
      </c>
      <c r="H8" s="9">
        <v>67568</v>
      </c>
    </row>
    <row r="9" spans="1:8" s="3" customFormat="1" ht="12" customHeight="1">
      <c r="A9" s="3" t="s">
        <v>268</v>
      </c>
      <c r="B9" s="9">
        <v>292074</v>
      </c>
      <c r="C9" s="9">
        <v>44331</v>
      </c>
      <c r="D9" s="9">
        <v>-190379</v>
      </c>
      <c r="E9" s="9">
        <v>0</v>
      </c>
      <c r="F9" s="9">
        <v>-11704</v>
      </c>
      <c r="G9" s="9">
        <v>-6392</v>
      </c>
      <c r="H9" s="9">
        <v>127930</v>
      </c>
    </row>
    <row r="10" spans="1:8" s="3" customFormat="1" ht="12" customHeight="1">
      <c r="A10" s="3" t="s">
        <v>285</v>
      </c>
      <c r="B10" s="9">
        <v>267851</v>
      </c>
      <c r="C10" s="9">
        <v>7677</v>
      </c>
      <c r="D10" s="9">
        <v>-280922</v>
      </c>
      <c r="E10" s="9">
        <v>-51778</v>
      </c>
      <c r="F10" s="9">
        <v>-21107</v>
      </c>
      <c r="G10" s="9">
        <v>-1936</v>
      </c>
      <c r="H10" s="9">
        <v>-80215</v>
      </c>
    </row>
    <row r="11" spans="1:8" s="3" customFormat="1" ht="12" customHeight="1">
      <c r="A11" s="3" t="s">
        <v>282</v>
      </c>
      <c r="B11" s="9">
        <v>211269</v>
      </c>
      <c r="C11" s="9">
        <v>413183</v>
      </c>
      <c r="D11" s="9">
        <v>124946</v>
      </c>
      <c r="E11" s="9">
        <v>-166679</v>
      </c>
      <c r="F11" s="9">
        <v>-23457</v>
      </c>
      <c r="G11" s="9">
        <v>-77331</v>
      </c>
      <c r="H11" s="9">
        <v>481931</v>
      </c>
    </row>
    <row r="12" spans="1:8" s="3" customFormat="1" ht="12" customHeight="1">
      <c r="A12" s="3" t="s">
        <v>277</v>
      </c>
      <c r="B12" s="9">
        <v>186306</v>
      </c>
      <c r="C12" s="9">
        <v>460384</v>
      </c>
      <c r="D12" s="9">
        <v>-541086</v>
      </c>
      <c r="E12" s="9">
        <v>-5000</v>
      </c>
      <c r="F12" s="9">
        <v>-29216</v>
      </c>
      <c r="G12" s="9">
        <v>-110443</v>
      </c>
      <c r="H12" s="9">
        <v>-42695</v>
      </c>
    </row>
    <row r="13" spans="1:8" s="3" customFormat="1" ht="12" customHeight="1">
      <c r="A13" s="3" t="s">
        <v>272</v>
      </c>
      <c r="B13" s="9">
        <v>136585</v>
      </c>
      <c r="C13" s="9">
        <v>44642</v>
      </c>
      <c r="D13" s="9">
        <v>-96981</v>
      </c>
      <c r="E13" s="9">
        <v>7580</v>
      </c>
      <c r="F13" s="9">
        <v>-27622</v>
      </c>
      <c r="G13" s="9">
        <v>-3441</v>
      </c>
      <c r="H13" s="9">
        <v>65424</v>
      </c>
    </row>
    <row r="14" spans="1:8" s="3" customFormat="1" ht="12" customHeight="1">
      <c r="A14" s="3" t="s">
        <v>290</v>
      </c>
      <c r="B14" s="9">
        <v>79048</v>
      </c>
      <c r="C14" s="9">
        <v>13380</v>
      </c>
      <c r="D14" s="9">
        <v>-50228</v>
      </c>
      <c r="E14" s="9">
        <v>-4674</v>
      </c>
      <c r="F14" s="9">
        <v>-33896</v>
      </c>
      <c r="G14" s="9">
        <v>-15786</v>
      </c>
      <c r="H14" s="9">
        <v>-12156</v>
      </c>
    </row>
    <row r="15" spans="1:8" s="3" customFormat="1" ht="12" customHeight="1">
      <c r="A15" s="3" t="s">
        <v>286</v>
      </c>
      <c r="B15" s="9">
        <v>70241</v>
      </c>
      <c r="C15" s="9">
        <v>58472</v>
      </c>
      <c r="D15" s="9">
        <v>-70451</v>
      </c>
      <c r="E15" s="9">
        <v>-19554</v>
      </c>
      <c r="F15" s="9">
        <v>-10754</v>
      </c>
      <c r="G15" s="9">
        <v>-2215</v>
      </c>
      <c r="H15" s="9">
        <v>25739</v>
      </c>
    </row>
    <row r="16" spans="1:8" s="3" customFormat="1" ht="12" customHeight="1">
      <c r="A16" s="3" t="s">
        <v>276</v>
      </c>
      <c r="B16" s="9">
        <v>46486</v>
      </c>
      <c r="C16" s="9">
        <v>6147</v>
      </c>
      <c r="D16" s="9">
        <v>-26868</v>
      </c>
      <c r="E16" s="9">
        <v>0</v>
      </c>
      <c r="F16" s="9">
        <v>-7349</v>
      </c>
      <c r="G16" s="9">
        <v>-48</v>
      </c>
      <c r="H16" s="9">
        <v>18368</v>
      </c>
    </row>
    <row r="17" spans="1:8" s="3" customFormat="1" ht="12" customHeight="1">
      <c r="A17" s="3" t="s">
        <v>273</v>
      </c>
      <c r="B17" s="9">
        <v>44569</v>
      </c>
      <c r="C17" s="9">
        <v>5461</v>
      </c>
      <c r="D17" s="9">
        <v>-32629</v>
      </c>
      <c r="E17" s="9">
        <v>0</v>
      </c>
      <c r="F17" s="9">
        <v>-15184</v>
      </c>
      <c r="G17" s="9">
        <v>-42</v>
      </c>
      <c r="H17" s="9">
        <v>2175</v>
      </c>
    </row>
    <row r="18" spans="1:8" s="3" customFormat="1" ht="12" customHeight="1">
      <c r="A18" s="3" t="s">
        <v>289</v>
      </c>
      <c r="B18" s="9">
        <v>34656</v>
      </c>
      <c r="C18" s="9">
        <v>5934</v>
      </c>
      <c r="D18" s="9">
        <v>-27993</v>
      </c>
      <c r="E18" s="9">
        <v>0</v>
      </c>
      <c r="F18" s="9">
        <v>-8995</v>
      </c>
      <c r="G18" s="9">
        <v>-1048</v>
      </c>
      <c r="H18" s="9">
        <v>2756</v>
      </c>
    </row>
    <row r="19" spans="1:8" s="3" customFormat="1" ht="12" customHeight="1">
      <c r="A19" s="3" t="s">
        <v>271</v>
      </c>
      <c r="B19" s="9">
        <v>31422</v>
      </c>
      <c r="C19" s="9">
        <v>12912</v>
      </c>
      <c r="D19" s="9">
        <v>-22441</v>
      </c>
      <c r="E19" s="9">
        <v>-1753</v>
      </c>
      <c r="F19" s="9">
        <v>-1252</v>
      </c>
      <c r="G19" s="9">
        <v>-3622</v>
      </c>
      <c r="H19" s="9">
        <v>15265</v>
      </c>
    </row>
    <row r="20" spans="1:8" s="3" customFormat="1" ht="12.75">
      <c r="A20" s="2"/>
      <c r="B20" s="9"/>
      <c r="C20" s="9"/>
      <c r="D20" s="9"/>
      <c r="E20" s="9"/>
      <c r="F20" s="9"/>
      <c r="G20" s="9"/>
      <c r="H20" s="9"/>
    </row>
    <row r="21" spans="1:8" ht="12.75">
      <c r="A21" s="3" t="s">
        <v>139</v>
      </c>
      <c r="B21" s="9">
        <f aca="true" t="shared" si="0" ref="B21:H21">SUM(B4:B20)</f>
        <v>4400053</v>
      </c>
      <c r="C21" s="9">
        <f t="shared" si="0"/>
        <v>1915662</v>
      </c>
      <c r="D21" s="9">
        <f t="shared" si="0"/>
        <v>-3711215</v>
      </c>
      <c r="E21" s="9">
        <f t="shared" si="0"/>
        <v>-992819</v>
      </c>
      <c r="F21" s="9">
        <f t="shared" si="0"/>
        <v>-489360</v>
      </c>
      <c r="G21" s="9">
        <f t="shared" si="0"/>
        <v>-265715</v>
      </c>
      <c r="H21" s="9">
        <f t="shared" si="0"/>
        <v>700208</v>
      </c>
    </row>
    <row r="22" spans="1:8" ht="12.75">
      <c r="A22" s="1" t="s">
        <v>140</v>
      </c>
      <c r="B22" s="10">
        <v>4252311</v>
      </c>
      <c r="C22" s="10">
        <v>1806914</v>
      </c>
      <c r="D22" s="10">
        <v>-3739141</v>
      </c>
      <c r="E22" s="10">
        <v>-569883</v>
      </c>
      <c r="F22" s="10">
        <v>-456663</v>
      </c>
      <c r="G22" s="10">
        <v>-120667</v>
      </c>
      <c r="H22" s="10">
        <v>1177338</v>
      </c>
    </row>
    <row r="24" spans="1:8" ht="12.75">
      <c r="A24" s="1" t="s">
        <v>136</v>
      </c>
      <c r="B24" s="7">
        <f aca="true" t="shared" si="1" ref="B24:H25">B21/($B21/100)</f>
        <v>100</v>
      </c>
      <c r="C24" s="7">
        <f t="shared" si="1"/>
        <v>43.53724830132728</v>
      </c>
      <c r="D24" s="7">
        <f t="shared" si="1"/>
        <v>-84.34477948333804</v>
      </c>
      <c r="E24" s="7">
        <f t="shared" si="1"/>
        <v>-22.563796390634387</v>
      </c>
      <c r="F24" s="7">
        <f t="shared" si="1"/>
        <v>-11.121684216076488</v>
      </c>
      <c r="G24" s="7">
        <f t="shared" si="1"/>
        <v>-6.038904531377236</v>
      </c>
      <c r="H24" s="7">
        <f t="shared" si="1"/>
        <v>15.913626494953585</v>
      </c>
    </row>
    <row r="25" spans="1:8" ht="12.75">
      <c r="A25" s="1" t="s">
        <v>137</v>
      </c>
      <c r="B25" s="7">
        <f t="shared" si="1"/>
        <v>100</v>
      </c>
      <c r="C25" s="7">
        <f t="shared" si="1"/>
        <v>42.492517598077846</v>
      </c>
      <c r="D25" s="7">
        <f t="shared" si="1"/>
        <v>-87.93197393135168</v>
      </c>
      <c r="E25" s="7">
        <f t="shared" si="1"/>
        <v>-13.40172437999008</v>
      </c>
      <c r="F25" s="7">
        <f t="shared" si="1"/>
        <v>-10.739172181902969</v>
      </c>
      <c r="G25" s="7">
        <f t="shared" si="1"/>
        <v>-2.837680498909887</v>
      </c>
      <c r="H25" s="7">
        <f t="shared" si="1"/>
        <v>27.687015366467786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1"/>
  <dimension ref="A1:K12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316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54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275</v>
      </c>
      <c r="B4" s="9">
        <v>20645</v>
      </c>
      <c r="C4" s="9">
        <v>-1456</v>
      </c>
      <c r="D4" s="9">
        <v>-13793</v>
      </c>
      <c r="E4" s="9">
        <v>-1241</v>
      </c>
      <c r="F4" s="9">
        <v>-3642</v>
      </c>
      <c r="G4" s="9">
        <v>0</v>
      </c>
      <c r="H4" s="9">
        <v>513</v>
      </c>
    </row>
    <row r="5" spans="1:8" s="3" customFormat="1" ht="12" customHeight="1">
      <c r="A5" s="3" t="s">
        <v>274</v>
      </c>
      <c r="B5" s="9">
        <v>595</v>
      </c>
      <c r="C5" s="9">
        <v>270</v>
      </c>
      <c r="D5" s="9">
        <v>-298</v>
      </c>
      <c r="E5" s="9">
        <v>47</v>
      </c>
      <c r="F5" s="9">
        <v>-20</v>
      </c>
      <c r="G5" s="9">
        <v>-11</v>
      </c>
      <c r="H5" s="9">
        <v>583</v>
      </c>
    </row>
    <row r="6" spans="1:8" s="3" customFormat="1" ht="12" customHeight="1">
      <c r="A6" s="3" t="s">
        <v>280</v>
      </c>
      <c r="B6" s="9">
        <v>139</v>
      </c>
      <c r="C6" s="9">
        <v>0</v>
      </c>
      <c r="D6" s="9">
        <v>-157</v>
      </c>
      <c r="E6" s="9">
        <v>0</v>
      </c>
      <c r="F6" s="9">
        <v>0</v>
      </c>
      <c r="G6" s="9">
        <v>0</v>
      </c>
      <c r="H6" s="9">
        <v>-18</v>
      </c>
    </row>
    <row r="7" spans="1:8" s="3" customFormat="1" ht="12.75">
      <c r="A7" s="2"/>
      <c r="B7" s="9"/>
      <c r="C7" s="9"/>
      <c r="D7" s="9"/>
      <c r="E7" s="9"/>
      <c r="F7" s="9"/>
      <c r="G7" s="9"/>
      <c r="H7" s="9"/>
    </row>
    <row r="8" spans="1:8" ht="12.75">
      <c r="A8" s="3" t="s">
        <v>139</v>
      </c>
      <c r="B8" s="9">
        <f aca="true" t="shared" si="0" ref="B8:H8">SUM(B4:B7)</f>
        <v>21379</v>
      </c>
      <c r="C8" s="9">
        <f t="shared" si="0"/>
        <v>-1186</v>
      </c>
      <c r="D8" s="9">
        <f t="shared" si="0"/>
        <v>-14248</v>
      </c>
      <c r="E8" s="9">
        <f t="shared" si="0"/>
        <v>-1194</v>
      </c>
      <c r="F8" s="9">
        <f t="shared" si="0"/>
        <v>-3662</v>
      </c>
      <c r="G8" s="9">
        <f t="shared" si="0"/>
        <v>-11</v>
      </c>
      <c r="H8" s="9">
        <f t="shared" si="0"/>
        <v>1078</v>
      </c>
    </row>
    <row r="9" spans="1:8" ht="12.75">
      <c r="A9" s="1" t="s">
        <v>140</v>
      </c>
      <c r="B9" s="10">
        <v>13725</v>
      </c>
      <c r="C9" s="10">
        <v>610</v>
      </c>
      <c r="D9" s="10">
        <v>-8250</v>
      </c>
      <c r="E9" s="10">
        <v>-1481</v>
      </c>
      <c r="F9" s="10">
        <v>-2755</v>
      </c>
      <c r="G9" s="10">
        <v>-1082</v>
      </c>
      <c r="H9" s="10">
        <v>767</v>
      </c>
    </row>
    <row r="11" spans="1:8" ht="12.75">
      <c r="A11" s="1" t="s">
        <v>136</v>
      </c>
      <c r="B11" s="7">
        <f aca="true" t="shared" si="1" ref="B11:H12">B8/($B8/100)</f>
        <v>100</v>
      </c>
      <c r="C11" s="7">
        <f t="shared" si="1"/>
        <v>-5.547499883062819</v>
      </c>
      <c r="D11" s="7">
        <f t="shared" si="1"/>
        <v>-66.64483839281539</v>
      </c>
      <c r="E11" s="7">
        <f t="shared" si="1"/>
        <v>-5.584919781093597</v>
      </c>
      <c r="F11" s="7">
        <f t="shared" si="1"/>
        <v>-17.12895832358857</v>
      </c>
      <c r="G11" s="7">
        <f t="shared" si="1"/>
        <v>-0.05145235979231957</v>
      </c>
      <c r="H11" s="7">
        <f t="shared" si="1"/>
        <v>5.042331259647318</v>
      </c>
    </row>
    <row r="12" spans="1:8" ht="12.75">
      <c r="A12" s="1" t="s">
        <v>137</v>
      </c>
      <c r="B12" s="7">
        <f t="shared" si="1"/>
        <v>100</v>
      </c>
      <c r="C12" s="7">
        <f t="shared" si="1"/>
        <v>4.444444444444445</v>
      </c>
      <c r="D12" s="7">
        <f t="shared" si="1"/>
        <v>-60.10928961748634</v>
      </c>
      <c r="E12" s="7">
        <f t="shared" si="1"/>
        <v>-10.790528233151184</v>
      </c>
      <c r="F12" s="7">
        <f t="shared" si="1"/>
        <v>-20.072859744990893</v>
      </c>
      <c r="G12" s="7">
        <f t="shared" si="1"/>
        <v>-7.883424408014572</v>
      </c>
      <c r="H12" s="7">
        <f t="shared" si="1"/>
        <v>5.5883424408014575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2"/>
  <dimension ref="A1:K17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317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55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287</v>
      </c>
      <c r="B4" s="9">
        <v>83689</v>
      </c>
      <c r="C4" s="9">
        <v>27741</v>
      </c>
      <c r="D4" s="9">
        <v>-57088</v>
      </c>
      <c r="E4" s="9">
        <v>-33052</v>
      </c>
      <c r="F4" s="9">
        <v>-7852</v>
      </c>
      <c r="G4" s="9">
        <v>-2105</v>
      </c>
      <c r="H4" s="9">
        <v>11457</v>
      </c>
    </row>
    <row r="5" spans="1:8" s="3" customFormat="1" ht="12" customHeight="1">
      <c r="A5" s="3" t="s">
        <v>271</v>
      </c>
      <c r="B5" s="9">
        <v>30444</v>
      </c>
      <c r="C5" s="9">
        <v>7531</v>
      </c>
      <c r="D5" s="9">
        <v>-19958</v>
      </c>
      <c r="E5" s="9">
        <v>643</v>
      </c>
      <c r="F5" s="9">
        <v>-6277</v>
      </c>
      <c r="G5" s="9">
        <v>-187</v>
      </c>
      <c r="H5" s="9">
        <v>12196</v>
      </c>
    </row>
    <row r="6" spans="1:8" s="3" customFormat="1" ht="12" customHeight="1">
      <c r="A6" s="3" t="s">
        <v>272</v>
      </c>
      <c r="B6" s="9">
        <v>3150</v>
      </c>
      <c r="C6" s="9">
        <v>255</v>
      </c>
      <c r="D6" s="9">
        <v>-2389</v>
      </c>
      <c r="E6" s="9">
        <v>-82</v>
      </c>
      <c r="F6" s="9">
        <v>-786</v>
      </c>
      <c r="G6" s="9">
        <v>0</v>
      </c>
      <c r="H6" s="9">
        <v>148</v>
      </c>
    </row>
    <row r="7" spans="1:8" s="3" customFormat="1" ht="12" customHeight="1">
      <c r="A7" s="3" t="s">
        <v>274</v>
      </c>
      <c r="B7" s="9">
        <v>1239</v>
      </c>
      <c r="C7" s="9">
        <v>134</v>
      </c>
      <c r="D7" s="9">
        <v>-393</v>
      </c>
      <c r="E7" s="9">
        <v>0</v>
      </c>
      <c r="F7" s="9">
        <v>-8</v>
      </c>
      <c r="G7" s="9">
        <v>-6</v>
      </c>
      <c r="H7" s="9">
        <v>966</v>
      </c>
    </row>
    <row r="8" spans="1:8" s="3" customFormat="1" ht="12" customHeight="1">
      <c r="A8" s="3" t="s">
        <v>289</v>
      </c>
      <c r="B8" s="9">
        <v>865</v>
      </c>
      <c r="C8" s="9">
        <v>230</v>
      </c>
      <c r="D8" s="9">
        <v>-286</v>
      </c>
      <c r="E8" s="9">
        <v>0</v>
      </c>
      <c r="F8" s="9">
        <v>-91</v>
      </c>
      <c r="G8" s="9">
        <v>-41</v>
      </c>
      <c r="H8" s="9">
        <v>684</v>
      </c>
    </row>
    <row r="9" spans="1:8" s="3" customFormat="1" ht="12" customHeight="1">
      <c r="A9" s="3" t="s">
        <v>275</v>
      </c>
      <c r="B9" s="9">
        <v>129</v>
      </c>
      <c r="C9" s="9">
        <v>0</v>
      </c>
      <c r="D9" s="9">
        <v>-86</v>
      </c>
      <c r="E9" s="9">
        <v>0</v>
      </c>
      <c r="F9" s="9">
        <v>-8</v>
      </c>
      <c r="G9" s="9">
        <v>0</v>
      </c>
      <c r="H9" s="9">
        <v>35</v>
      </c>
    </row>
    <row r="10" spans="1:8" s="3" customFormat="1" ht="12" customHeight="1">
      <c r="A10" s="3" t="s">
        <v>269</v>
      </c>
      <c r="B10" s="9">
        <v>0</v>
      </c>
      <c r="C10" s="9">
        <v>0</v>
      </c>
      <c r="D10" s="9">
        <v>24</v>
      </c>
      <c r="E10" s="9">
        <v>0</v>
      </c>
      <c r="F10" s="9">
        <v>0</v>
      </c>
      <c r="G10" s="9">
        <v>0</v>
      </c>
      <c r="H10" s="9">
        <v>24</v>
      </c>
    </row>
    <row r="11" spans="1:8" s="3" customFormat="1" ht="12" customHeight="1">
      <c r="A11" s="3" t="s">
        <v>268</v>
      </c>
      <c r="B11" s="9">
        <v>0</v>
      </c>
      <c r="C11" s="9">
        <v>6496</v>
      </c>
      <c r="D11" s="9">
        <v>-1815</v>
      </c>
      <c r="E11" s="9">
        <v>0</v>
      </c>
      <c r="F11" s="9">
        <v>0</v>
      </c>
      <c r="G11" s="9">
        <v>-936</v>
      </c>
      <c r="H11" s="9">
        <v>3745</v>
      </c>
    </row>
    <row r="12" spans="1:8" s="3" customFormat="1" ht="12.75">
      <c r="A12" s="2"/>
      <c r="B12" s="9"/>
      <c r="C12" s="9"/>
      <c r="D12" s="9"/>
      <c r="E12" s="9"/>
      <c r="F12" s="9"/>
      <c r="G12" s="9"/>
      <c r="H12" s="9"/>
    </row>
    <row r="13" spans="1:8" ht="12.75">
      <c r="A13" s="3" t="s">
        <v>139</v>
      </c>
      <c r="B13" s="9">
        <f aca="true" t="shared" si="0" ref="B13:H13">SUM(B4:B12)</f>
        <v>119516</v>
      </c>
      <c r="C13" s="9">
        <f t="shared" si="0"/>
        <v>42387</v>
      </c>
      <c r="D13" s="9">
        <f t="shared" si="0"/>
        <v>-81991</v>
      </c>
      <c r="E13" s="9">
        <f t="shared" si="0"/>
        <v>-32491</v>
      </c>
      <c r="F13" s="9">
        <f t="shared" si="0"/>
        <v>-15022</v>
      </c>
      <c r="G13" s="9">
        <f t="shared" si="0"/>
        <v>-3275</v>
      </c>
      <c r="H13" s="9">
        <f t="shared" si="0"/>
        <v>29255</v>
      </c>
    </row>
    <row r="14" spans="1:8" ht="12.75">
      <c r="A14" s="1" t="s">
        <v>140</v>
      </c>
      <c r="B14" s="10">
        <v>84121</v>
      </c>
      <c r="C14" s="10">
        <v>24668</v>
      </c>
      <c r="D14" s="10">
        <v>-71720</v>
      </c>
      <c r="E14" s="10">
        <v>-9169</v>
      </c>
      <c r="F14" s="10">
        <v>-10183</v>
      </c>
      <c r="G14" s="10">
        <v>-4660</v>
      </c>
      <c r="H14" s="10">
        <v>13534</v>
      </c>
    </row>
    <row r="16" spans="1:8" ht="12.75">
      <c r="A16" s="1" t="s">
        <v>136</v>
      </c>
      <c r="B16" s="7">
        <f aca="true" t="shared" si="1" ref="B16:H17">B13/($B13/100)</f>
        <v>100</v>
      </c>
      <c r="C16" s="7">
        <f t="shared" si="1"/>
        <v>35.46554436226112</v>
      </c>
      <c r="D16" s="7">
        <f t="shared" si="1"/>
        <v>-68.6025302051608</v>
      </c>
      <c r="E16" s="7">
        <f t="shared" si="1"/>
        <v>-27.18548144181532</v>
      </c>
      <c r="F16" s="7">
        <f t="shared" si="1"/>
        <v>-12.569028414605574</v>
      </c>
      <c r="G16" s="7">
        <f t="shared" si="1"/>
        <v>-2.7402188828274037</v>
      </c>
      <c r="H16" s="7">
        <f t="shared" si="1"/>
        <v>24.477894173165097</v>
      </c>
    </row>
    <row r="17" spans="1:8" ht="12.75">
      <c r="A17" s="1" t="s">
        <v>137</v>
      </c>
      <c r="B17" s="7">
        <f t="shared" si="1"/>
        <v>100</v>
      </c>
      <c r="C17" s="7">
        <f t="shared" si="1"/>
        <v>29.324425529891464</v>
      </c>
      <c r="D17" s="7">
        <f t="shared" si="1"/>
        <v>-85.25814006015145</v>
      </c>
      <c r="E17" s="7">
        <f t="shared" si="1"/>
        <v>-10.899775323640945</v>
      </c>
      <c r="F17" s="7">
        <f t="shared" si="1"/>
        <v>-12.105181821423901</v>
      </c>
      <c r="G17" s="7">
        <f t="shared" si="1"/>
        <v>-5.539639329061709</v>
      </c>
      <c r="H17" s="7">
        <f t="shared" si="1"/>
        <v>16.088729330369347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0"/>
  <dimension ref="A1:K40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0" width="13.7109375" style="1" customWidth="1"/>
    <col min="11" max="16384" width="9.140625" style="1" customWidth="1"/>
  </cols>
  <sheetData>
    <row r="1" spans="1:11" ht="27" customHeight="1">
      <c r="A1" s="32" t="s">
        <v>305</v>
      </c>
      <c r="B1" s="23"/>
      <c r="C1" s="23"/>
      <c r="D1" s="23"/>
      <c r="E1" s="23"/>
      <c r="F1" s="6"/>
      <c r="G1" s="8"/>
      <c r="H1" s="8"/>
      <c r="I1" s="8"/>
      <c r="J1" s="8"/>
      <c r="K1" s="8"/>
    </row>
    <row r="2" spans="1:11" s="19" customFormat="1" ht="17.25" customHeight="1" thickBot="1">
      <c r="A2" s="27" t="s">
        <v>22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1:10" ht="80.25" customHeight="1" thickTop="1">
      <c r="A3" s="5" t="s">
        <v>59</v>
      </c>
      <c r="B3" s="4" t="s">
        <v>57</v>
      </c>
      <c r="C3" s="4" t="s">
        <v>94</v>
      </c>
      <c r="D3" s="4" t="s">
        <v>68</v>
      </c>
      <c r="E3" s="4" t="s">
        <v>61</v>
      </c>
      <c r="F3" s="4" t="s">
        <v>95</v>
      </c>
      <c r="G3" s="4" t="s">
        <v>96</v>
      </c>
      <c r="H3" s="4" t="s">
        <v>97</v>
      </c>
      <c r="I3" s="4" t="s">
        <v>98</v>
      </c>
      <c r="J3" s="4" t="s">
        <v>99</v>
      </c>
    </row>
    <row r="4" spans="1:10" s="3" customFormat="1" ht="12" customHeight="1">
      <c r="A4" s="3" t="s">
        <v>192</v>
      </c>
      <c r="B4" s="9">
        <v>2395583</v>
      </c>
      <c r="C4" s="9">
        <v>95217</v>
      </c>
      <c r="D4" s="9">
        <v>192172</v>
      </c>
      <c r="E4" s="9">
        <v>2682972</v>
      </c>
      <c r="F4" s="9">
        <v>1025504</v>
      </c>
      <c r="G4" s="9">
        <v>640357</v>
      </c>
      <c r="H4" s="9">
        <v>622698</v>
      </c>
      <c r="I4" s="9">
        <v>394413</v>
      </c>
      <c r="J4" s="9">
        <v>2682972</v>
      </c>
    </row>
    <row r="5" spans="1:10" s="3" customFormat="1" ht="12" customHeight="1">
      <c r="A5" s="3" t="s">
        <v>191</v>
      </c>
      <c r="B5" s="9">
        <v>2352474</v>
      </c>
      <c r="C5" s="9">
        <v>33218</v>
      </c>
      <c r="D5" s="9">
        <v>122539</v>
      </c>
      <c r="E5" s="9">
        <v>2508231</v>
      </c>
      <c r="F5" s="9">
        <v>972378</v>
      </c>
      <c r="G5" s="9">
        <v>622743</v>
      </c>
      <c r="H5" s="9">
        <v>519701</v>
      </c>
      <c r="I5" s="9">
        <v>393409</v>
      </c>
      <c r="J5" s="9">
        <v>2508231</v>
      </c>
    </row>
    <row r="6" spans="1:10" s="3" customFormat="1" ht="12" customHeight="1">
      <c r="A6" s="3" t="s">
        <v>188</v>
      </c>
      <c r="B6" s="9">
        <v>1642149</v>
      </c>
      <c r="C6" s="9">
        <v>34546</v>
      </c>
      <c r="D6" s="9">
        <v>171355</v>
      </c>
      <c r="E6" s="9">
        <v>1848050</v>
      </c>
      <c r="F6" s="9">
        <v>503328</v>
      </c>
      <c r="G6" s="9">
        <v>565310</v>
      </c>
      <c r="H6" s="9">
        <v>547632</v>
      </c>
      <c r="I6" s="9">
        <v>231780</v>
      </c>
      <c r="J6" s="9">
        <v>1848050</v>
      </c>
    </row>
    <row r="7" spans="1:10" s="3" customFormat="1" ht="12" customHeight="1">
      <c r="A7" s="3" t="s">
        <v>190</v>
      </c>
      <c r="B7" s="9">
        <v>1645548</v>
      </c>
      <c r="C7" s="9">
        <v>43632</v>
      </c>
      <c r="D7" s="9">
        <v>100741</v>
      </c>
      <c r="E7" s="9">
        <v>1789921</v>
      </c>
      <c r="F7" s="9">
        <v>597734</v>
      </c>
      <c r="G7" s="9">
        <v>512095</v>
      </c>
      <c r="H7" s="9">
        <v>484110</v>
      </c>
      <c r="I7" s="9">
        <v>195982</v>
      </c>
      <c r="J7" s="9">
        <v>1789921</v>
      </c>
    </row>
    <row r="8" spans="1:10" s="3" customFormat="1" ht="12" customHeight="1">
      <c r="A8" s="3" t="s">
        <v>187</v>
      </c>
      <c r="B8" s="9">
        <v>1489246</v>
      </c>
      <c r="C8" s="9">
        <v>15794</v>
      </c>
      <c r="D8" s="9">
        <v>149472</v>
      </c>
      <c r="E8" s="9">
        <v>1654512</v>
      </c>
      <c r="F8" s="9">
        <v>445223</v>
      </c>
      <c r="G8" s="9">
        <v>393133</v>
      </c>
      <c r="H8" s="9">
        <v>541083</v>
      </c>
      <c r="I8" s="9">
        <v>275073</v>
      </c>
      <c r="J8" s="9">
        <v>1654512</v>
      </c>
    </row>
    <row r="9" spans="1:10" s="3" customFormat="1" ht="12" customHeight="1">
      <c r="A9" s="3" t="s">
        <v>193</v>
      </c>
      <c r="B9" s="9">
        <v>1217046</v>
      </c>
      <c r="C9" s="9">
        <v>26602</v>
      </c>
      <c r="D9" s="9">
        <v>113524</v>
      </c>
      <c r="E9" s="9">
        <v>1357172</v>
      </c>
      <c r="F9" s="9">
        <v>445305</v>
      </c>
      <c r="G9" s="9">
        <v>351041</v>
      </c>
      <c r="H9" s="9">
        <v>344972</v>
      </c>
      <c r="I9" s="9">
        <v>215854</v>
      </c>
      <c r="J9" s="9">
        <v>1357172</v>
      </c>
    </row>
    <row r="10" spans="1:10" s="3" customFormat="1" ht="12" customHeight="1">
      <c r="A10" s="3" t="s">
        <v>197</v>
      </c>
      <c r="B10" s="9">
        <v>1078618</v>
      </c>
      <c r="C10" s="9">
        <v>52154</v>
      </c>
      <c r="D10" s="9">
        <v>103425</v>
      </c>
      <c r="E10" s="9">
        <v>1234197</v>
      </c>
      <c r="F10" s="9">
        <v>318243</v>
      </c>
      <c r="G10" s="9">
        <v>346309</v>
      </c>
      <c r="H10" s="9">
        <v>384017</v>
      </c>
      <c r="I10" s="9">
        <v>185628</v>
      </c>
      <c r="J10" s="9">
        <v>1234197</v>
      </c>
    </row>
    <row r="11" spans="1:10" s="3" customFormat="1" ht="12" customHeight="1">
      <c r="A11" s="3" t="s">
        <v>200</v>
      </c>
      <c r="B11" s="9">
        <v>1113222</v>
      </c>
      <c r="C11" s="9">
        <v>13789</v>
      </c>
      <c r="D11" s="9">
        <v>87644</v>
      </c>
      <c r="E11" s="9">
        <v>1214655</v>
      </c>
      <c r="F11" s="9">
        <v>323133</v>
      </c>
      <c r="G11" s="9">
        <v>314766</v>
      </c>
      <c r="H11" s="9">
        <v>286489</v>
      </c>
      <c r="I11" s="9">
        <v>290267</v>
      </c>
      <c r="J11" s="9">
        <v>1214655</v>
      </c>
    </row>
    <row r="12" spans="1:10" s="3" customFormat="1" ht="12" customHeight="1">
      <c r="A12" s="3" t="s">
        <v>196</v>
      </c>
      <c r="B12" s="9">
        <v>1029024</v>
      </c>
      <c r="C12" s="9">
        <v>52587</v>
      </c>
      <c r="D12" s="9">
        <v>75009</v>
      </c>
      <c r="E12" s="9">
        <v>1156620</v>
      </c>
      <c r="F12" s="9">
        <v>299389</v>
      </c>
      <c r="G12" s="9">
        <v>365014</v>
      </c>
      <c r="H12" s="9">
        <v>349606</v>
      </c>
      <c r="I12" s="9">
        <v>142611</v>
      </c>
      <c r="J12" s="9">
        <v>1156620</v>
      </c>
    </row>
    <row r="13" spans="1:10" s="3" customFormat="1" ht="12" customHeight="1">
      <c r="A13" s="3" t="s">
        <v>195</v>
      </c>
      <c r="B13" s="9">
        <v>971065</v>
      </c>
      <c r="C13" s="9">
        <v>15566</v>
      </c>
      <c r="D13" s="9">
        <v>147741</v>
      </c>
      <c r="E13" s="9">
        <v>1134372</v>
      </c>
      <c r="F13" s="9">
        <v>400008</v>
      </c>
      <c r="G13" s="9">
        <v>320443</v>
      </c>
      <c r="H13" s="9">
        <v>260808</v>
      </c>
      <c r="I13" s="9">
        <v>153113</v>
      </c>
      <c r="J13" s="9">
        <v>1134372</v>
      </c>
    </row>
    <row r="14" spans="1:10" s="3" customFormat="1" ht="12" customHeight="1">
      <c r="A14" s="3" t="s">
        <v>189</v>
      </c>
      <c r="B14" s="9">
        <v>877307</v>
      </c>
      <c r="C14" s="9">
        <v>24011</v>
      </c>
      <c r="D14" s="9">
        <v>215982</v>
      </c>
      <c r="E14" s="9">
        <v>1117300</v>
      </c>
      <c r="F14" s="9">
        <v>354096</v>
      </c>
      <c r="G14" s="9">
        <v>346800</v>
      </c>
      <c r="H14" s="9">
        <v>308263</v>
      </c>
      <c r="I14" s="9">
        <v>108141</v>
      </c>
      <c r="J14" s="9">
        <v>1117300</v>
      </c>
    </row>
    <row r="15" spans="1:10" s="3" customFormat="1" ht="12" customHeight="1">
      <c r="A15" s="3" t="s">
        <v>202</v>
      </c>
      <c r="B15" s="9">
        <v>903881</v>
      </c>
      <c r="C15" s="9">
        <v>13129</v>
      </c>
      <c r="D15" s="9">
        <v>51581</v>
      </c>
      <c r="E15" s="9">
        <v>968591</v>
      </c>
      <c r="F15" s="9">
        <v>339822</v>
      </c>
      <c r="G15" s="9">
        <v>272674</v>
      </c>
      <c r="H15" s="9">
        <v>220206</v>
      </c>
      <c r="I15" s="9">
        <v>135889</v>
      </c>
      <c r="J15" s="9">
        <v>968591</v>
      </c>
    </row>
    <row r="16" spans="1:10" s="3" customFormat="1" ht="12" customHeight="1">
      <c r="A16" s="3" t="s">
        <v>194</v>
      </c>
      <c r="B16" s="9">
        <v>726280</v>
      </c>
      <c r="C16" s="9">
        <v>56045</v>
      </c>
      <c r="D16" s="9">
        <v>69690</v>
      </c>
      <c r="E16" s="9">
        <v>852015</v>
      </c>
      <c r="F16" s="9">
        <v>191690</v>
      </c>
      <c r="G16" s="9">
        <v>260545</v>
      </c>
      <c r="H16" s="9">
        <v>298742</v>
      </c>
      <c r="I16" s="9">
        <v>101038</v>
      </c>
      <c r="J16" s="9">
        <v>852015</v>
      </c>
    </row>
    <row r="17" spans="1:10" s="3" customFormat="1" ht="12" customHeight="1">
      <c r="A17" s="3" t="s">
        <v>198</v>
      </c>
      <c r="B17" s="9">
        <v>658330</v>
      </c>
      <c r="C17" s="9">
        <v>47683</v>
      </c>
      <c r="D17" s="9">
        <v>47658</v>
      </c>
      <c r="E17" s="9">
        <v>753671</v>
      </c>
      <c r="F17" s="9">
        <v>176832</v>
      </c>
      <c r="G17" s="9">
        <v>234885</v>
      </c>
      <c r="H17" s="9">
        <v>265971</v>
      </c>
      <c r="I17" s="9">
        <v>75983</v>
      </c>
      <c r="J17" s="9">
        <v>753671</v>
      </c>
    </row>
    <row r="18" spans="1:10" s="3" customFormat="1" ht="12" customHeight="1">
      <c r="A18" s="3" t="s">
        <v>205</v>
      </c>
      <c r="B18" s="9">
        <v>530267</v>
      </c>
      <c r="C18" s="9">
        <v>2811</v>
      </c>
      <c r="D18" s="9">
        <v>68799</v>
      </c>
      <c r="E18" s="9">
        <v>601877</v>
      </c>
      <c r="F18" s="9">
        <v>148699</v>
      </c>
      <c r="G18" s="9">
        <v>186210</v>
      </c>
      <c r="H18" s="9">
        <v>174836</v>
      </c>
      <c r="I18" s="9">
        <v>92132</v>
      </c>
      <c r="J18" s="9">
        <v>601877</v>
      </c>
    </row>
    <row r="19" spans="1:10" s="3" customFormat="1" ht="12" customHeight="1">
      <c r="A19" s="3" t="s">
        <v>203</v>
      </c>
      <c r="B19" s="9">
        <v>485016</v>
      </c>
      <c r="C19" s="9">
        <v>24336</v>
      </c>
      <c r="D19" s="9">
        <v>64443</v>
      </c>
      <c r="E19" s="9">
        <v>573795</v>
      </c>
      <c r="F19" s="9">
        <v>183869</v>
      </c>
      <c r="G19" s="9">
        <v>149026</v>
      </c>
      <c r="H19" s="9">
        <v>169536</v>
      </c>
      <c r="I19" s="9">
        <v>71364</v>
      </c>
      <c r="J19" s="9">
        <v>573795</v>
      </c>
    </row>
    <row r="20" spans="1:10" s="3" customFormat="1" ht="12" customHeight="1">
      <c r="A20" s="3" t="s">
        <v>204</v>
      </c>
      <c r="B20" s="9">
        <v>488923</v>
      </c>
      <c r="C20" s="9">
        <v>20700</v>
      </c>
      <c r="D20" s="9">
        <v>58212</v>
      </c>
      <c r="E20" s="9">
        <v>567835</v>
      </c>
      <c r="F20" s="9">
        <v>131487</v>
      </c>
      <c r="G20" s="9">
        <v>185939</v>
      </c>
      <c r="H20" s="9">
        <v>173610</v>
      </c>
      <c r="I20" s="9">
        <v>76799</v>
      </c>
      <c r="J20" s="9">
        <v>567835</v>
      </c>
    </row>
    <row r="21" spans="1:10" s="3" customFormat="1" ht="12" customHeight="1">
      <c r="A21" s="3" t="s">
        <v>207</v>
      </c>
      <c r="B21" s="9">
        <v>432813</v>
      </c>
      <c r="C21" s="9">
        <v>10505</v>
      </c>
      <c r="D21" s="9">
        <v>21899</v>
      </c>
      <c r="E21" s="9">
        <v>465217</v>
      </c>
      <c r="F21" s="9">
        <v>182088</v>
      </c>
      <c r="G21" s="9">
        <v>129702</v>
      </c>
      <c r="H21" s="9">
        <v>98249</v>
      </c>
      <c r="I21" s="9">
        <v>55178</v>
      </c>
      <c r="J21" s="9">
        <v>465217</v>
      </c>
    </row>
    <row r="22" spans="1:10" s="3" customFormat="1" ht="12" customHeight="1">
      <c r="A22" s="3" t="s">
        <v>199</v>
      </c>
      <c r="B22" s="9">
        <v>370289</v>
      </c>
      <c r="C22" s="9">
        <v>21732</v>
      </c>
      <c r="D22" s="9">
        <v>68537</v>
      </c>
      <c r="E22" s="9">
        <v>460558</v>
      </c>
      <c r="F22" s="9">
        <v>68862</v>
      </c>
      <c r="G22" s="9">
        <v>137818</v>
      </c>
      <c r="H22" s="9">
        <v>211481</v>
      </c>
      <c r="I22" s="9">
        <v>42397</v>
      </c>
      <c r="J22" s="9">
        <v>460558</v>
      </c>
    </row>
    <row r="23" spans="1:10" s="3" customFormat="1" ht="12" customHeight="1">
      <c r="A23" s="3" t="s">
        <v>201</v>
      </c>
      <c r="B23" s="9">
        <v>342707</v>
      </c>
      <c r="C23" s="9">
        <v>10018</v>
      </c>
      <c r="D23" s="9">
        <v>92749</v>
      </c>
      <c r="E23" s="9">
        <v>445474</v>
      </c>
      <c r="F23" s="9">
        <v>103849</v>
      </c>
      <c r="G23" s="9">
        <v>171077</v>
      </c>
      <c r="H23" s="9">
        <v>140691</v>
      </c>
      <c r="I23" s="9">
        <v>29857</v>
      </c>
      <c r="J23" s="9">
        <v>445474</v>
      </c>
    </row>
    <row r="24" spans="1:10" s="3" customFormat="1" ht="12" customHeight="1">
      <c r="A24" s="3" t="s">
        <v>210</v>
      </c>
      <c r="B24" s="9">
        <v>317723</v>
      </c>
      <c r="C24" s="9">
        <v>19819</v>
      </c>
      <c r="D24" s="9">
        <v>76169</v>
      </c>
      <c r="E24" s="9">
        <v>413711</v>
      </c>
      <c r="F24" s="9">
        <v>100482</v>
      </c>
      <c r="G24" s="9">
        <v>147757</v>
      </c>
      <c r="H24" s="9">
        <v>121578</v>
      </c>
      <c r="I24" s="9">
        <v>43894</v>
      </c>
      <c r="J24" s="9">
        <v>413711</v>
      </c>
    </row>
    <row r="25" spans="1:10" s="3" customFormat="1" ht="12" customHeight="1">
      <c r="A25" s="3" t="s">
        <v>206</v>
      </c>
      <c r="B25" s="9">
        <v>327537</v>
      </c>
      <c r="C25" s="9">
        <v>5494</v>
      </c>
      <c r="D25" s="9">
        <v>57053</v>
      </c>
      <c r="E25" s="9">
        <v>390084</v>
      </c>
      <c r="F25" s="9">
        <v>135383</v>
      </c>
      <c r="G25" s="9">
        <v>111241</v>
      </c>
      <c r="H25" s="9">
        <v>104852</v>
      </c>
      <c r="I25" s="9">
        <v>38608</v>
      </c>
      <c r="J25" s="9">
        <v>390084</v>
      </c>
    </row>
    <row r="26" spans="1:10" s="3" customFormat="1" ht="12" customHeight="1">
      <c r="A26" s="3" t="s">
        <v>209</v>
      </c>
      <c r="B26" s="9">
        <v>335896</v>
      </c>
      <c r="C26" s="9">
        <v>29529</v>
      </c>
      <c r="D26" s="9">
        <v>23152</v>
      </c>
      <c r="E26" s="9">
        <v>388577</v>
      </c>
      <c r="F26" s="9">
        <v>102218</v>
      </c>
      <c r="G26" s="9">
        <v>121644</v>
      </c>
      <c r="H26" s="9">
        <v>127981</v>
      </c>
      <c r="I26" s="9">
        <v>36734</v>
      </c>
      <c r="J26" s="9">
        <v>388577</v>
      </c>
    </row>
    <row r="27" spans="1:10" s="3" customFormat="1" ht="12" customHeight="1">
      <c r="A27" s="3" t="s">
        <v>208</v>
      </c>
      <c r="B27" s="9">
        <v>271333</v>
      </c>
      <c r="C27" s="9">
        <v>20348</v>
      </c>
      <c r="D27" s="9">
        <v>37403</v>
      </c>
      <c r="E27" s="9">
        <v>329084</v>
      </c>
      <c r="F27" s="9">
        <v>36310</v>
      </c>
      <c r="G27" s="9">
        <v>60099</v>
      </c>
      <c r="H27" s="9">
        <v>115290</v>
      </c>
      <c r="I27" s="9">
        <v>117385</v>
      </c>
      <c r="J27" s="9">
        <v>329084</v>
      </c>
    </row>
    <row r="28" spans="1:10" s="3" customFormat="1" ht="12" customHeight="1">
      <c r="A28" s="3" t="s">
        <v>212</v>
      </c>
      <c r="B28" s="9">
        <v>159181</v>
      </c>
      <c r="C28" s="9">
        <v>1244</v>
      </c>
      <c r="D28" s="9">
        <v>8781</v>
      </c>
      <c r="E28" s="9">
        <v>169206</v>
      </c>
      <c r="F28" s="9">
        <v>90504</v>
      </c>
      <c r="G28" s="9">
        <v>42953</v>
      </c>
      <c r="H28" s="9">
        <v>11642</v>
      </c>
      <c r="I28" s="9">
        <v>24107</v>
      </c>
      <c r="J28" s="9">
        <v>169206</v>
      </c>
    </row>
    <row r="29" spans="1:10" s="3" customFormat="1" ht="12" customHeight="1">
      <c r="A29" s="3" t="s">
        <v>215</v>
      </c>
      <c r="B29" s="9">
        <v>119136</v>
      </c>
      <c r="C29" s="9">
        <v>0</v>
      </c>
      <c r="D29" s="9">
        <v>5523</v>
      </c>
      <c r="E29" s="9">
        <v>124659</v>
      </c>
      <c r="F29" s="9">
        <v>88532</v>
      </c>
      <c r="G29" s="9">
        <v>13776</v>
      </c>
      <c r="H29" s="9">
        <v>2575</v>
      </c>
      <c r="I29" s="9">
        <v>19776</v>
      </c>
      <c r="J29" s="9">
        <v>124659</v>
      </c>
    </row>
    <row r="30" spans="1:10" s="3" customFormat="1" ht="12" customHeight="1">
      <c r="A30" s="3" t="s">
        <v>216</v>
      </c>
      <c r="B30" s="9">
        <v>76961</v>
      </c>
      <c r="C30" s="9">
        <v>50</v>
      </c>
      <c r="D30" s="9">
        <v>8002</v>
      </c>
      <c r="E30" s="9">
        <v>85013</v>
      </c>
      <c r="F30" s="9">
        <v>42105</v>
      </c>
      <c r="G30" s="9">
        <v>36251</v>
      </c>
      <c r="H30" s="9">
        <v>5123</v>
      </c>
      <c r="I30" s="9">
        <v>1534</v>
      </c>
      <c r="J30" s="9">
        <v>85013</v>
      </c>
    </row>
    <row r="31" spans="1:10" s="3" customFormat="1" ht="12" customHeight="1">
      <c r="A31" s="3" t="s">
        <v>217</v>
      </c>
      <c r="B31" s="9">
        <v>21218</v>
      </c>
      <c r="C31" s="9">
        <v>0</v>
      </c>
      <c r="D31" s="9">
        <v>26507</v>
      </c>
      <c r="E31" s="9">
        <v>47725</v>
      </c>
      <c r="F31" s="9">
        <v>24059</v>
      </c>
      <c r="G31" s="9">
        <v>17733</v>
      </c>
      <c r="H31" s="9">
        <v>1258</v>
      </c>
      <c r="I31" s="9">
        <v>4675</v>
      </c>
      <c r="J31" s="9">
        <v>47725</v>
      </c>
    </row>
    <row r="32" spans="1:10" s="3" customFormat="1" ht="12" customHeight="1">
      <c r="A32" s="3" t="s">
        <v>213</v>
      </c>
      <c r="B32" s="9">
        <v>37937</v>
      </c>
      <c r="C32" s="9">
        <v>0</v>
      </c>
      <c r="D32" s="9">
        <v>9690</v>
      </c>
      <c r="E32" s="9">
        <v>47627</v>
      </c>
      <c r="F32" s="9">
        <v>7038</v>
      </c>
      <c r="G32" s="9">
        <v>26783</v>
      </c>
      <c r="H32" s="9">
        <v>5938</v>
      </c>
      <c r="I32" s="9">
        <v>7868</v>
      </c>
      <c r="J32" s="9">
        <v>47627</v>
      </c>
    </row>
    <row r="33" spans="1:10" s="3" customFormat="1" ht="12" customHeight="1">
      <c r="A33" s="3" t="s">
        <v>211</v>
      </c>
      <c r="B33" s="9">
        <v>38939</v>
      </c>
      <c r="C33" s="9">
        <v>46</v>
      </c>
      <c r="D33" s="9">
        <v>8096</v>
      </c>
      <c r="E33" s="9">
        <v>47081</v>
      </c>
      <c r="F33" s="9">
        <v>11006</v>
      </c>
      <c r="G33" s="9">
        <v>16134</v>
      </c>
      <c r="H33" s="9">
        <v>13777</v>
      </c>
      <c r="I33" s="9">
        <v>6164</v>
      </c>
      <c r="J33" s="9">
        <v>47081</v>
      </c>
    </row>
    <row r="34" spans="1:10" s="3" customFormat="1" ht="12" customHeight="1">
      <c r="A34" s="3" t="s">
        <v>214</v>
      </c>
      <c r="B34" s="9">
        <v>36179</v>
      </c>
      <c r="C34" s="9">
        <v>0</v>
      </c>
      <c r="D34" s="9">
        <v>9924</v>
      </c>
      <c r="E34" s="9">
        <v>46103</v>
      </c>
      <c r="F34" s="9">
        <v>17274</v>
      </c>
      <c r="G34" s="9">
        <v>13671</v>
      </c>
      <c r="H34" s="9">
        <v>8785</v>
      </c>
      <c r="I34" s="9">
        <v>6373</v>
      </c>
      <c r="J34" s="9">
        <v>46103</v>
      </c>
    </row>
    <row r="35" spans="1:5" s="3" customFormat="1" ht="12.75">
      <c r="A35" s="2"/>
      <c r="B35" s="9"/>
      <c r="C35" s="9"/>
      <c r="D35" s="9"/>
      <c r="E35" s="9"/>
    </row>
    <row r="36" spans="1:10" ht="12.75">
      <c r="A36" s="3" t="s">
        <v>139</v>
      </c>
      <c r="B36" s="9">
        <f aca="true" t="shared" si="0" ref="B36:J36">SUM(B4:B35)</f>
        <v>22491828</v>
      </c>
      <c r="C36" s="9">
        <f t="shared" si="0"/>
        <v>690605</v>
      </c>
      <c r="D36" s="9">
        <f t="shared" si="0"/>
        <v>2293472</v>
      </c>
      <c r="E36" s="9">
        <f t="shared" si="0"/>
        <v>25475905</v>
      </c>
      <c r="F36" s="9">
        <f t="shared" si="0"/>
        <v>7866450</v>
      </c>
      <c r="G36" s="9">
        <f t="shared" si="0"/>
        <v>7113929</v>
      </c>
      <c r="H36" s="9">
        <f t="shared" si="0"/>
        <v>6921500</v>
      </c>
      <c r="I36" s="9">
        <f t="shared" si="0"/>
        <v>3574026</v>
      </c>
      <c r="J36" s="9">
        <f t="shared" si="0"/>
        <v>25475905</v>
      </c>
    </row>
    <row r="37" spans="1:10" ht="12.75">
      <c r="A37" s="1" t="s">
        <v>140</v>
      </c>
      <c r="B37" s="10">
        <v>20670921</v>
      </c>
      <c r="C37" s="10">
        <v>533780</v>
      </c>
      <c r="D37" s="10">
        <v>1599984</v>
      </c>
      <c r="E37" s="10">
        <v>22804685</v>
      </c>
      <c r="F37" s="10">
        <v>6474162</v>
      </c>
      <c r="G37" s="10">
        <v>911044</v>
      </c>
      <c r="H37" s="10">
        <v>6408807</v>
      </c>
      <c r="I37" s="10">
        <v>3146195</v>
      </c>
      <c r="J37" s="10">
        <v>22804685</v>
      </c>
    </row>
    <row r="39" spans="1:10" ht="12.75">
      <c r="A39" s="1" t="s">
        <v>136</v>
      </c>
      <c r="B39" s="7">
        <f aca="true" t="shared" si="1" ref="B39:E40">B36/($E36/100)</f>
        <v>88.28666930576166</v>
      </c>
      <c r="C39" s="7">
        <f t="shared" si="1"/>
        <v>2.7108163576524564</v>
      </c>
      <c r="D39" s="7">
        <f t="shared" si="1"/>
        <v>9.002514336585884</v>
      </c>
      <c r="E39" s="7">
        <f t="shared" si="1"/>
        <v>100</v>
      </c>
      <c r="F39" s="7">
        <f aca="true" t="shared" si="2" ref="F39:J40">F36/($J36/100)</f>
        <v>30.87800021235752</v>
      </c>
      <c r="G39" s="7">
        <f t="shared" si="2"/>
        <v>27.924146364967214</v>
      </c>
      <c r="H39" s="7">
        <f t="shared" si="2"/>
        <v>27.16880911590776</v>
      </c>
      <c r="I39" s="7">
        <f t="shared" si="2"/>
        <v>14.029044306767513</v>
      </c>
      <c r="J39" s="7">
        <f t="shared" si="2"/>
        <v>100</v>
      </c>
    </row>
    <row r="40" spans="1:10" ht="12.75">
      <c r="A40" s="1" t="s">
        <v>137</v>
      </c>
      <c r="B40" s="7">
        <f t="shared" si="1"/>
        <v>90.64330860084233</v>
      </c>
      <c r="C40" s="7">
        <f t="shared" si="1"/>
        <v>2.34065938643748</v>
      </c>
      <c r="D40" s="7">
        <f t="shared" si="1"/>
        <v>7.016032012720193</v>
      </c>
      <c r="E40" s="7">
        <f t="shared" si="1"/>
        <v>100</v>
      </c>
      <c r="F40" s="7">
        <f t="shared" si="2"/>
        <v>28.389613800848377</v>
      </c>
      <c r="G40" s="7">
        <f t="shared" si="2"/>
        <v>3.9949861179840895</v>
      </c>
      <c r="H40" s="7">
        <f t="shared" si="2"/>
        <v>28.10302795237031</v>
      </c>
      <c r="I40" s="7">
        <f t="shared" si="2"/>
        <v>13.796265986572495</v>
      </c>
      <c r="J40" s="7">
        <f t="shared" si="2"/>
        <v>100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1"/>
  <dimension ref="A1:M34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3" width="13.7109375" style="1" customWidth="1"/>
    <col min="14" max="16384" width="9.140625" style="1" customWidth="1"/>
  </cols>
  <sheetData>
    <row r="1" spans="1:13" ht="27" customHeight="1">
      <c r="A1" s="32" t="s">
        <v>306</v>
      </c>
      <c r="B1" s="23"/>
      <c r="C1" s="23"/>
      <c r="D1" s="23"/>
      <c r="E1" s="23"/>
      <c r="F1" s="6"/>
      <c r="G1" s="8"/>
      <c r="H1" s="8"/>
      <c r="I1" s="8"/>
      <c r="J1" s="8"/>
      <c r="K1" s="8"/>
      <c r="L1" s="8"/>
      <c r="M1" s="8"/>
    </row>
    <row r="2" spans="1:11" s="19" customFormat="1" ht="17.25" customHeight="1">
      <c r="A2" s="29" t="s">
        <v>49</v>
      </c>
      <c r="B2" s="30"/>
      <c r="C2" s="30"/>
      <c r="D2" s="30"/>
      <c r="E2" s="30"/>
      <c r="F2" s="31"/>
      <c r="G2" s="31"/>
      <c r="H2" s="31"/>
      <c r="I2" s="31"/>
      <c r="J2" s="18"/>
      <c r="K2" s="18"/>
    </row>
    <row r="3" spans="2:13" ht="14.25" customHeight="1" thickBot="1">
      <c r="B3" s="11" t="s">
        <v>72</v>
      </c>
      <c r="C3" s="8"/>
      <c r="D3" s="8"/>
      <c r="E3" s="8"/>
      <c r="F3" s="6"/>
      <c r="G3" s="8"/>
      <c r="H3" s="8"/>
      <c r="I3" s="8"/>
      <c r="J3" s="11" t="s">
        <v>73</v>
      </c>
      <c r="K3" s="8"/>
      <c r="L3" s="8"/>
      <c r="M3" s="8"/>
    </row>
    <row r="4" spans="1:13" ht="93.75" customHeight="1" thickTop="1">
      <c r="A4" s="5" t="s">
        <v>59</v>
      </c>
      <c r="B4" s="4" t="s">
        <v>74</v>
      </c>
      <c r="C4" s="4" t="s">
        <v>75</v>
      </c>
      <c r="D4" s="4" t="s">
        <v>76</v>
      </c>
      <c r="E4" s="4" t="s">
        <v>77</v>
      </c>
      <c r="F4" s="4" t="s">
        <v>78</v>
      </c>
      <c r="G4" s="4" t="s">
        <v>79</v>
      </c>
      <c r="H4" s="4" t="s">
        <v>80</v>
      </c>
      <c r="I4" s="4" t="s">
        <v>81</v>
      </c>
      <c r="J4" s="4" t="s">
        <v>82</v>
      </c>
      <c r="K4" s="4" t="s">
        <v>83</v>
      </c>
      <c r="L4" s="4" t="s">
        <v>84</v>
      </c>
      <c r="M4" s="4" t="s">
        <v>85</v>
      </c>
    </row>
    <row r="5" spans="1:13" s="3" customFormat="1" ht="12" customHeight="1">
      <c r="A5" s="3" t="s">
        <v>268</v>
      </c>
      <c r="B5" s="9">
        <v>13374847</v>
      </c>
      <c r="C5" s="9">
        <v>43330920</v>
      </c>
      <c r="D5" s="9">
        <v>2580677</v>
      </c>
      <c r="E5" s="9">
        <v>-6152231</v>
      </c>
      <c r="F5" s="9">
        <v>-13672656</v>
      </c>
      <c r="G5" s="9">
        <v>-451837</v>
      </c>
      <c r="H5" s="9">
        <v>0</v>
      </c>
      <c r="I5" s="9">
        <v>-7340477</v>
      </c>
      <c r="J5" s="9">
        <v>31669243</v>
      </c>
      <c r="K5" s="9">
        <v>-4823</v>
      </c>
      <c r="L5" s="9">
        <v>-1623986</v>
      </c>
      <c r="M5" s="9">
        <v>30040434</v>
      </c>
    </row>
    <row r="6" spans="1:13" s="3" customFormat="1" ht="12" customHeight="1">
      <c r="A6" s="3" t="s">
        <v>269</v>
      </c>
      <c r="B6" s="9">
        <v>9725760</v>
      </c>
      <c r="C6" s="9">
        <v>28016337</v>
      </c>
      <c r="D6" s="9">
        <v>968821</v>
      </c>
      <c r="E6" s="9">
        <v>-4493541</v>
      </c>
      <c r="F6" s="9">
        <v>-11990404</v>
      </c>
      <c r="G6" s="9">
        <v>-1400520</v>
      </c>
      <c r="H6" s="9">
        <v>-23285</v>
      </c>
      <c r="I6" s="9">
        <v>-577523</v>
      </c>
      <c r="J6" s="9">
        <v>20225645</v>
      </c>
      <c r="K6" s="9">
        <v>0</v>
      </c>
      <c r="L6" s="9">
        <v>-1835214</v>
      </c>
      <c r="M6" s="9">
        <v>18390431</v>
      </c>
    </row>
    <row r="7" spans="1:13" s="3" customFormat="1" ht="12" customHeight="1">
      <c r="A7" s="3" t="s">
        <v>273</v>
      </c>
      <c r="B7" s="9">
        <v>5041538</v>
      </c>
      <c r="C7" s="9">
        <v>8184505</v>
      </c>
      <c r="D7" s="9">
        <v>334597</v>
      </c>
      <c r="E7" s="9">
        <v>-1590450</v>
      </c>
      <c r="F7" s="9">
        <v>-6575214</v>
      </c>
      <c r="G7" s="9">
        <v>-529185</v>
      </c>
      <c r="H7" s="9">
        <v>0</v>
      </c>
      <c r="I7" s="9">
        <v>-71232</v>
      </c>
      <c r="J7" s="9">
        <v>4794559</v>
      </c>
      <c r="K7" s="9">
        <v>0</v>
      </c>
      <c r="L7" s="9">
        <v>-619951</v>
      </c>
      <c r="M7" s="9">
        <v>4174608</v>
      </c>
    </row>
    <row r="8" spans="1:13" s="3" customFormat="1" ht="12" customHeight="1">
      <c r="A8" s="3" t="s">
        <v>272</v>
      </c>
      <c r="B8" s="9">
        <v>3922752</v>
      </c>
      <c r="C8" s="9">
        <v>24942611</v>
      </c>
      <c r="D8" s="9">
        <v>-10025219</v>
      </c>
      <c r="E8" s="9">
        <v>-1844223</v>
      </c>
      <c r="F8" s="9">
        <v>-4845177</v>
      </c>
      <c r="G8" s="9">
        <v>-789127</v>
      </c>
      <c r="H8" s="9">
        <v>4657</v>
      </c>
      <c r="I8" s="9">
        <v>-334973</v>
      </c>
      <c r="J8" s="9">
        <v>11045243</v>
      </c>
      <c r="K8" s="9">
        <v>15467</v>
      </c>
      <c r="L8" s="9">
        <v>-11060710</v>
      </c>
      <c r="M8" s="9">
        <v>0</v>
      </c>
    </row>
    <row r="9" spans="1:13" s="3" customFormat="1" ht="12" customHeight="1">
      <c r="A9" s="3" t="s">
        <v>271</v>
      </c>
      <c r="B9" s="9">
        <v>3889654</v>
      </c>
      <c r="C9" s="9">
        <v>16934581</v>
      </c>
      <c r="D9" s="9">
        <v>2873911</v>
      </c>
      <c r="E9" s="9">
        <v>-3084175</v>
      </c>
      <c r="F9" s="9">
        <v>-2415158</v>
      </c>
      <c r="G9" s="9">
        <v>-510387</v>
      </c>
      <c r="H9" s="9">
        <v>775</v>
      </c>
      <c r="I9" s="9">
        <v>-508524</v>
      </c>
      <c r="J9" s="9">
        <v>17180677</v>
      </c>
      <c r="K9" s="9">
        <v>-104</v>
      </c>
      <c r="L9" s="9">
        <v>-1105873</v>
      </c>
      <c r="M9" s="9">
        <v>16074700</v>
      </c>
    </row>
    <row r="10" spans="1:13" s="3" customFormat="1" ht="12" customHeight="1">
      <c r="A10" s="3" t="s">
        <v>274</v>
      </c>
      <c r="B10" s="9">
        <v>3885237</v>
      </c>
      <c r="C10" s="9">
        <v>4670102</v>
      </c>
      <c r="D10" s="9">
        <v>1330134</v>
      </c>
      <c r="E10" s="9">
        <v>-1875078</v>
      </c>
      <c r="F10" s="9">
        <v>-2637081</v>
      </c>
      <c r="G10" s="9">
        <v>-453681</v>
      </c>
      <c r="H10" s="9">
        <v>0</v>
      </c>
      <c r="I10" s="9">
        <v>-260703</v>
      </c>
      <c r="J10" s="9">
        <v>4658930</v>
      </c>
      <c r="K10" s="9">
        <v>2343</v>
      </c>
      <c r="L10" s="9">
        <v>-471081</v>
      </c>
      <c r="M10" s="9">
        <v>4190192</v>
      </c>
    </row>
    <row r="11" spans="1:13" s="3" customFormat="1" ht="12" customHeight="1">
      <c r="A11" s="3" t="s">
        <v>270</v>
      </c>
      <c r="B11" s="9">
        <v>3599846</v>
      </c>
      <c r="C11" s="9">
        <v>16080045</v>
      </c>
      <c r="D11" s="9">
        <v>8033820</v>
      </c>
      <c r="E11" s="9">
        <v>-3361125</v>
      </c>
      <c r="F11" s="9">
        <v>-2890620</v>
      </c>
      <c r="G11" s="9">
        <v>-292764</v>
      </c>
      <c r="H11" s="9">
        <v>-58</v>
      </c>
      <c r="I11" s="9">
        <v>-482818</v>
      </c>
      <c r="J11" s="9">
        <v>20686326</v>
      </c>
      <c r="K11" s="9">
        <v>0</v>
      </c>
      <c r="L11" s="9">
        <v>-1320121</v>
      </c>
      <c r="M11" s="9">
        <v>19366205</v>
      </c>
    </row>
    <row r="12" spans="1:13" s="3" customFormat="1" ht="12" customHeight="1">
      <c r="A12" s="3" t="s">
        <v>275</v>
      </c>
      <c r="B12" s="9">
        <v>1818433</v>
      </c>
      <c r="C12" s="9">
        <v>2064733</v>
      </c>
      <c r="D12" s="9">
        <v>507561</v>
      </c>
      <c r="E12" s="9">
        <v>-972739</v>
      </c>
      <c r="F12" s="9">
        <v>-1276154</v>
      </c>
      <c r="G12" s="9">
        <v>-177126</v>
      </c>
      <c r="H12" s="9">
        <v>0</v>
      </c>
      <c r="I12" s="9">
        <v>-44503</v>
      </c>
      <c r="J12" s="9">
        <v>1920205</v>
      </c>
      <c r="K12" s="9">
        <v>0</v>
      </c>
      <c r="L12" s="9">
        <v>-190308</v>
      </c>
      <c r="M12" s="9">
        <v>1729897</v>
      </c>
    </row>
    <row r="13" spans="1:13" s="3" customFormat="1" ht="12" customHeight="1">
      <c r="A13" s="3" t="s">
        <v>280</v>
      </c>
      <c r="B13" s="9">
        <v>1213452</v>
      </c>
      <c r="C13" s="9">
        <v>215712</v>
      </c>
      <c r="D13" s="9">
        <v>189062</v>
      </c>
      <c r="E13" s="9">
        <v>-135491</v>
      </c>
      <c r="F13" s="9">
        <v>-1111592</v>
      </c>
      <c r="G13" s="9">
        <v>-43435</v>
      </c>
      <c r="H13" s="9">
        <v>0</v>
      </c>
      <c r="I13" s="9">
        <v>-11467</v>
      </c>
      <c r="J13" s="9">
        <v>316241</v>
      </c>
      <c r="K13" s="9">
        <v>0</v>
      </c>
      <c r="L13" s="9">
        <v>-30447</v>
      </c>
      <c r="M13" s="9">
        <v>285794</v>
      </c>
    </row>
    <row r="14" spans="1:13" s="3" customFormat="1" ht="12" customHeight="1">
      <c r="A14" s="3" t="s">
        <v>276</v>
      </c>
      <c r="B14" s="9">
        <v>1066882</v>
      </c>
      <c r="C14" s="9">
        <v>982964</v>
      </c>
      <c r="D14" s="9">
        <v>355331</v>
      </c>
      <c r="E14" s="9">
        <v>-153898</v>
      </c>
      <c r="F14" s="9">
        <v>-1359102</v>
      </c>
      <c r="G14" s="9">
        <v>-80687</v>
      </c>
      <c r="H14" s="9">
        <v>0</v>
      </c>
      <c r="I14" s="9">
        <v>-10332</v>
      </c>
      <c r="J14" s="9">
        <v>801158</v>
      </c>
      <c r="K14" s="9">
        <v>-69</v>
      </c>
      <c r="L14" s="9">
        <v>-88115</v>
      </c>
      <c r="M14" s="9">
        <v>712974</v>
      </c>
    </row>
    <row r="15" spans="1:13" s="3" customFormat="1" ht="12" customHeight="1">
      <c r="A15" s="3" t="s">
        <v>277</v>
      </c>
      <c r="B15" s="9">
        <v>916657</v>
      </c>
      <c r="C15" s="9">
        <v>1104058</v>
      </c>
      <c r="D15" s="9">
        <v>19175</v>
      </c>
      <c r="E15" s="9">
        <v>-785158</v>
      </c>
      <c r="F15" s="9">
        <v>-5000</v>
      </c>
      <c r="G15" s="9">
        <v>-54459</v>
      </c>
      <c r="H15" s="9">
        <v>-603640</v>
      </c>
      <c r="I15" s="9">
        <v>-230053</v>
      </c>
      <c r="J15" s="9">
        <v>361580</v>
      </c>
      <c r="K15" s="9">
        <v>0</v>
      </c>
      <c r="L15" s="9">
        <v>-390920</v>
      </c>
      <c r="M15" s="9">
        <v>-29340</v>
      </c>
    </row>
    <row r="16" spans="1:13" s="3" customFormat="1" ht="12" customHeight="1">
      <c r="A16" s="3" t="s">
        <v>281</v>
      </c>
      <c r="B16" s="9">
        <v>791162</v>
      </c>
      <c r="C16" s="9">
        <v>228876</v>
      </c>
      <c r="D16" s="9">
        <v>123959</v>
      </c>
      <c r="E16" s="9">
        <v>-216806</v>
      </c>
      <c r="F16" s="9">
        <v>-719060</v>
      </c>
      <c r="G16" s="9">
        <v>-63633</v>
      </c>
      <c r="H16" s="9">
        <v>0</v>
      </c>
      <c r="I16" s="9">
        <v>-13394</v>
      </c>
      <c r="J16" s="9">
        <v>131104</v>
      </c>
      <c r="K16" s="9">
        <v>0</v>
      </c>
      <c r="L16" s="9">
        <v>0</v>
      </c>
      <c r="M16" s="9">
        <v>131104</v>
      </c>
    </row>
    <row r="17" spans="1:13" s="3" customFormat="1" ht="12" customHeight="1">
      <c r="A17" s="3" t="s">
        <v>278</v>
      </c>
      <c r="B17" s="9">
        <v>680623</v>
      </c>
      <c r="C17" s="9">
        <v>684055</v>
      </c>
      <c r="D17" s="9">
        <v>101134</v>
      </c>
      <c r="E17" s="9">
        <v>-581828</v>
      </c>
      <c r="F17" s="9">
        <v>-150947</v>
      </c>
      <c r="G17" s="9">
        <v>-74637</v>
      </c>
      <c r="H17" s="9">
        <v>0</v>
      </c>
      <c r="I17" s="9">
        <v>-26781</v>
      </c>
      <c r="J17" s="9">
        <v>631619</v>
      </c>
      <c r="K17" s="9">
        <v>-537</v>
      </c>
      <c r="L17" s="9">
        <v>-132269</v>
      </c>
      <c r="M17" s="9">
        <v>498813</v>
      </c>
    </row>
    <row r="18" spans="1:13" s="3" customFormat="1" ht="12" customHeight="1">
      <c r="A18" s="3" t="s">
        <v>283</v>
      </c>
      <c r="B18" s="9">
        <v>413703</v>
      </c>
      <c r="C18" s="9">
        <v>223759</v>
      </c>
      <c r="D18" s="9">
        <v>10210</v>
      </c>
      <c r="E18" s="9">
        <v>-436695</v>
      </c>
      <c r="F18" s="9">
        <v>-90615</v>
      </c>
      <c r="G18" s="9">
        <v>-14115</v>
      </c>
      <c r="H18" s="9">
        <v>0</v>
      </c>
      <c r="I18" s="9">
        <v>-7218</v>
      </c>
      <c r="J18" s="9">
        <v>99029</v>
      </c>
      <c r="K18" s="9">
        <v>0</v>
      </c>
      <c r="L18" s="9">
        <v>-40487</v>
      </c>
      <c r="M18" s="9">
        <v>58542</v>
      </c>
    </row>
    <row r="19" spans="1:13" s="3" customFormat="1" ht="12" customHeight="1">
      <c r="A19" s="3" t="s">
        <v>285</v>
      </c>
      <c r="B19" s="9">
        <v>355285</v>
      </c>
      <c r="C19" s="9">
        <v>99460</v>
      </c>
      <c r="D19" s="9">
        <v>-108714</v>
      </c>
      <c r="E19" s="9">
        <v>-418912</v>
      </c>
      <c r="F19" s="9">
        <v>-51739</v>
      </c>
      <c r="G19" s="9">
        <v>-50268</v>
      </c>
      <c r="H19" s="9">
        <v>0</v>
      </c>
      <c r="I19" s="9">
        <v>-2586</v>
      </c>
      <c r="J19" s="9">
        <v>-177474</v>
      </c>
      <c r="K19" s="9">
        <v>-30121</v>
      </c>
      <c r="L19" s="9">
        <v>30437</v>
      </c>
      <c r="M19" s="9">
        <v>-177158</v>
      </c>
    </row>
    <row r="20" spans="1:13" s="3" customFormat="1" ht="12" customHeight="1">
      <c r="A20" s="3" t="s">
        <v>279</v>
      </c>
      <c r="B20" s="9">
        <v>346838</v>
      </c>
      <c r="C20" s="9">
        <v>641197</v>
      </c>
      <c r="D20" s="9">
        <v>128234</v>
      </c>
      <c r="E20" s="9">
        <v>-167640</v>
      </c>
      <c r="F20" s="9">
        <v>-514018</v>
      </c>
      <c r="G20" s="9">
        <v>-315376</v>
      </c>
      <c r="H20" s="9">
        <v>0</v>
      </c>
      <c r="I20" s="9">
        <v>-64019</v>
      </c>
      <c r="J20" s="9">
        <v>55216</v>
      </c>
      <c r="K20" s="9">
        <v>0</v>
      </c>
      <c r="L20" s="9">
        <v>-52598</v>
      </c>
      <c r="M20" s="9">
        <v>2618</v>
      </c>
    </row>
    <row r="21" spans="1:13" s="3" customFormat="1" ht="12" customHeight="1">
      <c r="A21" s="3" t="s">
        <v>282</v>
      </c>
      <c r="B21" s="9">
        <v>293124</v>
      </c>
      <c r="C21" s="9">
        <v>416999</v>
      </c>
      <c r="D21" s="9">
        <v>83470</v>
      </c>
      <c r="E21" s="9">
        <v>33598</v>
      </c>
      <c r="F21" s="9">
        <v>-154144</v>
      </c>
      <c r="G21" s="9">
        <v>-38822</v>
      </c>
      <c r="H21" s="9">
        <v>0</v>
      </c>
      <c r="I21" s="9">
        <v>-95573</v>
      </c>
      <c r="J21" s="9">
        <v>538652</v>
      </c>
      <c r="K21" s="9">
        <v>-324200</v>
      </c>
      <c r="L21" s="9">
        <v>-39501</v>
      </c>
      <c r="M21" s="9">
        <v>174951</v>
      </c>
    </row>
    <row r="22" spans="1:13" s="3" customFormat="1" ht="12" customHeight="1">
      <c r="A22" s="3" t="s">
        <v>286</v>
      </c>
      <c r="B22" s="9">
        <v>85817</v>
      </c>
      <c r="C22" s="9">
        <v>69510</v>
      </c>
      <c r="D22" s="9">
        <v>3442</v>
      </c>
      <c r="E22" s="9">
        <v>-70499</v>
      </c>
      <c r="F22" s="9">
        <v>-52151</v>
      </c>
      <c r="G22" s="9">
        <v>-12694</v>
      </c>
      <c r="H22" s="9">
        <v>0</v>
      </c>
      <c r="I22" s="9">
        <v>-2764</v>
      </c>
      <c r="J22" s="9">
        <v>20661</v>
      </c>
      <c r="K22" s="9">
        <v>0</v>
      </c>
      <c r="L22" s="9">
        <v>-6985</v>
      </c>
      <c r="M22" s="9">
        <v>13676</v>
      </c>
    </row>
    <row r="23" spans="1:13" s="3" customFormat="1" ht="12" customHeight="1">
      <c r="A23" s="3" t="s">
        <v>287</v>
      </c>
      <c r="B23" s="9">
        <v>83689</v>
      </c>
      <c r="C23" s="9">
        <v>23224</v>
      </c>
      <c r="D23" s="9">
        <v>4517</v>
      </c>
      <c r="E23" s="9">
        <v>-57088</v>
      </c>
      <c r="F23" s="9">
        <v>-33052</v>
      </c>
      <c r="G23" s="9">
        <v>-7852</v>
      </c>
      <c r="H23" s="9">
        <v>124</v>
      </c>
      <c r="I23" s="9">
        <v>-2105</v>
      </c>
      <c r="J23" s="9">
        <v>11457</v>
      </c>
      <c r="K23" s="9">
        <v>0</v>
      </c>
      <c r="L23" s="9">
        <v>-1500</v>
      </c>
      <c r="M23" s="9">
        <v>9957</v>
      </c>
    </row>
    <row r="24" spans="1:13" s="3" customFormat="1" ht="12" customHeight="1">
      <c r="A24" s="3" t="s">
        <v>290</v>
      </c>
      <c r="B24" s="9">
        <v>79048</v>
      </c>
      <c r="C24" s="9">
        <v>12126</v>
      </c>
      <c r="D24" s="9">
        <v>1254</v>
      </c>
      <c r="E24" s="9">
        <v>-50228</v>
      </c>
      <c r="F24" s="9">
        <v>-4674</v>
      </c>
      <c r="G24" s="9">
        <v>-33896</v>
      </c>
      <c r="H24" s="9">
        <v>0</v>
      </c>
      <c r="I24" s="9">
        <v>-15786</v>
      </c>
      <c r="J24" s="9">
        <v>-12156</v>
      </c>
      <c r="K24" s="9">
        <v>0</v>
      </c>
      <c r="L24" s="9">
        <v>-397</v>
      </c>
      <c r="M24" s="9">
        <v>-12553</v>
      </c>
    </row>
    <row r="25" spans="1:13" s="3" customFormat="1" ht="12" customHeight="1">
      <c r="A25" s="3" t="s">
        <v>289</v>
      </c>
      <c r="B25" s="9">
        <v>42442</v>
      </c>
      <c r="C25" s="9">
        <v>19934</v>
      </c>
      <c r="D25" s="9">
        <v>-5174</v>
      </c>
      <c r="E25" s="9">
        <v>-38464</v>
      </c>
      <c r="F25" s="9">
        <v>55</v>
      </c>
      <c r="G25" s="9">
        <v>-12359</v>
      </c>
      <c r="H25" s="9">
        <v>472</v>
      </c>
      <c r="I25" s="9">
        <v>-2607</v>
      </c>
      <c r="J25" s="9">
        <v>4299</v>
      </c>
      <c r="K25" s="9">
        <v>0</v>
      </c>
      <c r="L25" s="9">
        <v>-969</v>
      </c>
      <c r="M25" s="9">
        <v>3330</v>
      </c>
    </row>
    <row r="26" spans="1:13" s="3" customFormat="1" ht="12" customHeight="1">
      <c r="A26" s="3" t="s">
        <v>284</v>
      </c>
      <c r="B26" s="9">
        <v>30245</v>
      </c>
      <c r="C26" s="9">
        <v>28462</v>
      </c>
      <c r="D26" s="9">
        <v>-3048</v>
      </c>
      <c r="E26" s="9">
        <v>-22290</v>
      </c>
      <c r="F26" s="9">
        <v>-11932</v>
      </c>
      <c r="G26" s="9">
        <v>-7575</v>
      </c>
      <c r="H26" s="9">
        <v>0</v>
      </c>
      <c r="I26" s="9">
        <v>-3112</v>
      </c>
      <c r="J26" s="9">
        <v>10750</v>
      </c>
      <c r="K26" s="9">
        <v>-48</v>
      </c>
      <c r="L26" s="9">
        <v>-1412</v>
      </c>
      <c r="M26" s="9">
        <v>9290</v>
      </c>
    </row>
    <row r="27" spans="1:13" s="3" customFormat="1" ht="12" customHeight="1">
      <c r="A27" s="3" t="s">
        <v>291</v>
      </c>
      <c r="B27" s="9">
        <v>16737</v>
      </c>
      <c r="C27" s="9">
        <v>1420</v>
      </c>
      <c r="D27" s="9">
        <v>103</v>
      </c>
      <c r="E27" s="9">
        <v>-5888</v>
      </c>
      <c r="F27" s="9">
        <v>-1622</v>
      </c>
      <c r="G27" s="9">
        <v>-3756</v>
      </c>
      <c r="H27" s="9">
        <v>0</v>
      </c>
      <c r="I27" s="9">
        <v>-22</v>
      </c>
      <c r="J27" s="9">
        <v>6972</v>
      </c>
      <c r="K27" s="9">
        <v>0</v>
      </c>
      <c r="L27" s="9">
        <v>-464</v>
      </c>
      <c r="M27" s="9">
        <v>6508</v>
      </c>
    </row>
    <row r="28" spans="1:13" s="3" customFormat="1" ht="12" customHeight="1">
      <c r="A28" s="3" t="s">
        <v>288</v>
      </c>
      <c r="B28" s="9">
        <v>8050</v>
      </c>
      <c r="C28" s="9">
        <v>14920</v>
      </c>
      <c r="D28" s="9">
        <v>13250</v>
      </c>
      <c r="E28" s="9">
        <v>-7308</v>
      </c>
      <c r="F28" s="9">
        <v>-33230</v>
      </c>
      <c r="G28" s="9">
        <v>-1983</v>
      </c>
      <c r="H28" s="9">
        <v>337</v>
      </c>
      <c r="I28" s="9">
        <v>-565</v>
      </c>
      <c r="J28" s="9">
        <v>-6529</v>
      </c>
      <c r="K28" s="9">
        <v>0</v>
      </c>
      <c r="L28" s="9">
        <v>-2631</v>
      </c>
      <c r="M28" s="9">
        <v>-9160</v>
      </c>
    </row>
    <row r="29" spans="1:5" s="3" customFormat="1" ht="12.75">
      <c r="A29" s="2"/>
      <c r="B29" s="9"/>
      <c r="C29" s="9"/>
      <c r="D29" s="9"/>
      <c r="E29" s="9"/>
    </row>
    <row r="30" spans="1:13" ht="12.75">
      <c r="A30" s="3" t="s">
        <v>139</v>
      </c>
      <c r="B30" s="9">
        <f aca="true" t="shared" si="0" ref="B30:J30">SUM(B5:B29)</f>
        <v>51681821</v>
      </c>
      <c r="C30" s="9">
        <f t="shared" si="0"/>
        <v>148990510</v>
      </c>
      <c r="D30" s="9">
        <f t="shared" si="0"/>
        <v>7520507</v>
      </c>
      <c r="E30" s="9">
        <f t="shared" si="0"/>
        <v>-26488157</v>
      </c>
      <c r="F30" s="9">
        <f t="shared" si="0"/>
        <v>-50595287</v>
      </c>
      <c r="G30" s="9">
        <f t="shared" si="0"/>
        <v>-5420174</v>
      </c>
      <c r="H30" s="9">
        <f t="shared" si="0"/>
        <v>-620618</v>
      </c>
      <c r="I30" s="9">
        <f t="shared" si="0"/>
        <v>-10109137</v>
      </c>
      <c r="J30" s="9">
        <f t="shared" si="0"/>
        <v>114973407</v>
      </c>
      <c r="K30" s="9">
        <f>SUM(K5:K29)</f>
        <v>-342092</v>
      </c>
      <c r="L30" s="9">
        <f>SUM(L5:L29)</f>
        <v>-18985502</v>
      </c>
      <c r="M30" s="9">
        <f>SUM(M5:M29)</f>
        <v>95645813</v>
      </c>
    </row>
    <row r="31" spans="1:13" ht="12.75">
      <c r="A31" s="1" t="s">
        <v>140</v>
      </c>
      <c r="B31" s="10">
        <v>43822194</v>
      </c>
      <c r="C31" s="10">
        <v>109711756</v>
      </c>
      <c r="D31" s="10">
        <v>14714026</v>
      </c>
      <c r="E31" s="10">
        <v>-22901692</v>
      </c>
      <c r="F31" s="10">
        <v>-63732705</v>
      </c>
      <c r="G31" s="10">
        <v>-4580167</v>
      </c>
      <c r="H31" s="10">
        <v>-39313</v>
      </c>
      <c r="I31" s="10">
        <v>-8352467</v>
      </c>
      <c r="J31" s="10">
        <v>68204410</v>
      </c>
      <c r="K31" s="10">
        <v>60277</v>
      </c>
      <c r="L31" s="10">
        <v>-10391724</v>
      </c>
      <c r="M31" s="10">
        <v>57872963</v>
      </c>
    </row>
    <row r="33" spans="1:13" ht="12.75">
      <c r="A33" s="1" t="s">
        <v>136</v>
      </c>
      <c r="B33" s="7">
        <f>B30/($B30/100)</f>
        <v>100</v>
      </c>
      <c r="C33" s="7">
        <f aca="true" t="shared" si="1" ref="C33:M33">C30/($B30/100)</f>
        <v>288.28417249461853</v>
      </c>
      <c r="D33" s="7">
        <f t="shared" si="1"/>
        <v>14.551551889009483</v>
      </c>
      <c r="E33" s="7">
        <f t="shared" si="1"/>
        <v>-51.252367829686186</v>
      </c>
      <c r="F33" s="7">
        <f t="shared" si="1"/>
        <v>-97.89764760804384</v>
      </c>
      <c r="G33" s="7">
        <f t="shared" si="1"/>
        <v>-10.487583245180156</v>
      </c>
      <c r="H33" s="7">
        <f t="shared" si="1"/>
        <v>-1.2008439098924164</v>
      </c>
      <c r="I33" s="7">
        <f t="shared" si="1"/>
        <v>-19.560334377536734</v>
      </c>
      <c r="J33" s="7">
        <f t="shared" si="1"/>
        <v>222.4639240169188</v>
      </c>
      <c r="K33" s="7">
        <f t="shared" si="1"/>
        <v>-0.6619194010211056</v>
      </c>
      <c r="L33" s="7">
        <f t="shared" si="1"/>
        <v>-36.73535806720123</v>
      </c>
      <c r="M33" s="7">
        <f t="shared" si="1"/>
        <v>185.0666465486965</v>
      </c>
    </row>
    <row r="34" spans="1:13" ht="12.75">
      <c r="A34" s="1" t="s">
        <v>137</v>
      </c>
      <c r="B34" s="7">
        <f>B31/($B31/100)</f>
        <v>100</v>
      </c>
      <c r="C34" s="7">
        <f aca="true" t="shared" si="2" ref="C34:M34">C31/($B31/100)</f>
        <v>250.35660241018513</v>
      </c>
      <c r="D34" s="7">
        <f t="shared" si="2"/>
        <v>33.57665296265176</v>
      </c>
      <c r="E34" s="7">
        <f t="shared" si="2"/>
        <v>-52.260487003457655</v>
      </c>
      <c r="F34" s="7">
        <f t="shared" si="2"/>
        <v>-145.43476531549288</v>
      </c>
      <c r="G34" s="7">
        <f t="shared" si="2"/>
        <v>-10.45170627467899</v>
      </c>
      <c r="H34" s="7">
        <f t="shared" si="2"/>
        <v>-0.0897102504726258</v>
      </c>
      <c r="I34" s="7">
        <f t="shared" si="2"/>
        <v>-19.0599014736688</v>
      </c>
      <c r="J34" s="7">
        <f t="shared" si="2"/>
        <v>155.63896686688028</v>
      </c>
      <c r="K34" s="7">
        <f t="shared" si="2"/>
        <v>0.13754902367508118</v>
      </c>
      <c r="L34" s="7">
        <f t="shared" si="2"/>
        <v>-23.71338139756307</v>
      </c>
      <c r="M34" s="7">
        <f t="shared" si="2"/>
        <v>132.0631344929923</v>
      </c>
    </row>
  </sheetData>
  <mergeCells count="2">
    <mergeCell ref="A1:E1"/>
    <mergeCell ref="A2:I2"/>
  </mergeCells>
  <printOptions/>
  <pageMargins left="0.3937007874015748" right="0.3937007874015748" top="0.984251968503937" bottom="0.984251968503937" header="0.5118110236220472" footer="0.5118110236220472"/>
  <pageSetup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2"/>
  <dimension ref="A1:M20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3" width="13.7109375" style="1" customWidth="1"/>
    <col min="14" max="16384" width="9.140625" style="1" customWidth="1"/>
  </cols>
  <sheetData>
    <row r="1" spans="1:13" ht="27" customHeight="1">
      <c r="A1" s="32" t="s">
        <v>307</v>
      </c>
      <c r="B1" s="23"/>
      <c r="C1" s="23"/>
      <c r="D1" s="23"/>
      <c r="E1" s="23"/>
      <c r="F1" s="6"/>
      <c r="G1" s="8"/>
      <c r="H1" s="8"/>
      <c r="I1" s="8"/>
      <c r="J1" s="8"/>
      <c r="K1" s="8"/>
      <c r="L1" s="8"/>
      <c r="M1" s="8"/>
    </row>
    <row r="2" spans="1:11" s="19" customFormat="1" ht="17.25" customHeight="1">
      <c r="A2" s="29" t="s">
        <v>50</v>
      </c>
      <c r="B2" s="30"/>
      <c r="C2" s="30"/>
      <c r="D2" s="30"/>
      <c r="E2" s="30"/>
      <c r="F2" s="31"/>
      <c r="G2" s="31"/>
      <c r="H2" s="31"/>
      <c r="I2" s="31"/>
      <c r="J2" s="18"/>
      <c r="K2" s="18"/>
    </row>
    <row r="3" spans="2:13" ht="14.25" customHeight="1" thickBot="1">
      <c r="B3" s="11" t="s">
        <v>72</v>
      </c>
      <c r="C3" s="8"/>
      <c r="D3" s="8"/>
      <c r="E3" s="8"/>
      <c r="F3" s="6"/>
      <c r="G3" s="8"/>
      <c r="H3" s="8"/>
      <c r="I3" s="8"/>
      <c r="J3" s="11" t="s">
        <v>73</v>
      </c>
      <c r="K3" s="8"/>
      <c r="L3" s="8"/>
      <c r="M3" s="8"/>
    </row>
    <row r="4" spans="1:13" ht="93.75" customHeight="1" thickTop="1">
      <c r="A4" s="5" t="s">
        <v>59</v>
      </c>
      <c r="B4" s="4" t="s">
        <v>74</v>
      </c>
      <c r="C4" s="4" t="s">
        <v>75</v>
      </c>
      <c r="D4" s="4" t="s">
        <v>86</v>
      </c>
      <c r="E4" s="4" t="s">
        <v>77</v>
      </c>
      <c r="F4" s="4" t="s">
        <v>78</v>
      </c>
      <c r="G4" s="4" t="s">
        <v>79</v>
      </c>
      <c r="H4" s="4" t="s">
        <v>80</v>
      </c>
      <c r="I4" s="4" t="s">
        <v>81</v>
      </c>
      <c r="J4" s="4" t="s">
        <v>82</v>
      </c>
      <c r="K4" s="4" t="s">
        <v>83</v>
      </c>
      <c r="L4" s="4" t="s">
        <v>84</v>
      </c>
      <c r="M4" s="4" t="s">
        <v>85</v>
      </c>
    </row>
    <row r="5" spans="1:13" s="3" customFormat="1" ht="12" customHeight="1">
      <c r="A5" s="3" t="s">
        <v>295</v>
      </c>
      <c r="B5" s="9">
        <v>7631128</v>
      </c>
      <c r="C5" s="9">
        <v>265785</v>
      </c>
      <c r="D5" s="9">
        <v>1797346</v>
      </c>
      <c r="E5" s="9">
        <v>-1037384</v>
      </c>
      <c r="F5" s="9">
        <v>-8371561</v>
      </c>
      <c r="G5" s="9">
        <v>-53349</v>
      </c>
      <c r="H5" s="9">
        <v>0</v>
      </c>
      <c r="I5" s="9">
        <v>0</v>
      </c>
      <c r="J5" s="9">
        <v>68117</v>
      </c>
      <c r="K5" s="9">
        <v>163848</v>
      </c>
      <c r="L5" s="9">
        <v>-171905</v>
      </c>
      <c r="M5" s="9">
        <v>60060</v>
      </c>
    </row>
    <row r="6" spans="1:13" s="3" customFormat="1" ht="12" customHeight="1">
      <c r="A6" s="3" t="s">
        <v>294</v>
      </c>
      <c r="B6" s="9">
        <v>4867882</v>
      </c>
      <c r="C6" s="9">
        <v>0</v>
      </c>
      <c r="D6" s="9">
        <v>1296530</v>
      </c>
      <c r="E6" s="9">
        <v>-865044</v>
      </c>
      <c r="F6" s="9">
        <v>-5027634</v>
      </c>
      <c r="G6" s="9">
        <v>-312756</v>
      </c>
      <c r="H6" s="9">
        <v>0</v>
      </c>
      <c r="I6" s="9">
        <v>0</v>
      </c>
      <c r="J6" s="9">
        <v>213368</v>
      </c>
      <c r="K6" s="9">
        <v>-254390</v>
      </c>
      <c r="L6" s="9">
        <v>-242985</v>
      </c>
      <c r="M6" s="9">
        <v>-284007</v>
      </c>
    </row>
    <row r="7" spans="1:13" s="3" customFormat="1" ht="12" customHeight="1">
      <c r="A7" s="3" t="s">
        <v>302</v>
      </c>
      <c r="B7" s="9">
        <v>4569703</v>
      </c>
      <c r="C7" s="9">
        <v>352530</v>
      </c>
      <c r="D7" s="9">
        <v>1957972</v>
      </c>
      <c r="E7" s="9">
        <v>-1500559</v>
      </c>
      <c r="F7" s="9">
        <v>-4975940</v>
      </c>
      <c r="G7" s="9">
        <v>-231774</v>
      </c>
      <c r="H7" s="9">
        <v>175581</v>
      </c>
      <c r="I7" s="9">
        <v>-781</v>
      </c>
      <c r="J7" s="9">
        <v>122489</v>
      </c>
      <c r="K7" s="9">
        <v>236434</v>
      </c>
      <c r="L7" s="9">
        <v>-246375</v>
      </c>
      <c r="M7" s="9">
        <v>112548</v>
      </c>
    </row>
    <row r="8" spans="1:13" s="3" customFormat="1" ht="12" customHeight="1">
      <c r="A8" s="3" t="s">
        <v>297</v>
      </c>
      <c r="B8" s="9">
        <v>3199857</v>
      </c>
      <c r="C8" s="9">
        <v>0</v>
      </c>
      <c r="D8" s="9">
        <v>475749</v>
      </c>
      <c r="E8" s="9">
        <v>-342378</v>
      </c>
      <c r="F8" s="9">
        <v>-3341063</v>
      </c>
      <c r="G8" s="9">
        <v>-50871</v>
      </c>
      <c r="H8" s="9">
        <v>0</v>
      </c>
      <c r="I8" s="9">
        <v>0</v>
      </c>
      <c r="J8" s="9">
        <v>45823</v>
      </c>
      <c r="K8" s="9">
        <v>-104529</v>
      </c>
      <c r="L8" s="9">
        <v>-53461</v>
      </c>
      <c r="M8" s="9">
        <v>-112167</v>
      </c>
    </row>
    <row r="9" spans="1:13" s="3" customFormat="1" ht="12" customHeight="1">
      <c r="A9" s="3" t="s">
        <v>293</v>
      </c>
      <c r="B9" s="9">
        <v>2755320</v>
      </c>
      <c r="C9" s="9">
        <v>0</v>
      </c>
      <c r="D9" s="9">
        <v>1270254</v>
      </c>
      <c r="E9" s="9">
        <v>-292647</v>
      </c>
      <c r="F9" s="9">
        <v>-3590328</v>
      </c>
      <c r="G9" s="9">
        <v>-205418</v>
      </c>
      <c r="H9" s="9">
        <v>65244</v>
      </c>
      <c r="I9" s="9">
        <v>0</v>
      </c>
      <c r="J9" s="9">
        <v>-71798</v>
      </c>
      <c r="K9" s="9">
        <v>76998</v>
      </c>
      <c r="L9" s="9">
        <v>-78726</v>
      </c>
      <c r="M9" s="9">
        <v>-73526</v>
      </c>
    </row>
    <row r="10" spans="1:13" s="3" customFormat="1" ht="12" customHeight="1">
      <c r="A10" s="3" t="s">
        <v>296</v>
      </c>
      <c r="B10" s="9">
        <v>1706310</v>
      </c>
      <c r="C10" s="9">
        <v>81954</v>
      </c>
      <c r="D10" s="9">
        <v>886759</v>
      </c>
      <c r="E10" s="9">
        <v>-121813</v>
      </c>
      <c r="F10" s="9">
        <v>-2402399</v>
      </c>
      <c r="G10" s="9">
        <v>-150722</v>
      </c>
      <c r="H10" s="9">
        <v>324</v>
      </c>
      <c r="I10" s="9">
        <v>0</v>
      </c>
      <c r="J10" s="9">
        <v>413</v>
      </c>
      <c r="K10" s="9">
        <v>0</v>
      </c>
      <c r="L10" s="9">
        <v>-75107</v>
      </c>
      <c r="M10" s="9">
        <v>-74694</v>
      </c>
    </row>
    <row r="11" spans="1:13" s="3" customFormat="1" ht="12" customHeight="1">
      <c r="A11" s="3" t="s">
        <v>299</v>
      </c>
      <c r="B11" s="9">
        <v>722655</v>
      </c>
      <c r="C11" s="9">
        <v>19089</v>
      </c>
      <c r="D11" s="9">
        <v>138400</v>
      </c>
      <c r="E11" s="9">
        <v>-17120</v>
      </c>
      <c r="F11" s="9">
        <v>-839846</v>
      </c>
      <c r="G11" s="9">
        <v>-94690</v>
      </c>
      <c r="H11" s="9">
        <v>-8538</v>
      </c>
      <c r="I11" s="9">
        <v>0</v>
      </c>
      <c r="J11" s="9">
        <v>-80050</v>
      </c>
      <c r="K11" s="9">
        <v>188326</v>
      </c>
      <c r="L11" s="9">
        <v>-10829</v>
      </c>
      <c r="M11" s="9">
        <v>97447</v>
      </c>
    </row>
    <row r="12" spans="1:13" s="3" customFormat="1" ht="12" customHeight="1">
      <c r="A12" s="3" t="s">
        <v>298</v>
      </c>
      <c r="B12" s="9">
        <v>503567</v>
      </c>
      <c r="C12" s="9">
        <v>37048</v>
      </c>
      <c r="D12" s="9">
        <v>273319</v>
      </c>
      <c r="E12" s="9">
        <v>-34807</v>
      </c>
      <c r="F12" s="9">
        <v>-726272</v>
      </c>
      <c r="G12" s="9">
        <v>-40045</v>
      </c>
      <c r="H12" s="9">
        <v>-17218</v>
      </c>
      <c r="I12" s="9">
        <v>0</v>
      </c>
      <c r="J12" s="9">
        <v>-4408</v>
      </c>
      <c r="K12" s="9">
        <v>28711</v>
      </c>
      <c r="L12" s="9">
        <v>-29080</v>
      </c>
      <c r="M12" s="9">
        <v>-4777</v>
      </c>
    </row>
    <row r="13" spans="1:13" s="3" customFormat="1" ht="12" customHeight="1">
      <c r="A13" s="3" t="s">
        <v>300</v>
      </c>
      <c r="B13" s="9">
        <v>473478</v>
      </c>
      <c r="C13" s="9">
        <v>9581</v>
      </c>
      <c r="D13" s="9">
        <v>64090</v>
      </c>
      <c r="E13" s="9">
        <v>-497</v>
      </c>
      <c r="F13" s="9">
        <v>-523970</v>
      </c>
      <c r="G13" s="9">
        <v>-55198</v>
      </c>
      <c r="H13" s="9">
        <v>0</v>
      </c>
      <c r="I13" s="9">
        <v>-1884</v>
      </c>
      <c r="J13" s="9">
        <v>-34400</v>
      </c>
      <c r="K13" s="9">
        <v>0</v>
      </c>
      <c r="L13" s="9">
        <v>-2624</v>
      </c>
      <c r="M13" s="9">
        <v>-37024</v>
      </c>
    </row>
    <row r="14" spans="1:13" s="3" customFormat="1" ht="12" customHeight="1">
      <c r="A14" s="3" t="s">
        <v>301</v>
      </c>
      <c r="B14" s="9">
        <v>0</v>
      </c>
      <c r="C14" s="9">
        <v>673</v>
      </c>
      <c r="D14" s="9">
        <v>0</v>
      </c>
      <c r="E14" s="9">
        <v>0</v>
      </c>
      <c r="F14" s="9">
        <v>0</v>
      </c>
      <c r="G14" s="9">
        <v>-1185</v>
      </c>
      <c r="H14" s="9">
        <v>0</v>
      </c>
      <c r="I14" s="9">
        <v>0</v>
      </c>
      <c r="J14" s="9">
        <v>-512</v>
      </c>
      <c r="K14" s="9">
        <v>0</v>
      </c>
      <c r="L14" s="9">
        <v>0</v>
      </c>
      <c r="M14" s="9">
        <v>-512</v>
      </c>
    </row>
    <row r="15" spans="1:5" s="3" customFormat="1" ht="12.75">
      <c r="A15" s="2"/>
      <c r="B15" s="9"/>
      <c r="C15" s="9"/>
      <c r="D15" s="9"/>
      <c r="E15" s="9"/>
    </row>
    <row r="16" spans="1:13" ht="12.75">
      <c r="A16" s="3" t="s">
        <v>139</v>
      </c>
      <c r="B16" s="9">
        <f aca="true" t="shared" si="0" ref="B16:M16">SUM(B5:B15)</f>
        <v>26429900</v>
      </c>
      <c r="C16" s="9">
        <f t="shared" si="0"/>
        <v>766660</v>
      </c>
      <c r="D16" s="9">
        <f t="shared" si="0"/>
        <v>8160419</v>
      </c>
      <c r="E16" s="9">
        <f t="shared" si="0"/>
        <v>-4212249</v>
      </c>
      <c r="F16" s="9">
        <f t="shared" si="0"/>
        <v>-29799013</v>
      </c>
      <c r="G16" s="9">
        <f t="shared" si="0"/>
        <v>-1196008</v>
      </c>
      <c r="H16" s="9">
        <f t="shared" si="0"/>
        <v>215393</v>
      </c>
      <c r="I16" s="9">
        <f t="shared" si="0"/>
        <v>-2665</v>
      </c>
      <c r="J16" s="9">
        <f t="shared" si="0"/>
        <v>259042</v>
      </c>
      <c r="K16" s="9">
        <f t="shared" si="0"/>
        <v>335398</v>
      </c>
      <c r="L16" s="9">
        <f t="shared" si="0"/>
        <v>-911092</v>
      </c>
      <c r="M16" s="9">
        <f t="shared" si="0"/>
        <v>-316652</v>
      </c>
    </row>
    <row r="17" spans="1:13" ht="12.75">
      <c r="A17" s="1" t="s">
        <v>140</v>
      </c>
      <c r="B17" s="10">
        <v>19746102</v>
      </c>
      <c r="C17" s="10">
        <v>1346009</v>
      </c>
      <c r="D17" s="10">
        <v>5389527</v>
      </c>
      <c r="E17" s="10">
        <v>-2521710</v>
      </c>
      <c r="F17" s="10">
        <v>-22806090</v>
      </c>
      <c r="G17" s="10">
        <v>-1075683</v>
      </c>
      <c r="H17" s="10">
        <v>136838</v>
      </c>
      <c r="I17" s="10">
        <v>-8811</v>
      </c>
      <c r="J17" s="10">
        <v>-10134</v>
      </c>
      <c r="K17" s="10">
        <v>359215</v>
      </c>
      <c r="L17" s="10">
        <v>-445775</v>
      </c>
      <c r="M17" s="10">
        <v>-96694</v>
      </c>
    </row>
    <row r="19" spans="1:13" ht="12.75">
      <c r="A19" s="1" t="s">
        <v>136</v>
      </c>
      <c r="B19" s="7">
        <f aca="true" t="shared" si="1" ref="B19:M19">B16/($B16/100)</f>
        <v>100</v>
      </c>
      <c r="C19" s="7">
        <f t="shared" si="1"/>
        <v>2.9007298552018734</v>
      </c>
      <c r="D19" s="7">
        <f t="shared" si="1"/>
        <v>30.875708950847336</v>
      </c>
      <c r="E19" s="7">
        <f t="shared" si="1"/>
        <v>-15.937438280129701</v>
      </c>
      <c r="F19" s="7">
        <f t="shared" si="1"/>
        <v>-112.74735432218813</v>
      </c>
      <c r="G19" s="7">
        <f t="shared" si="1"/>
        <v>-4.525208192236823</v>
      </c>
      <c r="H19" s="7">
        <f t="shared" si="1"/>
        <v>0.8149595723025815</v>
      </c>
      <c r="I19" s="7">
        <f t="shared" si="1"/>
        <v>-0.010083276894729076</v>
      </c>
      <c r="J19" s="7">
        <f t="shared" si="1"/>
        <v>0.9801096485419922</v>
      </c>
      <c r="K19" s="7">
        <f t="shared" si="1"/>
        <v>1.2690097200519108</v>
      </c>
      <c r="L19" s="7">
        <f t="shared" si="1"/>
        <v>-3.447201843366793</v>
      </c>
      <c r="M19" s="7">
        <f t="shared" si="1"/>
        <v>-1.1980824747728898</v>
      </c>
    </row>
    <row r="20" spans="1:13" ht="12.75">
      <c r="A20" s="1" t="s">
        <v>137</v>
      </c>
      <c r="B20" s="7">
        <f aca="true" t="shared" si="2" ref="B20:M20">B17/($B17/100)</f>
        <v>100</v>
      </c>
      <c r="C20" s="7">
        <f t="shared" si="2"/>
        <v>6.816580811747048</v>
      </c>
      <c r="D20" s="7">
        <f t="shared" si="2"/>
        <v>27.294131267021715</v>
      </c>
      <c r="E20" s="7">
        <f t="shared" si="2"/>
        <v>-12.770672409167137</v>
      </c>
      <c r="F20" s="7">
        <f t="shared" si="2"/>
        <v>-115.49666865895863</v>
      </c>
      <c r="G20" s="7">
        <f t="shared" si="2"/>
        <v>-5.447571373833681</v>
      </c>
      <c r="H20" s="7">
        <f t="shared" si="2"/>
        <v>0.6929874058181205</v>
      </c>
      <c r="I20" s="7">
        <f t="shared" si="2"/>
        <v>-0.04462146503649176</v>
      </c>
      <c r="J20" s="7">
        <f t="shared" si="2"/>
        <v>-0.05132152158436131</v>
      </c>
      <c r="K20" s="7">
        <f t="shared" si="2"/>
        <v>1.8191691707051854</v>
      </c>
      <c r="L20" s="7">
        <f t="shared" si="2"/>
        <v>-2.257534170541609</v>
      </c>
      <c r="M20" s="7">
        <f t="shared" si="2"/>
        <v>-0.4896865214207847</v>
      </c>
    </row>
  </sheetData>
  <mergeCells count="2">
    <mergeCell ref="A1:E1"/>
    <mergeCell ref="A2:I2"/>
  </mergeCells>
  <printOptions/>
  <pageMargins left="0.3937007874015748" right="0.3937007874015748" top="0.984251968503937" bottom="0.984251968503937" header="0.5118110236220472" footer="0.5118110236220472"/>
  <pageSetup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3"/>
  <dimension ref="A1:O90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5" width="13.7109375" style="1" customWidth="1"/>
    <col min="16" max="16384" width="9.140625" style="1" customWidth="1"/>
  </cols>
  <sheetData>
    <row r="1" spans="1:15" ht="27" customHeight="1">
      <c r="A1" s="32" t="s">
        <v>308</v>
      </c>
      <c r="B1" s="23"/>
      <c r="C1" s="23"/>
      <c r="D1" s="23"/>
      <c r="E1" s="23"/>
      <c r="F1" s="6"/>
      <c r="G1" s="8"/>
      <c r="H1" s="8"/>
      <c r="I1" s="8"/>
      <c r="J1" s="8"/>
      <c r="K1" s="8"/>
      <c r="L1" s="8"/>
      <c r="M1" s="8"/>
      <c r="N1" s="8"/>
      <c r="O1" s="8"/>
    </row>
    <row r="2" spans="1:11" s="19" customFormat="1" ht="17.25" customHeight="1">
      <c r="A2" s="27" t="s">
        <v>23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2:15" ht="14.25" customHeight="1" thickBot="1">
      <c r="B3" s="11" t="s">
        <v>113</v>
      </c>
      <c r="C3" s="8"/>
      <c r="D3" s="8"/>
      <c r="E3" s="8"/>
      <c r="F3" s="6"/>
      <c r="G3" s="8"/>
      <c r="H3" s="8"/>
      <c r="I3" s="11" t="s">
        <v>73</v>
      </c>
      <c r="K3" s="8"/>
      <c r="L3" s="8"/>
      <c r="M3" s="8"/>
      <c r="N3" s="8"/>
      <c r="O3" s="8"/>
    </row>
    <row r="4" spans="1:15" ht="81" customHeight="1" thickTop="1">
      <c r="A4" s="5" t="s">
        <v>59</v>
      </c>
      <c r="B4" s="4" t="s">
        <v>100</v>
      </c>
      <c r="C4" s="4" t="s">
        <v>101</v>
      </c>
      <c r="D4" s="4" t="s">
        <v>102</v>
      </c>
      <c r="E4" s="4" t="s">
        <v>103</v>
      </c>
      <c r="F4" s="4" t="s">
        <v>104</v>
      </c>
      <c r="G4" s="4" t="s">
        <v>105</v>
      </c>
      <c r="H4" s="4" t="s">
        <v>106</v>
      </c>
      <c r="I4" s="4" t="s">
        <v>107</v>
      </c>
      <c r="J4" s="4" t="s">
        <v>108</v>
      </c>
      <c r="K4" s="4" t="s">
        <v>109</v>
      </c>
      <c r="L4" s="4" t="s">
        <v>110</v>
      </c>
      <c r="M4" s="4" t="s">
        <v>111</v>
      </c>
      <c r="N4" s="4" t="s">
        <v>112</v>
      </c>
      <c r="O4" s="4" t="s">
        <v>85</v>
      </c>
    </row>
    <row r="5" spans="1:15" s="3" customFormat="1" ht="12" customHeight="1">
      <c r="A5" s="3" t="s">
        <v>145</v>
      </c>
      <c r="B5" s="9">
        <v>5918644</v>
      </c>
      <c r="C5" s="9">
        <v>5141606</v>
      </c>
      <c r="D5" s="9">
        <v>845421</v>
      </c>
      <c r="E5" s="9">
        <v>-4530335</v>
      </c>
      <c r="F5" s="9">
        <v>-1190652</v>
      </c>
      <c r="G5" s="9">
        <v>0</v>
      </c>
      <c r="H5" s="9">
        <v>266040</v>
      </c>
      <c r="I5" s="9">
        <v>5329189</v>
      </c>
      <c r="J5" s="9">
        <v>-3296925</v>
      </c>
      <c r="K5" s="9">
        <v>-499829</v>
      </c>
      <c r="L5" s="9">
        <v>0</v>
      </c>
      <c r="M5" s="9">
        <v>953054</v>
      </c>
      <c r="N5" s="9">
        <v>-697784</v>
      </c>
      <c r="O5" s="9">
        <v>255270</v>
      </c>
    </row>
    <row r="6" spans="1:15" s="3" customFormat="1" ht="12" customHeight="1">
      <c r="A6" s="3" t="s">
        <v>147</v>
      </c>
      <c r="B6" s="9">
        <v>5873041</v>
      </c>
      <c r="C6" s="9">
        <v>5090976</v>
      </c>
      <c r="D6" s="9">
        <v>943677</v>
      </c>
      <c r="E6" s="9">
        <v>-5179724</v>
      </c>
      <c r="F6" s="9">
        <v>-1059730</v>
      </c>
      <c r="G6" s="9">
        <v>-24398</v>
      </c>
      <c r="H6" s="9">
        <v>-229199</v>
      </c>
      <c r="I6" s="9">
        <v>1523344</v>
      </c>
      <c r="J6" s="9">
        <v>-542485</v>
      </c>
      <c r="K6" s="9">
        <v>419271</v>
      </c>
      <c r="L6" s="9">
        <v>2685</v>
      </c>
      <c r="M6" s="9">
        <v>229939</v>
      </c>
      <c r="N6" s="9">
        <v>-121183</v>
      </c>
      <c r="O6" s="9">
        <v>108756</v>
      </c>
    </row>
    <row r="7" spans="1:15" s="3" customFormat="1" ht="12" customHeight="1">
      <c r="A7" s="3" t="s">
        <v>146</v>
      </c>
      <c r="B7" s="9">
        <v>5240061</v>
      </c>
      <c r="C7" s="9">
        <v>4059604</v>
      </c>
      <c r="D7" s="9">
        <v>549000</v>
      </c>
      <c r="E7" s="9">
        <v>-3663276</v>
      </c>
      <c r="F7" s="9">
        <v>-769791</v>
      </c>
      <c r="G7" s="9">
        <v>-14259</v>
      </c>
      <c r="H7" s="9">
        <v>161278</v>
      </c>
      <c r="I7" s="9">
        <v>3407640</v>
      </c>
      <c r="J7" s="9">
        <v>-536401</v>
      </c>
      <c r="K7" s="9">
        <v>-500152</v>
      </c>
      <c r="L7" s="9">
        <v>541071</v>
      </c>
      <c r="M7" s="9">
        <v>2524436</v>
      </c>
      <c r="N7" s="9">
        <v>-660141</v>
      </c>
      <c r="O7" s="9">
        <v>1864295</v>
      </c>
    </row>
    <row r="8" spans="1:15" s="3" customFormat="1" ht="12" customHeight="1">
      <c r="A8" s="3" t="s">
        <v>264</v>
      </c>
      <c r="B8" s="9">
        <v>3614786</v>
      </c>
      <c r="C8" s="9">
        <v>3614786</v>
      </c>
      <c r="D8" s="9">
        <v>2789621</v>
      </c>
      <c r="E8" s="9">
        <v>-7425034</v>
      </c>
      <c r="F8" s="9">
        <v>-123953</v>
      </c>
      <c r="G8" s="9">
        <v>-32430</v>
      </c>
      <c r="H8" s="9">
        <v>-1177010</v>
      </c>
      <c r="I8" s="9">
        <v>10735132</v>
      </c>
      <c r="J8" s="9">
        <v>-144338</v>
      </c>
      <c r="K8" s="9">
        <v>3373940</v>
      </c>
      <c r="L8" s="9">
        <v>0</v>
      </c>
      <c r="M8" s="9">
        <v>9998103</v>
      </c>
      <c r="N8" s="9">
        <v>-6624163</v>
      </c>
      <c r="O8" s="9">
        <v>3373940</v>
      </c>
    </row>
    <row r="9" spans="1:15" s="3" customFormat="1" ht="12" customHeight="1">
      <c r="A9" s="3" t="s">
        <v>159</v>
      </c>
      <c r="B9" s="9">
        <v>2921966</v>
      </c>
      <c r="C9" s="9">
        <v>2471450</v>
      </c>
      <c r="D9" s="9">
        <v>124202</v>
      </c>
      <c r="E9" s="9">
        <v>-1637916</v>
      </c>
      <c r="F9" s="9">
        <v>-809777</v>
      </c>
      <c r="G9" s="9">
        <v>0</v>
      </c>
      <c r="H9" s="9">
        <v>147959</v>
      </c>
      <c r="I9" s="9">
        <v>939391</v>
      </c>
      <c r="J9" s="9">
        <v>-73855</v>
      </c>
      <c r="K9" s="9">
        <v>0</v>
      </c>
      <c r="L9" s="9">
        <v>-9199</v>
      </c>
      <c r="M9" s="9">
        <v>880094</v>
      </c>
      <c r="N9" s="9">
        <v>-874267</v>
      </c>
      <c r="O9" s="9">
        <v>5827</v>
      </c>
    </row>
    <row r="10" spans="1:15" s="3" customFormat="1" ht="12" customHeight="1">
      <c r="A10" s="3" t="s">
        <v>148</v>
      </c>
      <c r="B10" s="9">
        <v>2283974</v>
      </c>
      <c r="C10" s="9">
        <v>1157019</v>
      </c>
      <c r="D10" s="9">
        <v>383736</v>
      </c>
      <c r="E10" s="9">
        <v>-1348235</v>
      </c>
      <c r="F10" s="9">
        <v>-302753</v>
      </c>
      <c r="G10" s="9">
        <v>0</v>
      </c>
      <c r="H10" s="9">
        <v>-110233</v>
      </c>
      <c r="I10" s="9">
        <v>1719890</v>
      </c>
      <c r="J10" s="9">
        <v>-1066257</v>
      </c>
      <c r="K10" s="9">
        <v>-217841</v>
      </c>
      <c r="L10" s="9">
        <v>-84752</v>
      </c>
      <c r="M10" s="9">
        <v>-142929</v>
      </c>
      <c r="N10" s="9">
        <v>-288204</v>
      </c>
      <c r="O10" s="9">
        <v>-431133</v>
      </c>
    </row>
    <row r="11" spans="1:15" s="3" customFormat="1" ht="12" customHeight="1">
      <c r="A11" s="3" t="s">
        <v>142</v>
      </c>
      <c r="B11" s="9">
        <v>1960826</v>
      </c>
      <c r="C11" s="9">
        <v>1065951</v>
      </c>
      <c r="D11" s="9">
        <v>305122</v>
      </c>
      <c r="E11" s="9">
        <v>-1737379</v>
      </c>
      <c r="F11" s="9">
        <v>-414823</v>
      </c>
      <c r="G11" s="9">
        <v>157531</v>
      </c>
      <c r="H11" s="9">
        <v>-623598</v>
      </c>
      <c r="I11" s="9">
        <v>499220</v>
      </c>
      <c r="J11" s="9">
        <v>-12107</v>
      </c>
      <c r="K11" s="9">
        <v>31822</v>
      </c>
      <c r="L11" s="9">
        <v>-106030</v>
      </c>
      <c r="M11" s="9">
        <v>-515815</v>
      </c>
      <c r="N11" s="9">
        <v>783472</v>
      </c>
      <c r="O11" s="9">
        <v>267657</v>
      </c>
    </row>
    <row r="12" spans="1:15" s="3" customFormat="1" ht="12" customHeight="1">
      <c r="A12" s="3" t="s">
        <v>247</v>
      </c>
      <c r="B12" s="9">
        <v>1240348</v>
      </c>
      <c r="C12" s="9">
        <v>890517</v>
      </c>
      <c r="D12" s="9">
        <v>79100</v>
      </c>
      <c r="E12" s="9">
        <v>-668484</v>
      </c>
      <c r="F12" s="9">
        <v>-304977</v>
      </c>
      <c r="G12" s="9">
        <v>-853</v>
      </c>
      <c r="H12" s="9">
        <v>-4697</v>
      </c>
      <c r="I12" s="9">
        <v>249254</v>
      </c>
      <c r="J12" s="9">
        <v>-49418</v>
      </c>
      <c r="K12" s="9">
        <v>70106</v>
      </c>
      <c r="L12" s="9">
        <v>1083</v>
      </c>
      <c r="M12" s="9">
        <v>187228</v>
      </c>
      <c r="N12" s="9">
        <v>-139150</v>
      </c>
      <c r="O12" s="9">
        <v>48078</v>
      </c>
    </row>
    <row r="13" spans="1:15" s="3" customFormat="1" ht="12" customHeight="1">
      <c r="A13" s="3" t="s">
        <v>152</v>
      </c>
      <c r="B13" s="9">
        <v>1195550</v>
      </c>
      <c r="C13" s="9">
        <v>466094</v>
      </c>
      <c r="D13" s="9">
        <v>63819</v>
      </c>
      <c r="E13" s="9">
        <v>-306353</v>
      </c>
      <c r="F13" s="9">
        <v>-146496</v>
      </c>
      <c r="G13" s="9">
        <v>35</v>
      </c>
      <c r="H13" s="9">
        <v>77099</v>
      </c>
      <c r="I13" s="9">
        <v>220074</v>
      </c>
      <c r="J13" s="9">
        <v>-94502</v>
      </c>
      <c r="K13" s="9">
        <v>16517</v>
      </c>
      <c r="L13" s="9">
        <v>0</v>
      </c>
      <c r="M13" s="9">
        <v>155369</v>
      </c>
      <c r="N13" s="9">
        <v>38464</v>
      </c>
      <c r="O13" s="9">
        <v>193833</v>
      </c>
    </row>
    <row r="14" spans="1:15" s="3" customFormat="1" ht="12" customHeight="1">
      <c r="A14" s="3" t="s">
        <v>221</v>
      </c>
      <c r="B14" s="9">
        <v>1016928</v>
      </c>
      <c r="C14" s="9">
        <v>897276</v>
      </c>
      <c r="D14" s="9">
        <v>136666</v>
      </c>
      <c r="E14" s="9">
        <v>-959204</v>
      </c>
      <c r="F14" s="9">
        <v>-164696</v>
      </c>
      <c r="G14" s="9">
        <v>0</v>
      </c>
      <c r="H14" s="9">
        <v>-89958</v>
      </c>
      <c r="I14" s="9">
        <v>281550</v>
      </c>
      <c r="J14" s="9">
        <v>-10414</v>
      </c>
      <c r="K14" s="9">
        <v>43998</v>
      </c>
      <c r="L14" s="9">
        <v>0</v>
      </c>
      <c r="M14" s="9">
        <v>88510</v>
      </c>
      <c r="N14" s="9">
        <v>-67383</v>
      </c>
      <c r="O14" s="9">
        <v>21127</v>
      </c>
    </row>
    <row r="15" spans="1:15" s="3" customFormat="1" ht="12" customHeight="1">
      <c r="A15" s="3" t="s">
        <v>259</v>
      </c>
      <c r="B15" s="9">
        <v>1005447</v>
      </c>
      <c r="C15" s="9">
        <v>-1034880</v>
      </c>
      <c r="D15" s="9">
        <v>135000</v>
      </c>
      <c r="E15" s="9">
        <v>695808</v>
      </c>
      <c r="F15" s="9">
        <v>-107751</v>
      </c>
      <c r="G15" s="9">
        <v>0</v>
      </c>
      <c r="H15" s="9">
        <v>-311823</v>
      </c>
      <c r="I15" s="9">
        <v>730922</v>
      </c>
      <c r="J15" s="9">
        <v>-148287</v>
      </c>
      <c r="K15" s="9">
        <v>-94921</v>
      </c>
      <c r="L15" s="9">
        <v>-6622</v>
      </c>
      <c r="M15" s="9">
        <v>34269</v>
      </c>
      <c r="N15" s="9">
        <v>-31391</v>
      </c>
      <c r="O15" s="9">
        <v>2878</v>
      </c>
    </row>
    <row r="16" spans="1:15" s="3" customFormat="1" ht="12" customHeight="1">
      <c r="A16" s="3" t="s">
        <v>227</v>
      </c>
      <c r="B16" s="9">
        <v>968194</v>
      </c>
      <c r="C16" s="9">
        <v>964744</v>
      </c>
      <c r="D16" s="9">
        <v>73527</v>
      </c>
      <c r="E16" s="9">
        <v>-946051</v>
      </c>
      <c r="F16" s="9">
        <v>-95340</v>
      </c>
      <c r="G16" s="9">
        <v>0</v>
      </c>
      <c r="H16" s="9">
        <v>-3120</v>
      </c>
      <c r="I16" s="9">
        <v>223769</v>
      </c>
      <c r="J16" s="9">
        <v>-24436</v>
      </c>
      <c r="K16" s="9">
        <v>148307</v>
      </c>
      <c r="L16" s="9">
        <v>0</v>
      </c>
      <c r="M16" s="9">
        <v>270993</v>
      </c>
      <c r="N16" s="9">
        <v>-133556</v>
      </c>
      <c r="O16" s="9">
        <v>137437</v>
      </c>
    </row>
    <row r="17" spans="1:15" s="3" customFormat="1" ht="12" customHeight="1">
      <c r="A17" s="3" t="s">
        <v>183</v>
      </c>
      <c r="B17" s="9">
        <v>710614</v>
      </c>
      <c r="C17" s="9">
        <v>707403</v>
      </c>
      <c r="D17" s="9">
        <v>99644</v>
      </c>
      <c r="E17" s="9">
        <v>-597539</v>
      </c>
      <c r="F17" s="9">
        <v>-171058</v>
      </c>
      <c r="G17" s="9">
        <v>16550</v>
      </c>
      <c r="H17" s="9">
        <v>55000</v>
      </c>
      <c r="I17" s="9">
        <v>125863</v>
      </c>
      <c r="J17" s="9">
        <v>-7947</v>
      </c>
      <c r="K17" s="9">
        <v>7330</v>
      </c>
      <c r="L17" s="9">
        <v>0</v>
      </c>
      <c r="M17" s="9">
        <v>80602</v>
      </c>
      <c r="N17" s="9">
        <v>-75742</v>
      </c>
      <c r="O17" s="9">
        <v>4860</v>
      </c>
    </row>
    <row r="18" spans="1:15" s="3" customFormat="1" ht="12" customHeight="1">
      <c r="A18" s="3" t="s">
        <v>233</v>
      </c>
      <c r="B18" s="9">
        <v>489453</v>
      </c>
      <c r="C18" s="9">
        <v>315427</v>
      </c>
      <c r="D18" s="9">
        <v>310354</v>
      </c>
      <c r="E18" s="9">
        <v>-418378</v>
      </c>
      <c r="F18" s="9">
        <v>-60972</v>
      </c>
      <c r="G18" s="9">
        <v>0</v>
      </c>
      <c r="H18" s="9">
        <v>146431</v>
      </c>
      <c r="I18" s="9">
        <v>318022</v>
      </c>
      <c r="J18" s="9">
        <v>-7668</v>
      </c>
      <c r="K18" s="9">
        <v>0</v>
      </c>
      <c r="L18" s="9">
        <v>0</v>
      </c>
      <c r="M18" s="9">
        <v>146431</v>
      </c>
      <c r="N18" s="9">
        <v>-146431</v>
      </c>
      <c r="O18" s="9">
        <v>0</v>
      </c>
    </row>
    <row r="19" spans="1:15" s="3" customFormat="1" ht="12" customHeight="1">
      <c r="A19" s="3" t="s">
        <v>167</v>
      </c>
      <c r="B19" s="9">
        <v>482131</v>
      </c>
      <c r="C19" s="9">
        <v>476619</v>
      </c>
      <c r="D19" s="9">
        <v>12186</v>
      </c>
      <c r="E19" s="9">
        <v>-309273</v>
      </c>
      <c r="F19" s="9">
        <v>-131388</v>
      </c>
      <c r="G19" s="9">
        <v>57</v>
      </c>
      <c r="H19" s="9">
        <v>48746</v>
      </c>
      <c r="I19" s="9">
        <v>87744</v>
      </c>
      <c r="J19" s="9">
        <v>-5205</v>
      </c>
      <c r="K19" s="9">
        <v>54504</v>
      </c>
      <c r="L19" s="9">
        <v>0</v>
      </c>
      <c r="M19" s="9">
        <v>173603</v>
      </c>
      <c r="N19" s="9">
        <v>-164151</v>
      </c>
      <c r="O19" s="9">
        <v>9452</v>
      </c>
    </row>
    <row r="20" spans="1:15" s="3" customFormat="1" ht="12" customHeight="1">
      <c r="A20" s="3" t="s">
        <v>149</v>
      </c>
      <c r="B20" s="9">
        <v>443300</v>
      </c>
      <c r="C20" s="9">
        <v>170678</v>
      </c>
      <c r="D20" s="9">
        <v>7339</v>
      </c>
      <c r="E20" s="9">
        <v>-139933</v>
      </c>
      <c r="F20" s="9">
        <v>-64719</v>
      </c>
      <c r="G20" s="9">
        <v>0</v>
      </c>
      <c r="H20" s="9">
        <v>-26635</v>
      </c>
      <c r="I20" s="9">
        <v>22888</v>
      </c>
      <c r="J20" s="9">
        <v>-795</v>
      </c>
      <c r="K20" s="9">
        <v>-333</v>
      </c>
      <c r="L20" s="9">
        <v>0</v>
      </c>
      <c r="M20" s="9">
        <v>-12214</v>
      </c>
      <c r="N20" s="9">
        <v>12214</v>
      </c>
      <c r="O20" s="9">
        <v>0</v>
      </c>
    </row>
    <row r="21" spans="1:15" s="3" customFormat="1" ht="12" customHeight="1">
      <c r="A21" s="3" t="s">
        <v>248</v>
      </c>
      <c r="B21" s="9">
        <v>352402</v>
      </c>
      <c r="C21" s="9">
        <v>352402</v>
      </c>
      <c r="D21" s="9">
        <v>4364</v>
      </c>
      <c r="E21" s="9">
        <v>-247389</v>
      </c>
      <c r="F21" s="9">
        <v>-160079</v>
      </c>
      <c r="G21" s="9">
        <v>0</v>
      </c>
      <c r="H21" s="9">
        <v>-50702</v>
      </c>
      <c r="I21" s="9">
        <v>12037</v>
      </c>
      <c r="J21" s="9">
        <v>0</v>
      </c>
      <c r="K21" s="9">
        <v>0</v>
      </c>
      <c r="L21" s="9">
        <v>0</v>
      </c>
      <c r="M21" s="9">
        <v>-43029</v>
      </c>
      <c r="N21" s="9">
        <v>43029</v>
      </c>
      <c r="O21" s="9">
        <v>0</v>
      </c>
    </row>
    <row r="22" spans="1:15" s="3" customFormat="1" ht="12" customHeight="1">
      <c r="A22" s="3" t="s">
        <v>151</v>
      </c>
      <c r="B22" s="9">
        <v>344105</v>
      </c>
      <c r="C22" s="9">
        <v>147144</v>
      </c>
      <c r="D22" s="9">
        <v>12581</v>
      </c>
      <c r="E22" s="9">
        <v>-169245</v>
      </c>
      <c r="F22" s="9">
        <v>-76762</v>
      </c>
      <c r="G22" s="9">
        <v>553</v>
      </c>
      <c r="H22" s="9">
        <v>-85738</v>
      </c>
      <c r="I22" s="9">
        <v>61148</v>
      </c>
      <c r="J22" s="9">
        <v>-4065</v>
      </c>
      <c r="K22" s="9">
        <v>-2260</v>
      </c>
      <c r="L22" s="9">
        <v>0</v>
      </c>
      <c r="M22" s="9">
        <v>-43496</v>
      </c>
      <c r="N22" s="9">
        <v>39451</v>
      </c>
      <c r="O22" s="9">
        <v>-4045</v>
      </c>
    </row>
    <row r="23" spans="1:15" s="3" customFormat="1" ht="12" customHeight="1">
      <c r="A23" s="3" t="s">
        <v>219</v>
      </c>
      <c r="B23" s="9">
        <v>244286</v>
      </c>
      <c r="C23" s="9">
        <v>215623</v>
      </c>
      <c r="D23" s="9">
        <v>4128</v>
      </c>
      <c r="E23" s="9">
        <v>-114467</v>
      </c>
      <c r="F23" s="9">
        <v>-109743</v>
      </c>
      <c r="G23" s="9">
        <v>0</v>
      </c>
      <c r="H23" s="9">
        <v>-4459</v>
      </c>
      <c r="I23" s="9">
        <v>13637</v>
      </c>
      <c r="J23" s="9">
        <v>-2849</v>
      </c>
      <c r="K23" s="9">
        <v>0</v>
      </c>
      <c r="L23" s="9">
        <v>0</v>
      </c>
      <c r="M23" s="9">
        <v>2201</v>
      </c>
      <c r="N23" s="9">
        <v>-2151</v>
      </c>
      <c r="O23" s="9">
        <v>50</v>
      </c>
    </row>
    <row r="24" spans="1:15" s="3" customFormat="1" ht="12" customHeight="1">
      <c r="A24" s="3" t="s">
        <v>162</v>
      </c>
      <c r="B24" s="9">
        <v>226713</v>
      </c>
      <c r="C24" s="9">
        <v>206881</v>
      </c>
      <c r="D24" s="9">
        <v>26404</v>
      </c>
      <c r="E24" s="9">
        <v>-82920</v>
      </c>
      <c r="F24" s="9">
        <v>-1252</v>
      </c>
      <c r="G24" s="9">
        <v>0</v>
      </c>
      <c r="H24" s="9">
        <v>149113</v>
      </c>
      <c r="I24" s="9">
        <v>79200</v>
      </c>
      <c r="J24" s="9">
        <v>0</v>
      </c>
      <c r="K24" s="9">
        <v>0</v>
      </c>
      <c r="L24" s="9">
        <v>0</v>
      </c>
      <c r="M24" s="9">
        <v>201909</v>
      </c>
      <c r="N24" s="9">
        <v>-201909</v>
      </c>
      <c r="O24" s="9">
        <v>0</v>
      </c>
    </row>
    <row r="25" spans="1:15" s="3" customFormat="1" ht="12" customHeight="1">
      <c r="A25" s="3" t="s">
        <v>228</v>
      </c>
      <c r="B25" s="9">
        <v>190636</v>
      </c>
      <c r="C25" s="9">
        <v>25302</v>
      </c>
      <c r="D25" s="9">
        <v>865</v>
      </c>
      <c r="E25" s="9">
        <v>-20880</v>
      </c>
      <c r="F25" s="9">
        <v>4135</v>
      </c>
      <c r="G25" s="9">
        <v>648</v>
      </c>
      <c r="H25" s="9">
        <v>10070</v>
      </c>
      <c r="I25" s="9">
        <v>17145</v>
      </c>
      <c r="J25" s="9">
        <v>-3796</v>
      </c>
      <c r="K25" s="9">
        <v>3578</v>
      </c>
      <c r="L25" s="9">
        <v>0</v>
      </c>
      <c r="M25" s="9">
        <v>26132</v>
      </c>
      <c r="N25" s="9">
        <v>-1630</v>
      </c>
      <c r="O25" s="9">
        <v>24502</v>
      </c>
    </row>
    <row r="26" spans="1:15" s="3" customFormat="1" ht="12" customHeight="1">
      <c r="A26" s="3" t="s">
        <v>220</v>
      </c>
      <c r="B26" s="9">
        <v>184840</v>
      </c>
      <c r="C26" s="9">
        <v>92005</v>
      </c>
      <c r="D26" s="9">
        <v>2071</v>
      </c>
      <c r="E26" s="9">
        <v>-18727</v>
      </c>
      <c r="F26" s="9">
        <v>-49777</v>
      </c>
      <c r="G26" s="9">
        <v>0</v>
      </c>
      <c r="H26" s="9">
        <v>25572</v>
      </c>
      <c r="I26" s="9">
        <v>4979</v>
      </c>
      <c r="J26" s="9">
        <v>-1003</v>
      </c>
      <c r="K26" s="9">
        <v>1744</v>
      </c>
      <c r="L26" s="9">
        <v>0</v>
      </c>
      <c r="M26" s="9">
        <v>29221</v>
      </c>
      <c r="N26" s="9">
        <v>-29221</v>
      </c>
      <c r="O26" s="9">
        <v>0</v>
      </c>
    </row>
    <row r="27" spans="1:15" s="3" customFormat="1" ht="12" customHeight="1">
      <c r="A27" s="3" t="s">
        <v>150</v>
      </c>
      <c r="B27" s="9">
        <v>176890</v>
      </c>
      <c r="C27" s="9">
        <v>176890</v>
      </c>
      <c r="D27" s="9">
        <v>4052</v>
      </c>
      <c r="E27" s="9">
        <v>-281964</v>
      </c>
      <c r="F27" s="9">
        <v>-3007</v>
      </c>
      <c r="G27" s="9">
        <v>78018</v>
      </c>
      <c r="H27" s="9">
        <v>-26011</v>
      </c>
      <c r="I27" s="9">
        <v>10616</v>
      </c>
      <c r="J27" s="9">
        <v>-200</v>
      </c>
      <c r="K27" s="9">
        <v>0</v>
      </c>
      <c r="L27" s="9">
        <v>17</v>
      </c>
      <c r="M27" s="9">
        <v>-19630</v>
      </c>
      <c r="N27" s="9">
        <v>19630</v>
      </c>
      <c r="O27" s="9">
        <v>0</v>
      </c>
    </row>
    <row r="28" spans="1:15" s="3" customFormat="1" ht="12" customHeight="1">
      <c r="A28" s="3" t="s">
        <v>153</v>
      </c>
      <c r="B28" s="9">
        <v>169195</v>
      </c>
      <c r="C28" s="9">
        <v>58942</v>
      </c>
      <c r="D28" s="9">
        <v>2931</v>
      </c>
      <c r="E28" s="9">
        <v>-26700</v>
      </c>
      <c r="F28" s="9">
        <v>-3603</v>
      </c>
      <c r="G28" s="9">
        <v>0</v>
      </c>
      <c r="H28" s="9">
        <v>31570</v>
      </c>
      <c r="I28" s="9">
        <v>15878</v>
      </c>
      <c r="J28" s="9">
        <v>0</v>
      </c>
      <c r="K28" s="9">
        <v>0</v>
      </c>
      <c r="L28" s="9">
        <v>0</v>
      </c>
      <c r="M28" s="9">
        <v>44517</v>
      </c>
      <c r="N28" s="9">
        <v>-7271</v>
      </c>
      <c r="O28" s="9">
        <v>37246</v>
      </c>
    </row>
    <row r="29" spans="1:15" s="3" customFormat="1" ht="12" customHeight="1">
      <c r="A29" s="3" t="s">
        <v>249</v>
      </c>
      <c r="B29" s="9">
        <v>169036</v>
      </c>
      <c r="C29" s="9">
        <v>169036</v>
      </c>
      <c r="D29" s="9">
        <v>63506</v>
      </c>
      <c r="E29" s="9">
        <v>-224842</v>
      </c>
      <c r="F29" s="9">
        <v>-56793</v>
      </c>
      <c r="G29" s="9">
        <v>0</v>
      </c>
      <c r="H29" s="9">
        <v>-49093</v>
      </c>
      <c r="I29" s="9">
        <v>86602</v>
      </c>
      <c r="J29" s="9">
        <v>0</v>
      </c>
      <c r="K29" s="9">
        <v>0</v>
      </c>
      <c r="L29" s="9">
        <v>0</v>
      </c>
      <c r="M29" s="9">
        <v>-25997</v>
      </c>
      <c r="N29" s="9">
        <v>27397</v>
      </c>
      <c r="O29" s="9">
        <v>1400</v>
      </c>
    </row>
    <row r="30" spans="1:15" s="3" customFormat="1" ht="12" customHeight="1">
      <c r="A30" s="3" t="s">
        <v>237</v>
      </c>
      <c r="B30" s="9">
        <v>166969</v>
      </c>
      <c r="C30" s="9">
        <v>148443</v>
      </c>
      <c r="D30" s="9">
        <v>25700</v>
      </c>
      <c r="E30" s="9">
        <v>-7720</v>
      </c>
      <c r="F30" s="9">
        <v>-22126</v>
      </c>
      <c r="G30" s="9">
        <v>-143500</v>
      </c>
      <c r="H30" s="9">
        <v>797</v>
      </c>
      <c r="I30" s="9">
        <v>941142</v>
      </c>
      <c r="J30" s="9">
        <v>-8743</v>
      </c>
      <c r="K30" s="9">
        <v>-97831</v>
      </c>
      <c r="L30" s="9">
        <v>0</v>
      </c>
      <c r="M30" s="9">
        <v>809665</v>
      </c>
      <c r="N30" s="9">
        <v>-871561</v>
      </c>
      <c r="O30" s="9">
        <v>-61896</v>
      </c>
    </row>
    <row r="31" spans="1:15" s="3" customFormat="1" ht="12" customHeight="1">
      <c r="A31" s="3" t="s">
        <v>173</v>
      </c>
      <c r="B31" s="9">
        <v>142348</v>
      </c>
      <c r="C31" s="9">
        <v>47053</v>
      </c>
      <c r="D31" s="9">
        <v>1809</v>
      </c>
      <c r="E31" s="9">
        <v>-37833</v>
      </c>
      <c r="F31" s="9">
        <v>-11861</v>
      </c>
      <c r="G31" s="9">
        <v>0</v>
      </c>
      <c r="H31" s="9">
        <v>-832</v>
      </c>
      <c r="I31" s="9">
        <v>9589</v>
      </c>
      <c r="J31" s="9">
        <v>-525</v>
      </c>
      <c r="K31" s="9">
        <v>-744</v>
      </c>
      <c r="L31" s="9">
        <v>-40</v>
      </c>
      <c r="M31" s="9">
        <v>5639</v>
      </c>
      <c r="N31" s="9">
        <v>-3485</v>
      </c>
      <c r="O31" s="9">
        <v>2154</v>
      </c>
    </row>
    <row r="32" spans="1:15" s="3" customFormat="1" ht="12" customHeight="1">
      <c r="A32" s="3" t="s">
        <v>223</v>
      </c>
      <c r="B32" s="9">
        <v>133025</v>
      </c>
      <c r="C32" s="9">
        <v>42925</v>
      </c>
      <c r="D32" s="9">
        <v>638</v>
      </c>
      <c r="E32" s="9">
        <v>-15909</v>
      </c>
      <c r="F32" s="9">
        <v>-20937</v>
      </c>
      <c r="G32" s="9">
        <v>0</v>
      </c>
      <c r="H32" s="9">
        <v>6717</v>
      </c>
      <c r="I32" s="9">
        <v>8506</v>
      </c>
      <c r="J32" s="9">
        <v>-3673</v>
      </c>
      <c r="K32" s="9">
        <v>949</v>
      </c>
      <c r="L32" s="9">
        <v>0</v>
      </c>
      <c r="M32" s="9">
        <v>11861</v>
      </c>
      <c r="N32" s="9">
        <v>-11775</v>
      </c>
      <c r="O32" s="9">
        <v>86</v>
      </c>
    </row>
    <row r="33" spans="1:15" s="3" customFormat="1" ht="12" customHeight="1">
      <c r="A33" s="3" t="s">
        <v>177</v>
      </c>
      <c r="B33" s="9">
        <v>132372</v>
      </c>
      <c r="C33" s="9">
        <v>92852</v>
      </c>
      <c r="D33" s="9">
        <v>8314</v>
      </c>
      <c r="E33" s="9">
        <v>-38308</v>
      </c>
      <c r="F33" s="9">
        <v>-4566</v>
      </c>
      <c r="G33" s="9">
        <v>0</v>
      </c>
      <c r="H33" s="9">
        <v>58292</v>
      </c>
      <c r="I33" s="9">
        <v>19414</v>
      </c>
      <c r="J33" s="9">
        <v>-57</v>
      </c>
      <c r="K33" s="9">
        <v>0</v>
      </c>
      <c r="L33" s="9">
        <v>0</v>
      </c>
      <c r="M33" s="9">
        <v>69335</v>
      </c>
      <c r="N33" s="9">
        <v>-69335</v>
      </c>
      <c r="O33" s="9">
        <v>0</v>
      </c>
    </row>
    <row r="34" spans="1:15" s="3" customFormat="1" ht="12" customHeight="1">
      <c r="A34" s="3" t="s">
        <v>157</v>
      </c>
      <c r="B34" s="9">
        <v>128885</v>
      </c>
      <c r="C34" s="9">
        <v>28481</v>
      </c>
      <c r="D34" s="9">
        <v>3871</v>
      </c>
      <c r="E34" s="9">
        <v>-19184</v>
      </c>
      <c r="F34" s="9">
        <v>-6235</v>
      </c>
      <c r="G34" s="9">
        <v>15761</v>
      </c>
      <c r="H34" s="9">
        <v>22694</v>
      </c>
      <c r="I34" s="9">
        <v>5161</v>
      </c>
      <c r="J34" s="9">
        <v>0</v>
      </c>
      <c r="K34" s="9">
        <v>0</v>
      </c>
      <c r="L34" s="9">
        <v>0</v>
      </c>
      <c r="M34" s="9">
        <v>23984</v>
      </c>
      <c r="N34" s="9">
        <v>-19686</v>
      </c>
      <c r="O34" s="9">
        <v>4298</v>
      </c>
    </row>
    <row r="35" spans="1:15" s="3" customFormat="1" ht="12" customHeight="1">
      <c r="A35" s="3" t="s">
        <v>238</v>
      </c>
      <c r="B35" s="9">
        <v>128381</v>
      </c>
      <c r="C35" s="9">
        <v>101319</v>
      </c>
      <c r="D35" s="9">
        <v>1779</v>
      </c>
      <c r="E35" s="9">
        <v>-39383</v>
      </c>
      <c r="F35" s="9">
        <v>-12026</v>
      </c>
      <c r="G35" s="9">
        <v>0</v>
      </c>
      <c r="H35" s="9">
        <v>51689</v>
      </c>
      <c r="I35" s="9">
        <v>11732</v>
      </c>
      <c r="J35" s="9">
        <v>0</v>
      </c>
      <c r="K35" s="9">
        <v>0</v>
      </c>
      <c r="L35" s="9">
        <v>0</v>
      </c>
      <c r="M35" s="9">
        <v>61642</v>
      </c>
      <c r="N35" s="9">
        <v>-61642</v>
      </c>
      <c r="O35" s="9">
        <v>0</v>
      </c>
    </row>
    <row r="36" spans="1:15" s="3" customFormat="1" ht="12" customHeight="1">
      <c r="A36" s="3" t="s">
        <v>154</v>
      </c>
      <c r="B36" s="9">
        <v>127892</v>
      </c>
      <c r="C36" s="9">
        <v>125331</v>
      </c>
      <c r="D36" s="9">
        <v>14573</v>
      </c>
      <c r="E36" s="9">
        <v>-125809</v>
      </c>
      <c r="F36" s="9">
        <v>-13645</v>
      </c>
      <c r="G36" s="9">
        <v>291</v>
      </c>
      <c r="H36" s="9">
        <v>741</v>
      </c>
      <c r="I36" s="9">
        <v>28028</v>
      </c>
      <c r="J36" s="9">
        <v>-2283</v>
      </c>
      <c r="K36" s="9">
        <v>18319</v>
      </c>
      <c r="L36" s="9">
        <v>-14252</v>
      </c>
      <c r="M36" s="9">
        <v>15980</v>
      </c>
      <c r="N36" s="9">
        <v>-5129</v>
      </c>
      <c r="O36" s="9">
        <v>10851</v>
      </c>
    </row>
    <row r="37" spans="1:15" s="3" customFormat="1" ht="12" customHeight="1">
      <c r="A37" s="3" t="s">
        <v>222</v>
      </c>
      <c r="B37" s="9">
        <v>117420</v>
      </c>
      <c r="C37" s="9">
        <v>115593</v>
      </c>
      <c r="D37" s="9">
        <v>13662</v>
      </c>
      <c r="E37" s="9">
        <v>-42680</v>
      </c>
      <c r="F37" s="9">
        <v>-78478</v>
      </c>
      <c r="G37" s="9">
        <v>0</v>
      </c>
      <c r="H37" s="9">
        <v>8097</v>
      </c>
      <c r="I37" s="9">
        <v>14968</v>
      </c>
      <c r="J37" s="9">
        <v>-907</v>
      </c>
      <c r="K37" s="9">
        <v>0</v>
      </c>
      <c r="L37" s="9">
        <v>0</v>
      </c>
      <c r="M37" s="9">
        <v>8496</v>
      </c>
      <c r="N37" s="9">
        <v>-8574</v>
      </c>
      <c r="O37" s="9">
        <v>-78</v>
      </c>
    </row>
    <row r="38" spans="1:15" s="3" customFormat="1" ht="12" customHeight="1">
      <c r="A38" s="3" t="s">
        <v>155</v>
      </c>
      <c r="B38" s="9">
        <v>92316</v>
      </c>
      <c r="C38" s="9">
        <v>41188</v>
      </c>
      <c r="D38" s="9">
        <v>7565</v>
      </c>
      <c r="E38" s="9">
        <v>-24803</v>
      </c>
      <c r="F38" s="9">
        <v>-19013</v>
      </c>
      <c r="G38" s="9">
        <v>0</v>
      </c>
      <c r="H38" s="9">
        <v>4937</v>
      </c>
      <c r="I38" s="9">
        <v>12846</v>
      </c>
      <c r="J38" s="9">
        <v>-1726</v>
      </c>
      <c r="K38" s="9">
        <v>24905</v>
      </c>
      <c r="L38" s="9">
        <v>0</v>
      </c>
      <c r="M38" s="9">
        <v>33397</v>
      </c>
      <c r="N38" s="9">
        <v>-18893</v>
      </c>
      <c r="O38" s="9">
        <v>14504</v>
      </c>
    </row>
    <row r="39" spans="1:15" s="3" customFormat="1" ht="12" customHeight="1">
      <c r="A39" s="3" t="s">
        <v>250</v>
      </c>
      <c r="B39" s="9">
        <v>85578</v>
      </c>
      <c r="C39" s="9">
        <v>28748</v>
      </c>
      <c r="D39" s="9">
        <v>7050</v>
      </c>
      <c r="E39" s="9">
        <v>-20850</v>
      </c>
      <c r="F39" s="9">
        <v>-7992</v>
      </c>
      <c r="G39" s="9">
        <v>-829</v>
      </c>
      <c r="H39" s="9">
        <v>6127</v>
      </c>
      <c r="I39" s="9">
        <v>29783</v>
      </c>
      <c r="J39" s="9">
        <v>-12741</v>
      </c>
      <c r="K39" s="9">
        <v>0</v>
      </c>
      <c r="L39" s="9">
        <v>0</v>
      </c>
      <c r="M39" s="9">
        <v>16119</v>
      </c>
      <c r="N39" s="9">
        <v>81310</v>
      </c>
      <c r="O39" s="9">
        <v>97429</v>
      </c>
    </row>
    <row r="40" spans="1:15" s="3" customFormat="1" ht="12" customHeight="1">
      <c r="A40" s="3" t="s">
        <v>176</v>
      </c>
      <c r="B40" s="9">
        <v>73254</v>
      </c>
      <c r="C40" s="9">
        <v>71180</v>
      </c>
      <c r="D40" s="9">
        <v>2169</v>
      </c>
      <c r="E40" s="9">
        <v>-61055</v>
      </c>
      <c r="F40" s="9">
        <v>-12108</v>
      </c>
      <c r="G40" s="9">
        <v>0</v>
      </c>
      <c r="H40" s="9">
        <v>186</v>
      </c>
      <c r="I40" s="9">
        <v>11189</v>
      </c>
      <c r="J40" s="9">
        <v>-1715</v>
      </c>
      <c r="K40" s="9">
        <v>-5222</v>
      </c>
      <c r="L40" s="9">
        <v>0</v>
      </c>
      <c r="M40" s="9">
        <v>2269</v>
      </c>
      <c r="N40" s="9">
        <v>-652</v>
      </c>
      <c r="O40" s="9">
        <v>1617</v>
      </c>
    </row>
    <row r="41" spans="1:15" s="3" customFormat="1" ht="12" customHeight="1">
      <c r="A41" s="3" t="s">
        <v>160</v>
      </c>
      <c r="B41" s="9">
        <v>66777</v>
      </c>
      <c r="C41" s="9">
        <v>36539</v>
      </c>
      <c r="D41" s="9">
        <v>734</v>
      </c>
      <c r="E41" s="9">
        <v>-1006</v>
      </c>
      <c r="F41" s="9">
        <v>-6637</v>
      </c>
      <c r="G41" s="9">
        <v>-19958</v>
      </c>
      <c r="H41" s="9">
        <v>9672</v>
      </c>
      <c r="I41" s="9">
        <v>3396</v>
      </c>
      <c r="J41" s="9">
        <v>-227</v>
      </c>
      <c r="K41" s="9">
        <v>0</v>
      </c>
      <c r="L41" s="9">
        <v>0</v>
      </c>
      <c r="M41" s="9">
        <v>12107</v>
      </c>
      <c r="N41" s="9">
        <v>-12107</v>
      </c>
      <c r="O41" s="9">
        <v>0</v>
      </c>
    </row>
    <row r="42" spans="1:15" s="3" customFormat="1" ht="12" customHeight="1">
      <c r="A42" s="3" t="s">
        <v>156</v>
      </c>
      <c r="B42" s="9">
        <v>63160</v>
      </c>
      <c r="C42" s="9">
        <v>8097</v>
      </c>
      <c r="D42" s="9">
        <v>887</v>
      </c>
      <c r="E42" s="9">
        <v>-10982</v>
      </c>
      <c r="F42" s="9">
        <v>1737</v>
      </c>
      <c r="G42" s="9">
        <v>0</v>
      </c>
      <c r="H42" s="9">
        <v>-261</v>
      </c>
      <c r="I42" s="9">
        <v>4182</v>
      </c>
      <c r="J42" s="9">
        <v>0</v>
      </c>
      <c r="K42" s="9">
        <v>0</v>
      </c>
      <c r="L42" s="9">
        <v>0</v>
      </c>
      <c r="M42" s="9">
        <v>3034</v>
      </c>
      <c r="N42" s="9">
        <v>-849</v>
      </c>
      <c r="O42" s="9">
        <v>2185</v>
      </c>
    </row>
    <row r="43" spans="1:15" s="3" customFormat="1" ht="12" customHeight="1">
      <c r="A43" s="3" t="s">
        <v>231</v>
      </c>
      <c r="B43" s="9">
        <v>61365</v>
      </c>
      <c r="C43" s="9">
        <v>51041</v>
      </c>
      <c r="D43" s="9">
        <v>12068</v>
      </c>
      <c r="E43" s="9">
        <v>-41876</v>
      </c>
      <c r="F43" s="9">
        <v>-9054</v>
      </c>
      <c r="G43" s="9">
        <v>0</v>
      </c>
      <c r="H43" s="9">
        <v>12179</v>
      </c>
      <c r="I43" s="9">
        <v>24141</v>
      </c>
      <c r="J43" s="9">
        <v>0</v>
      </c>
      <c r="K43" s="9">
        <v>0</v>
      </c>
      <c r="L43" s="9">
        <v>0</v>
      </c>
      <c r="M43" s="9">
        <v>24252</v>
      </c>
      <c r="N43" s="9">
        <v>-24252</v>
      </c>
      <c r="O43" s="9">
        <v>0</v>
      </c>
    </row>
    <row r="44" spans="1:15" s="3" customFormat="1" ht="12" customHeight="1">
      <c r="A44" s="3" t="s">
        <v>178</v>
      </c>
      <c r="B44" s="9">
        <v>60479</v>
      </c>
      <c r="C44" s="9">
        <v>52911</v>
      </c>
      <c r="D44" s="9">
        <v>842</v>
      </c>
      <c r="E44" s="9">
        <v>-44680</v>
      </c>
      <c r="F44" s="9">
        <v>-5872</v>
      </c>
      <c r="G44" s="9">
        <v>0</v>
      </c>
      <c r="H44" s="9">
        <v>3201</v>
      </c>
      <c r="I44" s="9">
        <v>4486</v>
      </c>
      <c r="J44" s="9">
        <v>0</v>
      </c>
      <c r="K44" s="9">
        <v>0</v>
      </c>
      <c r="L44" s="9">
        <v>0</v>
      </c>
      <c r="M44" s="9">
        <v>6845</v>
      </c>
      <c r="N44" s="9">
        <v>-6845</v>
      </c>
      <c r="O44" s="9">
        <v>0</v>
      </c>
    </row>
    <row r="45" spans="1:15" s="3" customFormat="1" ht="12" customHeight="1">
      <c r="A45" s="3" t="s">
        <v>158</v>
      </c>
      <c r="B45" s="9">
        <v>49905</v>
      </c>
      <c r="C45" s="9">
        <v>8613</v>
      </c>
      <c r="D45" s="9">
        <v>670</v>
      </c>
      <c r="E45" s="9">
        <v>-23256</v>
      </c>
      <c r="F45" s="9">
        <v>-2271</v>
      </c>
      <c r="G45" s="9">
        <v>0</v>
      </c>
      <c r="H45" s="9">
        <v>-16244</v>
      </c>
      <c r="I45" s="9">
        <v>40890</v>
      </c>
      <c r="J45" s="9">
        <v>-91</v>
      </c>
      <c r="K45" s="9">
        <v>-1798</v>
      </c>
      <c r="L45" s="9">
        <v>0</v>
      </c>
      <c r="M45" s="9">
        <v>22087</v>
      </c>
      <c r="N45" s="9">
        <v>-4027</v>
      </c>
      <c r="O45" s="9">
        <v>18060</v>
      </c>
    </row>
    <row r="46" spans="1:15" s="3" customFormat="1" ht="12" customHeight="1">
      <c r="A46" s="3" t="s">
        <v>161</v>
      </c>
      <c r="B46" s="9">
        <v>48281</v>
      </c>
      <c r="C46" s="9">
        <v>32224</v>
      </c>
      <c r="D46" s="9">
        <v>2200</v>
      </c>
      <c r="E46" s="9">
        <v>-24278</v>
      </c>
      <c r="F46" s="9">
        <v>-13190</v>
      </c>
      <c r="G46" s="9">
        <v>-2407</v>
      </c>
      <c r="H46" s="9">
        <v>-5451</v>
      </c>
      <c r="I46" s="9">
        <v>8470</v>
      </c>
      <c r="J46" s="9">
        <v>-695</v>
      </c>
      <c r="K46" s="9">
        <v>0</v>
      </c>
      <c r="L46" s="9">
        <v>0</v>
      </c>
      <c r="M46" s="9">
        <v>124</v>
      </c>
      <c r="N46" s="9">
        <v>-73</v>
      </c>
      <c r="O46" s="9">
        <v>51</v>
      </c>
    </row>
    <row r="47" spans="1:15" s="3" customFormat="1" ht="12" customHeight="1">
      <c r="A47" s="3" t="s">
        <v>168</v>
      </c>
      <c r="B47" s="9">
        <v>41547</v>
      </c>
      <c r="C47" s="9">
        <v>26945</v>
      </c>
      <c r="D47" s="9">
        <v>733</v>
      </c>
      <c r="E47" s="9">
        <v>12934</v>
      </c>
      <c r="F47" s="9">
        <v>-1159</v>
      </c>
      <c r="G47" s="9">
        <v>0</v>
      </c>
      <c r="H47" s="9">
        <v>39453</v>
      </c>
      <c r="I47" s="9">
        <v>222620</v>
      </c>
      <c r="J47" s="9">
        <v>-996840</v>
      </c>
      <c r="K47" s="9">
        <v>223665</v>
      </c>
      <c r="L47" s="9">
        <v>0</v>
      </c>
      <c r="M47" s="9">
        <v>-511835</v>
      </c>
      <c r="N47" s="9">
        <v>1066995</v>
      </c>
      <c r="O47" s="9">
        <v>555160</v>
      </c>
    </row>
    <row r="48" spans="1:15" s="3" customFormat="1" ht="12" customHeight="1">
      <c r="A48" s="3" t="s">
        <v>175</v>
      </c>
      <c r="B48" s="9">
        <v>41264</v>
      </c>
      <c r="C48" s="9">
        <v>41118</v>
      </c>
      <c r="D48" s="9">
        <v>512</v>
      </c>
      <c r="E48" s="9">
        <v>-723</v>
      </c>
      <c r="F48" s="9">
        <v>-31251</v>
      </c>
      <c r="G48" s="9">
        <v>0</v>
      </c>
      <c r="H48" s="9">
        <v>9656</v>
      </c>
      <c r="I48" s="9">
        <v>2017</v>
      </c>
      <c r="J48" s="9">
        <v>-257</v>
      </c>
      <c r="K48" s="9">
        <v>0</v>
      </c>
      <c r="L48" s="9">
        <v>0</v>
      </c>
      <c r="M48" s="9">
        <v>10904</v>
      </c>
      <c r="N48" s="9">
        <v>-10806</v>
      </c>
      <c r="O48" s="9">
        <v>98</v>
      </c>
    </row>
    <row r="49" spans="1:15" s="3" customFormat="1" ht="12" customHeight="1">
      <c r="A49" s="3" t="s">
        <v>170</v>
      </c>
      <c r="B49" s="9">
        <v>36801</v>
      </c>
      <c r="C49" s="9">
        <v>12395</v>
      </c>
      <c r="D49" s="9">
        <v>492</v>
      </c>
      <c r="E49" s="9">
        <v>-9924</v>
      </c>
      <c r="F49" s="9">
        <v>-4015</v>
      </c>
      <c r="G49" s="9">
        <v>-580</v>
      </c>
      <c r="H49" s="9">
        <v>-1632</v>
      </c>
      <c r="I49" s="9">
        <v>862</v>
      </c>
      <c r="J49" s="9">
        <v>-2</v>
      </c>
      <c r="K49" s="9">
        <v>0</v>
      </c>
      <c r="L49" s="9">
        <v>0</v>
      </c>
      <c r="M49" s="9">
        <v>-1264</v>
      </c>
      <c r="N49" s="9">
        <v>5276</v>
      </c>
      <c r="O49" s="9">
        <v>4012</v>
      </c>
    </row>
    <row r="50" spans="1:15" s="3" customFormat="1" ht="12" customHeight="1">
      <c r="A50" s="3" t="s">
        <v>241</v>
      </c>
      <c r="B50" s="9">
        <v>30806</v>
      </c>
      <c r="C50" s="9">
        <v>14866</v>
      </c>
      <c r="D50" s="9">
        <v>2373</v>
      </c>
      <c r="E50" s="9">
        <v>-12745</v>
      </c>
      <c r="F50" s="9">
        <v>-1240</v>
      </c>
      <c r="G50" s="9">
        <v>0</v>
      </c>
      <c r="H50" s="9">
        <v>3254</v>
      </c>
      <c r="I50" s="9">
        <v>10102</v>
      </c>
      <c r="J50" s="9">
        <v>-201</v>
      </c>
      <c r="K50" s="9">
        <v>0</v>
      </c>
      <c r="L50" s="9">
        <v>0</v>
      </c>
      <c r="M50" s="9">
        <v>10782</v>
      </c>
      <c r="N50" s="9">
        <v>-10782</v>
      </c>
      <c r="O50" s="9">
        <v>0</v>
      </c>
    </row>
    <row r="51" spans="1:15" s="3" customFormat="1" ht="12" customHeight="1">
      <c r="A51" s="3" t="s">
        <v>169</v>
      </c>
      <c r="B51" s="9">
        <v>30572</v>
      </c>
      <c r="C51" s="9">
        <v>23705</v>
      </c>
      <c r="D51" s="9">
        <v>510</v>
      </c>
      <c r="E51" s="9">
        <v>-16268</v>
      </c>
      <c r="F51" s="9">
        <v>-735</v>
      </c>
      <c r="G51" s="9">
        <v>89</v>
      </c>
      <c r="H51" s="9">
        <v>7301</v>
      </c>
      <c r="I51" s="9">
        <v>2849</v>
      </c>
      <c r="J51" s="9">
        <v>-31</v>
      </c>
      <c r="K51" s="9">
        <v>0</v>
      </c>
      <c r="L51" s="9">
        <v>0</v>
      </c>
      <c r="M51" s="9">
        <v>9609</v>
      </c>
      <c r="N51" s="9">
        <v>-9609</v>
      </c>
      <c r="O51" s="9">
        <v>0</v>
      </c>
    </row>
    <row r="52" spans="1:15" s="3" customFormat="1" ht="12" customHeight="1">
      <c r="A52" s="3" t="s">
        <v>163</v>
      </c>
      <c r="B52" s="9">
        <v>28392</v>
      </c>
      <c r="C52" s="9">
        <v>13380</v>
      </c>
      <c r="D52" s="9">
        <v>-76</v>
      </c>
      <c r="E52" s="9">
        <v>-3042</v>
      </c>
      <c r="F52" s="9">
        <v>-10842</v>
      </c>
      <c r="G52" s="9">
        <v>0</v>
      </c>
      <c r="H52" s="9">
        <v>-580</v>
      </c>
      <c r="I52" s="9">
        <v>549</v>
      </c>
      <c r="J52" s="9">
        <v>0</v>
      </c>
      <c r="K52" s="9">
        <v>0</v>
      </c>
      <c r="L52" s="9">
        <v>-2</v>
      </c>
      <c r="M52" s="9">
        <v>43</v>
      </c>
      <c r="N52" s="9">
        <v>-43</v>
      </c>
      <c r="O52" s="9">
        <v>0</v>
      </c>
    </row>
    <row r="53" spans="1:15" s="3" customFormat="1" ht="12" customHeight="1">
      <c r="A53" s="3" t="s">
        <v>185</v>
      </c>
      <c r="B53" s="9">
        <v>27368</v>
      </c>
      <c r="C53" s="9">
        <v>26718</v>
      </c>
      <c r="D53" s="9">
        <v>19189</v>
      </c>
      <c r="E53" s="9">
        <v>-14788</v>
      </c>
      <c r="F53" s="9">
        <v>-15782</v>
      </c>
      <c r="G53" s="9">
        <v>0</v>
      </c>
      <c r="H53" s="9">
        <v>15337</v>
      </c>
      <c r="I53" s="9">
        <v>69174</v>
      </c>
      <c r="J53" s="9">
        <v>-2878</v>
      </c>
      <c r="K53" s="9">
        <v>0</v>
      </c>
      <c r="L53" s="9">
        <v>236</v>
      </c>
      <c r="M53" s="9">
        <v>62680</v>
      </c>
      <c r="N53" s="9">
        <v>-22442</v>
      </c>
      <c r="O53" s="9">
        <v>40238</v>
      </c>
    </row>
    <row r="54" spans="1:15" s="3" customFormat="1" ht="12" customHeight="1">
      <c r="A54" s="3" t="s">
        <v>179</v>
      </c>
      <c r="B54" s="9">
        <v>26256</v>
      </c>
      <c r="C54" s="9">
        <v>26256</v>
      </c>
      <c r="D54" s="9">
        <v>8841</v>
      </c>
      <c r="E54" s="9">
        <v>-194121</v>
      </c>
      <c r="F54" s="9">
        <v>-169</v>
      </c>
      <c r="G54" s="9">
        <v>0</v>
      </c>
      <c r="H54" s="9">
        <v>-159193</v>
      </c>
      <c r="I54" s="9">
        <v>9307</v>
      </c>
      <c r="J54" s="9">
        <v>0</v>
      </c>
      <c r="K54" s="9">
        <v>0</v>
      </c>
      <c r="L54" s="9">
        <v>0</v>
      </c>
      <c r="M54" s="9">
        <v>-158727</v>
      </c>
      <c r="N54" s="9">
        <v>158727</v>
      </c>
      <c r="O54" s="9">
        <v>0</v>
      </c>
    </row>
    <row r="55" spans="1:15" s="3" customFormat="1" ht="12" customHeight="1">
      <c r="A55" s="3" t="s">
        <v>164</v>
      </c>
      <c r="B55" s="9">
        <v>24624</v>
      </c>
      <c r="C55" s="9">
        <v>1231</v>
      </c>
      <c r="D55" s="9">
        <v>12</v>
      </c>
      <c r="E55" s="9">
        <v>-271</v>
      </c>
      <c r="F55" s="9">
        <v>-10456</v>
      </c>
      <c r="G55" s="9">
        <v>10623</v>
      </c>
      <c r="H55" s="9">
        <v>1139</v>
      </c>
      <c r="I55" s="9">
        <v>1304</v>
      </c>
      <c r="J55" s="9">
        <v>0</v>
      </c>
      <c r="K55" s="9">
        <v>0</v>
      </c>
      <c r="L55" s="9">
        <v>0</v>
      </c>
      <c r="M55" s="9">
        <v>2431</v>
      </c>
      <c r="N55" s="9">
        <v>-1303</v>
      </c>
      <c r="O55" s="9">
        <v>1128</v>
      </c>
    </row>
    <row r="56" spans="1:15" s="3" customFormat="1" ht="12" customHeight="1">
      <c r="A56" s="3" t="s">
        <v>165</v>
      </c>
      <c r="B56" s="9">
        <v>23430</v>
      </c>
      <c r="C56" s="9">
        <v>13239</v>
      </c>
      <c r="D56" s="9">
        <v>1576</v>
      </c>
      <c r="E56" s="9">
        <v>-9299</v>
      </c>
      <c r="F56" s="9">
        <v>-5250</v>
      </c>
      <c r="G56" s="9">
        <v>5996</v>
      </c>
      <c r="H56" s="9">
        <v>6262</v>
      </c>
      <c r="I56" s="9">
        <v>3008</v>
      </c>
      <c r="J56" s="9">
        <v>-180</v>
      </c>
      <c r="K56" s="9">
        <v>697</v>
      </c>
      <c r="L56" s="9">
        <v>0</v>
      </c>
      <c r="M56" s="9">
        <v>8211</v>
      </c>
      <c r="N56" s="9">
        <v>-7709</v>
      </c>
      <c r="O56" s="9">
        <v>502</v>
      </c>
    </row>
    <row r="57" spans="1:15" s="3" customFormat="1" ht="12" customHeight="1">
      <c r="A57" s="3" t="s">
        <v>251</v>
      </c>
      <c r="B57" s="9">
        <v>20603</v>
      </c>
      <c r="C57" s="9">
        <v>16490</v>
      </c>
      <c r="D57" s="9">
        <v>558</v>
      </c>
      <c r="E57" s="9">
        <v>-1366</v>
      </c>
      <c r="F57" s="9">
        <v>-1968</v>
      </c>
      <c r="G57" s="9">
        <v>0</v>
      </c>
      <c r="H57" s="9">
        <v>13714</v>
      </c>
      <c r="I57" s="9">
        <v>1157</v>
      </c>
      <c r="J57" s="9">
        <v>0</v>
      </c>
      <c r="K57" s="9">
        <v>0</v>
      </c>
      <c r="L57" s="9">
        <v>0</v>
      </c>
      <c r="M57" s="9">
        <v>14313</v>
      </c>
      <c r="N57" s="9">
        <v>-14313</v>
      </c>
      <c r="O57" s="9">
        <v>0</v>
      </c>
    </row>
    <row r="58" spans="1:15" s="3" customFormat="1" ht="12" customHeight="1">
      <c r="A58" s="3" t="s">
        <v>252</v>
      </c>
      <c r="B58" s="9">
        <v>20527</v>
      </c>
      <c r="C58" s="9">
        <v>11333</v>
      </c>
      <c r="D58" s="9">
        <v>505</v>
      </c>
      <c r="E58" s="9">
        <v>-7729</v>
      </c>
      <c r="F58" s="9">
        <v>-5395</v>
      </c>
      <c r="G58" s="9">
        <v>-2010</v>
      </c>
      <c r="H58" s="9">
        <v>-3296</v>
      </c>
      <c r="I58" s="9">
        <v>6673</v>
      </c>
      <c r="J58" s="9">
        <v>0</v>
      </c>
      <c r="K58" s="9">
        <v>0</v>
      </c>
      <c r="L58" s="9">
        <v>352</v>
      </c>
      <c r="M58" s="9">
        <v>3224</v>
      </c>
      <c r="N58" s="9">
        <v>-3224</v>
      </c>
      <c r="O58" s="9">
        <v>0</v>
      </c>
    </row>
    <row r="59" spans="1:15" s="3" customFormat="1" ht="12" customHeight="1">
      <c r="A59" s="3" t="s">
        <v>174</v>
      </c>
      <c r="B59" s="9">
        <v>19549</v>
      </c>
      <c r="C59" s="9">
        <v>10930</v>
      </c>
      <c r="D59" s="9">
        <v>2101</v>
      </c>
      <c r="E59" s="9">
        <v>-4835</v>
      </c>
      <c r="F59" s="9">
        <v>-3496</v>
      </c>
      <c r="G59" s="9">
        <v>1238</v>
      </c>
      <c r="H59" s="9">
        <v>5938</v>
      </c>
      <c r="I59" s="9">
        <v>4259</v>
      </c>
      <c r="J59" s="9">
        <v>-9</v>
      </c>
      <c r="K59" s="9">
        <v>0</v>
      </c>
      <c r="L59" s="9">
        <v>0</v>
      </c>
      <c r="M59" s="9">
        <v>8087</v>
      </c>
      <c r="N59" s="9">
        <v>-3692</v>
      </c>
      <c r="O59" s="9">
        <v>4395</v>
      </c>
    </row>
    <row r="60" spans="1:15" s="3" customFormat="1" ht="12" customHeight="1">
      <c r="A60" s="3" t="s">
        <v>166</v>
      </c>
      <c r="B60" s="9">
        <v>19083</v>
      </c>
      <c r="C60" s="9">
        <v>4084</v>
      </c>
      <c r="D60" s="9">
        <v>181</v>
      </c>
      <c r="E60" s="9">
        <v>0</v>
      </c>
      <c r="F60" s="9">
        <v>-491</v>
      </c>
      <c r="G60" s="9">
        <v>0</v>
      </c>
      <c r="H60" s="9">
        <v>3774</v>
      </c>
      <c r="I60" s="9">
        <v>2727</v>
      </c>
      <c r="J60" s="9">
        <v>0</v>
      </c>
      <c r="K60" s="9">
        <v>0</v>
      </c>
      <c r="L60" s="9">
        <v>0</v>
      </c>
      <c r="M60" s="9">
        <v>6320</v>
      </c>
      <c r="N60" s="9">
        <v>-6320</v>
      </c>
      <c r="O60" s="9">
        <v>0</v>
      </c>
    </row>
    <row r="61" spans="1:15" s="3" customFormat="1" ht="12" customHeight="1">
      <c r="A61" s="3" t="s">
        <v>141</v>
      </c>
      <c r="B61" s="9">
        <v>17257</v>
      </c>
      <c r="C61" s="9">
        <v>6845</v>
      </c>
      <c r="D61" s="9">
        <v>5039</v>
      </c>
      <c r="E61" s="9">
        <v>6404</v>
      </c>
      <c r="F61" s="9">
        <v>-13842</v>
      </c>
      <c r="G61" s="9">
        <v>-29542</v>
      </c>
      <c r="H61" s="9">
        <v>-25096</v>
      </c>
      <c r="I61" s="9">
        <v>124590</v>
      </c>
      <c r="J61" s="9">
        <v>-2769</v>
      </c>
      <c r="K61" s="9">
        <v>-46427</v>
      </c>
      <c r="L61" s="9">
        <v>0</v>
      </c>
      <c r="M61" s="9">
        <v>45259</v>
      </c>
      <c r="N61" s="9">
        <v>-69403</v>
      </c>
      <c r="O61" s="9">
        <v>-24144</v>
      </c>
    </row>
    <row r="62" spans="1:15" s="3" customFormat="1" ht="12" customHeight="1">
      <c r="A62" s="3" t="s">
        <v>171</v>
      </c>
      <c r="B62" s="9">
        <v>16415</v>
      </c>
      <c r="C62" s="9">
        <v>16333</v>
      </c>
      <c r="D62" s="9">
        <v>5660</v>
      </c>
      <c r="E62" s="9">
        <v>-17203</v>
      </c>
      <c r="F62" s="9">
        <v>-285</v>
      </c>
      <c r="G62" s="9">
        <v>0</v>
      </c>
      <c r="H62" s="9">
        <v>4505</v>
      </c>
      <c r="I62" s="9">
        <v>7917</v>
      </c>
      <c r="J62" s="9">
        <v>0</v>
      </c>
      <c r="K62" s="9">
        <v>0</v>
      </c>
      <c r="L62" s="9">
        <v>0</v>
      </c>
      <c r="M62" s="9">
        <v>6762</v>
      </c>
      <c r="N62" s="9">
        <v>-6762</v>
      </c>
      <c r="O62" s="9">
        <v>0</v>
      </c>
    </row>
    <row r="63" spans="1:15" s="3" customFormat="1" ht="12" customHeight="1">
      <c r="A63" s="3" t="s">
        <v>224</v>
      </c>
      <c r="B63" s="9">
        <v>14678</v>
      </c>
      <c r="C63" s="9">
        <v>3397</v>
      </c>
      <c r="D63" s="9">
        <v>929</v>
      </c>
      <c r="E63" s="9">
        <v>-4326</v>
      </c>
      <c r="F63" s="9">
        <v>0</v>
      </c>
      <c r="G63" s="9">
        <v>0</v>
      </c>
      <c r="H63" s="9">
        <v>0</v>
      </c>
      <c r="I63" s="9">
        <v>1576</v>
      </c>
      <c r="J63" s="9">
        <v>-58</v>
      </c>
      <c r="K63" s="9">
        <v>-589</v>
      </c>
      <c r="L63" s="9">
        <v>0</v>
      </c>
      <c r="M63" s="9">
        <v>0</v>
      </c>
      <c r="N63" s="9">
        <v>0</v>
      </c>
      <c r="O63" s="9">
        <v>0</v>
      </c>
    </row>
    <row r="64" spans="1:15" s="3" customFormat="1" ht="12" customHeight="1">
      <c r="A64" s="3" t="s">
        <v>172</v>
      </c>
      <c r="B64" s="9">
        <v>14399</v>
      </c>
      <c r="C64" s="9">
        <v>14399</v>
      </c>
      <c r="D64" s="9">
        <v>875</v>
      </c>
      <c r="E64" s="9">
        <v>0</v>
      </c>
      <c r="F64" s="9">
        <v>-793</v>
      </c>
      <c r="G64" s="9">
        <v>0</v>
      </c>
      <c r="H64" s="9">
        <v>14481</v>
      </c>
      <c r="I64" s="9">
        <v>8146</v>
      </c>
      <c r="J64" s="9">
        <v>-16</v>
      </c>
      <c r="K64" s="9">
        <v>0</v>
      </c>
      <c r="L64" s="9">
        <v>0</v>
      </c>
      <c r="M64" s="9">
        <v>21736</v>
      </c>
      <c r="N64" s="9">
        <v>-21235</v>
      </c>
      <c r="O64" s="9">
        <v>501</v>
      </c>
    </row>
    <row r="65" spans="1:15" s="3" customFormat="1" ht="12" customHeight="1">
      <c r="A65" s="3" t="s">
        <v>181</v>
      </c>
      <c r="B65" s="9">
        <v>10098</v>
      </c>
      <c r="C65" s="9">
        <v>1580</v>
      </c>
      <c r="D65" s="9">
        <v>261</v>
      </c>
      <c r="E65" s="9">
        <v>-68</v>
      </c>
      <c r="F65" s="9">
        <v>17</v>
      </c>
      <c r="G65" s="9">
        <v>-1238</v>
      </c>
      <c r="H65" s="9">
        <v>552</v>
      </c>
      <c r="I65" s="9">
        <v>1002</v>
      </c>
      <c r="J65" s="9">
        <v>0</v>
      </c>
      <c r="K65" s="9">
        <v>0</v>
      </c>
      <c r="L65" s="9">
        <v>0</v>
      </c>
      <c r="M65" s="9">
        <v>1293</v>
      </c>
      <c r="N65" s="9">
        <v>-1293</v>
      </c>
      <c r="O65" s="9">
        <v>0</v>
      </c>
    </row>
    <row r="66" spans="1:15" s="3" customFormat="1" ht="12" customHeight="1">
      <c r="A66" s="3" t="s">
        <v>253</v>
      </c>
      <c r="B66" s="9">
        <v>9915</v>
      </c>
      <c r="C66" s="9">
        <v>9915</v>
      </c>
      <c r="D66" s="9">
        <v>994</v>
      </c>
      <c r="E66" s="9">
        <v>12063</v>
      </c>
      <c r="F66" s="9">
        <v>-312</v>
      </c>
      <c r="G66" s="9">
        <v>0</v>
      </c>
      <c r="H66" s="9">
        <v>22660</v>
      </c>
      <c r="I66" s="9">
        <v>3944</v>
      </c>
      <c r="J66" s="9">
        <v>0</v>
      </c>
      <c r="K66" s="9">
        <v>0</v>
      </c>
      <c r="L66" s="9">
        <v>0</v>
      </c>
      <c r="M66" s="9">
        <v>25610</v>
      </c>
      <c r="N66" s="9">
        <v>-25610</v>
      </c>
      <c r="O66" s="9">
        <v>0</v>
      </c>
    </row>
    <row r="67" spans="1:15" s="3" customFormat="1" ht="12" customHeight="1">
      <c r="A67" s="3" t="s">
        <v>254</v>
      </c>
      <c r="B67" s="9">
        <v>9410</v>
      </c>
      <c r="C67" s="9">
        <v>9157</v>
      </c>
      <c r="D67" s="9">
        <v>17152</v>
      </c>
      <c r="E67" s="9">
        <v>-21511</v>
      </c>
      <c r="F67" s="9">
        <v>0</v>
      </c>
      <c r="G67" s="9">
        <v>-410</v>
      </c>
      <c r="H67" s="9">
        <v>4388</v>
      </c>
      <c r="I67" s="9">
        <v>20969</v>
      </c>
      <c r="J67" s="9">
        <v>-1840</v>
      </c>
      <c r="K67" s="9">
        <v>-1977</v>
      </c>
      <c r="L67" s="9">
        <v>-4388</v>
      </c>
      <c r="M67" s="9">
        <v>0</v>
      </c>
      <c r="N67" s="9">
        <v>0</v>
      </c>
      <c r="O67" s="9">
        <v>0</v>
      </c>
    </row>
    <row r="68" spans="1:15" s="3" customFormat="1" ht="12" customHeight="1">
      <c r="A68" s="3" t="s">
        <v>239</v>
      </c>
      <c r="B68" s="9">
        <v>8195</v>
      </c>
      <c r="C68" s="9">
        <v>8445</v>
      </c>
      <c r="D68" s="9">
        <v>8800</v>
      </c>
      <c r="E68" s="9">
        <v>76</v>
      </c>
      <c r="F68" s="9">
        <v>-2581</v>
      </c>
      <c r="G68" s="9">
        <v>-73202</v>
      </c>
      <c r="H68" s="9">
        <v>-58462</v>
      </c>
      <c r="I68" s="9">
        <v>77284</v>
      </c>
      <c r="J68" s="9">
        <v>-2204</v>
      </c>
      <c r="K68" s="9">
        <v>-7818</v>
      </c>
      <c r="L68" s="9">
        <v>0</v>
      </c>
      <c r="M68" s="9">
        <v>0</v>
      </c>
      <c r="N68" s="9">
        <v>-4682</v>
      </c>
      <c r="O68" s="9">
        <v>-4682</v>
      </c>
    </row>
    <row r="69" spans="1:15" s="3" customFormat="1" ht="12" customHeight="1">
      <c r="A69" s="3" t="s">
        <v>255</v>
      </c>
      <c r="B69" s="9">
        <v>8019</v>
      </c>
      <c r="C69" s="9">
        <v>5397</v>
      </c>
      <c r="D69" s="9">
        <v>266</v>
      </c>
      <c r="E69" s="9">
        <v>129</v>
      </c>
      <c r="F69" s="9">
        <v>-1857</v>
      </c>
      <c r="G69" s="9">
        <v>0</v>
      </c>
      <c r="H69" s="9">
        <v>3935</v>
      </c>
      <c r="I69" s="9">
        <v>1465</v>
      </c>
      <c r="J69" s="9">
        <v>0</v>
      </c>
      <c r="K69" s="9">
        <v>0</v>
      </c>
      <c r="L69" s="9">
        <v>0</v>
      </c>
      <c r="M69" s="9">
        <v>5134</v>
      </c>
      <c r="N69" s="9">
        <v>-5134</v>
      </c>
      <c r="O69" s="9">
        <v>0</v>
      </c>
    </row>
    <row r="70" spans="1:15" s="3" customFormat="1" ht="12" customHeight="1">
      <c r="A70" s="3" t="s">
        <v>256</v>
      </c>
      <c r="B70" s="9">
        <v>7715</v>
      </c>
      <c r="C70" s="9">
        <v>5394</v>
      </c>
      <c r="D70" s="9">
        <v>500</v>
      </c>
      <c r="E70" s="9">
        <v>-1311</v>
      </c>
      <c r="F70" s="9">
        <v>-518</v>
      </c>
      <c r="G70" s="9">
        <v>0</v>
      </c>
      <c r="H70" s="9">
        <v>4065</v>
      </c>
      <c r="I70" s="9">
        <v>1686</v>
      </c>
      <c r="J70" s="9">
        <v>0</v>
      </c>
      <c r="K70" s="9">
        <v>0</v>
      </c>
      <c r="L70" s="9">
        <v>0</v>
      </c>
      <c r="M70" s="9">
        <v>5251</v>
      </c>
      <c r="N70" s="9">
        <v>-5251</v>
      </c>
      <c r="O70" s="9">
        <v>0</v>
      </c>
    </row>
    <row r="71" spans="1:15" s="3" customFormat="1" ht="12" customHeight="1">
      <c r="A71" s="3" t="s">
        <v>240</v>
      </c>
      <c r="B71" s="9">
        <v>4073</v>
      </c>
      <c r="C71" s="9">
        <v>3593</v>
      </c>
      <c r="D71" s="9">
        <v>132</v>
      </c>
      <c r="E71" s="9">
        <v>-1878</v>
      </c>
      <c r="F71" s="9">
        <v>-743</v>
      </c>
      <c r="G71" s="9">
        <v>-1486</v>
      </c>
      <c r="H71" s="9">
        <v>-382</v>
      </c>
      <c r="I71" s="9">
        <v>902</v>
      </c>
      <c r="J71" s="9">
        <v>-1</v>
      </c>
      <c r="K71" s="9">
        <v>56</v>
      </c>
      <c r="L71" s="9">
        <v>0</v>
      </c>
      <c r="M71" s="9">
        <v>443</v>
      </c>
      <c r="N71" s="9">
        <v>-9803</v>
      </c>
      <c r="O71" s="9">
        <v>-9360</v>
      </c>
    </row>
    <row r="72" spans="1:15" s="3" customFormat="1" ht="12" customHeight="1">
      <c r="A72" s="3" t="s">
        <v>265</v>
      </c>
      <c r="B72" s="9">
        <v>3899</v>
      </c>
      <c r="C72" s="9">
        <v>3899</v>
      </c>
      <c r="D72" s="9">
        <v>447</v>
      </c>
      <c r="E72" s="9">
        <v>-2518</v>
      </c>
      <c r="F72" s="9">
        <v>-2259</v>
      </c>
      <c r="G72" s="9">
        <v>0</v>
      </c>
      <c r="H72" s="9">
        <v>-431</v>
      </c>
      <c r="I72" s="9">
        <v>1888</v>
      </c>
      <c r="J72" s="9">
        <v>-988</v>
      </c>
      <c r="K72" s="9">
        <v>-180</v>
      </c>
      <c r="L72" s="9">
        <v>0</v>
      </c>
      <c r="M72" s="9">
        <v>-158</v>
      </c>
      <c r="N72" s="9">
        <v>141</v>
      </c>
      <c r="O72" s="9">
        <v>-17</v>
      </c>
    </row>
    <row r="73" spans="1:15" s="3" customFormat="1" ht="12" customHeight="1">
      <c r="A73" s="3" t="s">
        <v>230</v>
      </c>
      <c r="B73" s="9">
        <v>3293</v>
      </c>
      <c r="C73" s="9">
        <v>3293</v>
      </c>
      <c r="D73" s="9">
        <v>156</v>
      </c>
      <c r="E73" s="9">
        <v>-1636</v>
      </c>
      <c r="F73" s="9">
        <v>-1190</v>
      </c>
      <c r="G73" s="9">
        <v>0</v>
      </c>
      <c r="H73" s="9">
        <v>623</v>
      </c>
      <c r="I73" s="9">
        <v>228</v>
      </c>
      <c r="J73" s="9">
        <v>-3</v>
      </c>
      <c r="K73" s="9">
        <v>0</v>
      </c>
      <c r="L73" s="9">
        <v>0</v>
      </c>
      <c r="M73" s="9">
        <v>692</v>
      </c>
      <c r="N73" s="9">
        <v>0</v>
      </c>
      <c r="O73" s="9">
        <v>692</v>
      </c>
    </row>
    <row r="74" spans="1:15" s="3" customFormat="1" ht="12" customHeight="1">
      <c r="A74" s="3" t="s">
        <v>180</v>
      </c>
      <c r="B74" s="9">
        <v>1597</v>
      </c>
      <c r="C74" s="9">
        <v>1224</v>
      </c>
      <c r="D74" s="9">
        <v>75</v>
      </c>
      <c r="E74" s="9">
        <v>-489</v>
      </c>
      <c r="F74" s="9">
        <v>-741</v>
      </c>
      <c r="G74" s="9">
        <v>0</v>
      </c>
      <c r="H74" s="9">
        <v>69</v>
      </c>
      <c r="I74" s="9">
        <v>1387</v>
      </c>
      <c r="J74" s="9">
        <v>-52</v>
      </c>
      <c r="K74" s="9">
        <v>1875</v>
      </c>
      <c r="L74" s="9">
        <v>0</v>
      </c>
      <c r="M74" s="9">
        <v>3204</v>
      </c>
      <c r="N74" s="9">
        <v>-1007</v>
      </c>
      <c r="O74" s="9">
        <v>2197</v>
      </c>
    </row>
    <row r="75" spans="1:15" s="3" customFormat="1" ht="12" customHeight="1">
      <c r="A75" s="3" t="s">
        <v>266</v>
      </c>
      <c r="B75" s="9">
        <v>1134</v>
      </c>
      <c r="C75" s="9">
        <v>1134</v>
      </c>
      <c r="D75" s="9">
        <v>334</v>
      </c>
      <c r="E75" s="9">
        <v>-713</v>
      </c>
      <c r="F75" s="9">
        <v>-934</v>
      </c>
      <c r="G75" s="9">
        <v>0</v>
      </c>
      <c r="H75" s="9">
        <v>-179</v>
      </c>
      <c r="I75" s="9">
        <v>334</v>
      </c>
      <c r="J75" s="9">
        <v>0</v>
      </c>
      <c r="K75" s="9">
        <v>0</v>
      </c>
      <c r="L75" s="9">
        <v>0</v>
      </c>
      <c r="M75" s="9">
        <v>-179</v>
      </c>
      <c r="N75" s="9">
        <v>0</v>
      </c>
      <c r="O75" s="9">
        <v>-179</v>
      </c>
    </row>
    <row r="76" spans="1:15" s="3" customFormat="1" ht="12" customHeight="1">
      <c r="A76" s="3" t="s">
        <v>257</v>
      </c>
      <c r="B76" s="9">
        <v>362</v>
      </c>
      <c r="C76" s="9">
        <v>362</v>
      </c>
      <c r="D76" s="9">
        <v>398</v>
      </c>
      <c r="E76" s="9">
        <v>-716</v>
      </c>
      <c r="F76" s="9">
        <v>-1419</v>
      </c>
      <c r="G76" s="9">
        <v>1398</v>
      </c>
      <c r="H76" s="9">
        <v>23</v>
      </c>
      <c r="I76" s="9">
        <v>759</v>
      </c>
      <c r="J76" s="9">
        <v>0</v>
      </c>
      <c r="K76" s="9">
        <v>0</v>
      </c>
      <c r="L76" s="9">
        <v>0</v>
      </c>
      <c r="M76" s="9">
        <v>384</v>
      </c>
      <c r="N76" s="9">
        <v>-214</v>
      </c>
      <c r="O76" s="9">
        <v>170</v>
      </c>
    </row>
    <row r="77" spans="1:15" s="3" customFormat="1" ht="12" customHeight="1">
      <c r="A77" s="3" t="s">
        <v>304</v>
      </c>
      <c r="B77" s="9">
        <v>270</v>
      </c>
      <c r="C77" s="9">
        <v>131</v>
      </c>
      <c r="D77" s="9">
        <v>1</v>
      </c>
      <c r="E77" s="9">
        <v>0</v>
      </c>
      <c r="F77" s="9">
        <v>-884</v>
      </c>
      <c r="G77" s="9">
        <v>0</v>
      </c>
      <c r="H77" s="9">
        <v>-752</v>
      </c>
      <c r="I77" s="9">
        <v>120</v>
      </c>
      <c r="J77" s="9">
        <v>0</v>
      </c>
      <c r="K77" s="9">
        <v>96</v>
      </c>
      <c r="L77" s="9">
        <v>0</v>
      </c>
      <c r="M77" s="9">
        <v>-537</v>
      </c>
      <c r="N77" s="9">
        <v>0</v>
      </c>
      <c r="O77" s="9">
        <v>-537</v>
      </c>
    </row>
    <row r="78" spans="1:15" s="3" customFormat="1" ht="12" customHeight="1">
      <c r="A78" s="3" t="s">
        <v>258</v>
      </c>
      <c r="B78" s="9">
        <v>161</v>
      </c>
      <c r="C78" s="9">
        <v>48</v>
      </c>
      <c r="D78" s="9">
        <v>13623</v>
      </c>
      <c r="E78" s="9">
        <v>-13609</v>
      </c>
      <c r="F78" s="9">
        <v>0</v>
      </c>
      <c r="G78" s="9">
        <v>0</v>
      </c>
      <c r="H78" s="9">
        <v>62</v>
      </c>
      <c r="I78" s="9">
        <v>12035</v>
      </c>
      <c r="J78" s="9">
        <v>-572</v>
      </c>
      <c r="K78" s="9">
        <v>2160</v>
      </c>
      <c r="L78" s="9">
        <v>-62</v>
      </c>
      <c r="M78" s="9">
        <v>0</v>
      </c>
      <c r="N78" s="9">
        <v>0</v>
      </c>
      <c r="O78" s="9">
        <v>0</v>
      </c>
    </row>
    <row r="79" spans="1:15" s="3" customFormat="1" ht="12" customHeight="1">
      <c r="A79" s="3" t="s">
        <v>242</v>
      </c>
      <c r="B79" s="9">
        <v>61</v>
      </c>
      <c r="C79" s="9">
        <v>61</v>
      </c>
      <c r="D79" s="9">
        <v>1573</v>
      </c>
      <c r="E79" s="9">
        <v>3995</v>
      </c>
      <c r="F79" s="9">
        <v>0</v>
      </c>
      <c r="G79" s="9">
        <v>0</v>
      </c>
      <c r="H79" s="9">
        <v>5629</v>
      </c>
      <c r="I79" s="9">
        <v>11813</v>
      </c>
      <c r="J79" s="9">
        <v>-1601</v>
      </c>
      <c r="K79" s="9">
        <v>197</v>
      </c>
      <c r="L79" s="9">
        <v>0</v>
      </c>
      <c r="M79" s="9">
        <v>14465</v>
      </c>
      <c r="N79" s="9">
        <v>-5000</v>
      </c>
      <c r="O79" s="9">
        <v>9465</v>
      </c>
    </row>
    <row r="80" spans="1:15" s="3" customFormat="1" ht="12" customHeight="1">
      <c r="A80" s="3" t="s">
        <v>182</v>
      </c>
      <c r="B80" s="9">
        <v>8</v>
      </c>
      <c r="C80" s="9">
        <v>8</v>
      </c>
      <c r="D80" s="9">
        <v>0</v>
      </c>
      <c r="E80" s="9">
        <v>1458</v>
      </c>
      <c r="F80" s="9">
        <v>-12141</v>
      </c>
      <c r="G80" s="9">
        <v>0</v>
      </c>
      <c r="H80" s="9">
        <v>-10675</v>
      </c>
      <c r="I80" s="9">
        <v>1330</v>
      </c>
      <c r="J80" s="9">
        <v>0</v>
      </c>
      <c r="K80" s="9">
        <v>0</v>
      </c>
      <c r="L80" s="9">
        <v>0</v>
      </c>
      <c r="M80" s="9">
        <v>-9345</v>
      </c>
      <c r="N80" s="9">
        <v>-1</v>
      </c>
      <c r="O80" s="9">
        <v>-9346</v>
      </c>
    </row>
    <row r="81" spans="1:15" s="3" customFormat="1" ht="12" customHeight="1">
      <c r="A81" s="3" t="s">
        <v>184</v>
      </c>
      <c r="B81" s="9">
        <v>7</v>
      </c>
      <c r="C81" s="9">
        <v>-164</v>
      </c>
      <c r="D81" s="9">
        <v>3585</v>
      </c>
      <c r="E81" s="9">
        <v>-1070</v>
      </c>
      <c r="F81" s="9">
        <v>-1534</v>
      </c>
      <c r="G81" s="9">
        <v>0</v>
      </c>
      <c r="H81" s="9">
        <v>817</v>
      </c>
      <c r="I81" s="9">
        <v>28388</v>
      </c>
      <c r="J81" s="9">
        <v>-1528</v>
      </c>
      <c r="K81" s="9">
        <v>17309</v>
      </c>
      <c r="L81" s="9">
        <v>0</v>
      </c>
      <c r="M81" s="9">
        <v>41401</v>
      </c>
      <c r="N81" s="9">
        <v>-12796</v>
      </c>
      <c r="O81" s="9">
        <v>28605</v>
      </c>
    </row>
    <row r="82" spans="1:15" s="3" customFormat="1" ht="12" customHeight="1">
      <c r="A82" s="3" t="s">
        <v>260</v>
      </c>
      <c r="B82" s="9">
        <v>0</v>
      </c>
      <c r="C82" s="9">
        <v>0</v>
      </c>
      <c r="D82" s="9">
        <v>275</v>
      </c>
      <c r="E82" s="9">
        <v>463</v>
      </c>
      <c r="F82" s="9">
        <v>-23</v>
      </c>
      <c r="G82" s="9">
        <v>0</v>
      </c>
      <c r="H82" s="9">
        <v>715</v>
      </c>
      <c r="I82" s="9">
        <v>1097</v>
      </c>
      <c r="J82" s="9">
        <v>0</v>
      </c>
      <c r="K82" s="9">
        <v>0</v>
      </c>
      <c r="L82" s="9">
        <v>0</v>
      </c>
      <c r="M82" s="9">
        <v>1537</v>
      </c>
      <c r="N82" s="9">
        <v>-1537</v>
      </c>
      <c r="O82" s="9">
        <v>0</v>
      </c>
    </row>
    <row r="83" spans="1:15" s="3" customFormat="1" ht="12" customHeight="1">
      <c r="A83" s="3" t="s">
        <v>244</v>
      </c>
      <c r="B83" s="9">
        <v>-707</v>
      </c>
      <c r="C83" s="9">
        <v>0</v>
      </c>
      <c r="D83" s="9">
        <v>-127</v>
      </c>
      <c r="E83" s="9">
        <v>-168</v>
      </c>
      <c r="F83" s="9">
        <v>130</v>
      </c>
      <c r="G83" s="9">
        <v>0</v>
      </c>
      <c r="H83" s="9">
        <v>-165</v>
      </c>
      <c r="I83" s="9">
        <v>465</v>
      </c>
      <c r="J83" s="9">
        <v>-68</v>
      </c>
      <c r="K83" s="9">
        <v>0</v>
      </c>
      <c r="L83" s="9">
        <v>0</v>
      </c>
      <c r="M83" s="9">
        <v>359</v>
      </c>
      <c r="N83" s="9">
        <v>-101</v>
      </c>
      <c r="O83" s="9">
        <v>258</v>
      </c>
    </row>
    <row r="84" spans="1:15" s="3" customFormat="1" ht="12" customHeight="1">
      <c r="A84" s="3" t="s">
        <v>143</v>
      </c>
      <c r="B84" s="9">
        <v>-1088836</v>
      </c>
      <c r="C84" s="9">
        <v>-1088836</v>
      </c>
      <c r="D84" s="9">
        <v>843897</v>
      </c>
      <c r="E84" s="9">
        <v>-89758</v>
      </c>
      <c r="F84" s="9">
        <v>-86322</v>
      </c>
      <c r="G84" s="9">
        <v>-51868</v>
      </c>
      <c r="H84" s="9">
        <v>-472887</v>
      </c>
      <c r="I84" s="9">
        <v>3468016</v>
      </c>
      <c r="J84" s="9">
        <v>-53333</v>
      </c>
      <c r="K84" s="9">
        <v>888463</v>
      </c>
      <c r="L84" s="9">
        <v>0</v>
      </c>
      <c r="M84" s="9">
        <v>2986362</v>
      </c>
      <c r="N84" s="9">
        <v>-2346669</v>
      </c>
      <c r="O84" s="9">
        <v>639693</v>
      </c>
    </row>
    <row r="85" spans="1:5" s="3" customFormat="1" ht="12.75">
      <c r="A85" s="2"/>
      <c r="B85" s="9"/>
      <c r="C85" s="9"/>
      <c r="D85" s="9"/>
      <c r="E85" s="9"/>
    </row>
    <row r="86" spans="1:15" ht="12.75">
      <c r="A86" s="3" t="s">
        <v>139</v>
      </c>
      <c r="B86" s="9">
        <f aca="true" t="shared" si="0" ref="B86:M86">SUM(B5:B85)</f>
        <v>38534018</v>
      </c>
      <c r="C86" s="9">
        <f t="shared" si="0"/>
        <v>28180338</v>
      </c>
      <c r="D86" s="9">
        <f t="shared" si="0"/>
        <v>8026199</v>
      </c>
      <c r="E86" s="9">
        <f t="shared" si="0"/>
        <v>-31332615</v>
      </c>
      <c r="F86" s="9">
        <f t="shared" si="0"/>
        <v>-6840511</v>
      </c>
      <c r="G86" s="9">
        <f t="shared" si="0"/>
        <v>-110182</v>
      </c>
      <c r="H86" s="9">
        <f t="shared" si="0"/>
        <v>-2076235</v>
      </c>
      <c r="I86" s="9">
        <f t="shared" si="0"/>
        <v>32007006</v>
      </c>
      <c r="J86" s="9">
        <f t="shared" si="0"/>
        <v>-7131767</v>
      </c>
      <c r="K86" s="9">
        <f t="shared" si="0"/>
        <v>3871886</v>
      </c>
      <c r="L86" s="9">
        <f t="shared" si="0"/>
        <v>320097</v>
      </c>
      <c r="M86" s="9">
        <f t="shared" si="0"/>
        <v>18964788</v>
      </c>
      <c r="N86" s="9">
        <f>SUM(N5:N85)</f>
        <v>-11715248</v>
      </c>
      <c r="O86" s="9">
        <f>SUM(O5:O85)</f>
        <v>7249540</v>
      </c>
    </row>
    <row r="87" spans="1:15" ht="12.75">
      <c r="A87" s="1" t="s">
        <v>140</v>
      </c>
      <c r="B87" s="10">
        <v>39983277</v>
      </c>
      <c r="C87" s="10">
        <v>31816903</v>
      </c>
      <c r="D87" s="10">
        <v>7692832</v>
      </c>
      <c r="E87" s="10">
        <v>-37265118</v>
      </c>
      <c r="F87" s="10">
        <v>-7283149</v>
      </c>
      <c r="G87" s="10">
        <v>-339494</v>
      </c>
      <c r="H87" s="10">
        <v>-5378026</v>
      </c>
      <c r="I87" s="10">
        <v>27100228</v>
      </c>
      <c r="J87" s="10">
        <v>-5490776</v>
      </c>
      <c r="K87" s="10">
        <v>5223187</v>
      </c>
      <c r="L87" s="10">
        <v>298822</v>
      </c>
      <c r="M87" s="10">
        <v>14060604</v>
      </c>
      <c r="N87" s="10">
        <v>-10569373</v>
      </c>
      <c r="O87" s="10">
        <v>3491231</v>
      </c>
    </row>
    <row r="89" spans="1:15" ht="12.75">
      <c r="A89" s="1" t="s">
        <v>136</v>
      </c>
      <c r="B89" s="7">
        <f>B86/($C86/100)</f>
        <v>136.74079423745732</v>
      </c>
      <c r="C89" s="7">
        <f aca="true" t="shared" si="1" ref="C89:O89">C86/($C86/100)</f>
        <v>100</v>
      </c>
      <c r="D89" s="7">
        <f t="shared" si="1"/>
        <v>28.481556892610726</v>
      </c>
      <c r="E89" s="7">
        <f t="shared" si="1"/>
        <v>-111.18608655439122</v>
      </c>
      <c r="F89" s="7">
        <f t="shared" si="1"/>
        <v>-24.27405590380073</v>
      </c>
      <c r="G89" s="7">
        <f t="shared" si="1"/>
        <v>-0.3909889228440056</v>
      </c>
      <c r="H89" s="7">
        <f t="shared" si="1"/>
        <v>-7.36767245304155</v>
      </c>
      <c r="I89" s="7">
        <f t="shared" si="1"/>
        <v>113.57921257012602</v>
      </c>
      <c r="J89" s="7">
        <f t="shared" si="1"/>
        <v>-25.30759922042099</v>
      </c>
      <c r="K89" s="7">
        <f t="shared" si="1"/>
        <v>13.739671965609496</v>
      </c>
      <c r="L89" s="7">
        <f t="shared" si="1"/>
        <v>1.1358877242707308</v>
      </c>
      <c r="M89" s="7">
        <f t="shared" si="1"/>
        <v>67.29794369393298</v>
      </c>
      <c r="N89" s="7">
        <f t="shared" si="1"/>
        <v>-41.572418329403995</v>
      </c>
      <c r="O89" s="7">
        <f t="shared" si="1"/>
        <v>25.725525364528984</v>
      </c>
    </row>
    <row r="90" spans="1:15" ht="12.75">
      <c r="A90" s="1" t="s">
        <v>137</v>
      </c>
      <c r="B90" s="7">
        <f>B87/($C87/100)</f>
        <v>125.66677844163524</v>
      </c>
      <c r="C90" s="7">
        <f aca="true" t="shared" si="2" ref="C90:O90">C87/($C87/100)</f>
        <v>99.99999999999999</v>
      </c>
      <c r="D90" s="7">
        <f t="shared" si="2"/>
        <v>24.178443766195596</v>
      </c>
      <c r="E90" s="7">
        <f t="shared" si="2"/>
        <v>-117.12364965251331</v>
      </c>
      <c r="F90" s="7">
        <f t="shared" si="2"/>
        <v>-22.8908168717741</v>
      </c>
      <c r="G90" s="7">
        <f t="shared" si="2"/>
        <v>-1.0670240280771512</v>
      </c>
      <c r="H90" s="7">
        <f t="shared" si="2"/>
        <v>-16.90304678616897</v>
      </c>
      <c r="I90" s="7">
        <f t="shared" si="2"/>
        <v>85.17556847063335</v>
      </c>
      <c r="J90" s="7">
        <f t="shared" si="2"/>
        <v>-17.257418171718346</v>
      </c>
      <c r="K90" s="7">
        <f t="shared" si="2"/>
        <v>16.416390369609513</v>
      </c>
      <c r="L90" s="7">
        <f t="shared" si="2"/>
        <v>0.939192604635341</v>
      </c>
      <c r="M90" s="7">
        <f t="shared" si="2"/>
        <v>44.19224586377876</v>
      </c>
      <c r="N90" s="7">
        <f t="shared" si="2"/>
        <v>-33.21936456228942</v>
      </c>
      <c r="O90" s="7">
        <f t="shared" si="2"/>
        <v>10.972881301489336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5" width="13.7109375" style="1" customWidth="1"/>
    <col min="16" max="16384" width="9.140625" style="1" customWidth="1"/>
  </cols>
  <sheetData>
    <row r="1" spans="1:15" ht="27" customHeight="1">
      <c r="A1" s="32" t="s">
        <v>309</v>
      </c>
      <c r="B1" s="23"/>
      <c r="C1" s="23"/>
      <c r="D1" s="23"/>
      <c r="E1" s="23"/>
      <c r="F1" s="6"/>
      <c r="G1" s="8"/>
      <c r="H1" s="8"/>
      <c r="I1" s="8"/>
      <c r="J1" s="8"/>
      <c r="K1" s="8"/>
      <c r="L1" s="8"/>
      <c r="M1" s="8"/>
      <c r="N1" s="8"/>
      <c r="O1" s="8"/>
    </row>
    <row r="2" spans="1:11" s="19" customFormat="1" ht="17.25" customHeight="1">
      <c r="A2" s="27" t="s">
        <v>24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2:15" ht="14.25" customHeight="1" thickBot="1">
      <c r="B3" s="11" t="s">
        <v>113</v>
      </c>
      <c r="C3" s="8"/>
      <c r="D3" s="8"/>
      <c r="E3" s="8"/>
      <c r="F3" s="6"/>
      <c r="G3" s="8"/>
      <c r="H3" s="8"/>
      <c r="I3" s="11" t="s">
        <v>73</v>
      </c>
      <c r="K3" s="8"/>
      <c r="L3" s="8"/>
      <c r="M3" s="8"/>
      <c r="N3" s="8"/>
      <c r="O3" s="8"/>
    </row>
    <row r="4" spans="1:15" ht="81" customHeight="1" thickTop="1">
      <c r="A4" s="5" t="s">
        <v>59</v>
      </c>
      <c r="B4" s="4" t="s">
        <v>100</v>
      </c>
      <c r="C4" s="4" t="s">
        <v>101</v>
      </c>
      <c r="D4" s="4" t="s">
        <v>102</v>
      </c>
      <c r="E4" s="4" t="s">
        <v>103</v>
      </c>
      <c r="F4" s="4" t="s">
        <v>104</v>
      </c>
      <c r="G4" s="4" t="s">
        <v>105</v>
      </c>
      <c r="H4" s="4" t="s">
        <v>106</v>
      </c>
      <c r="I4" s="4" t="s">
        <v>107</v>
      </c>
      <c r="J4" s="4" t="s">
        <v>108</v>
      </c>
      <c r="K4" s="4" t="s">
        <v>109</v>
      </c>
      <c r="L4" s="4" t="s">
        <v>110</v>
      </c>
      <c r="M4" s="4" t="s">
        <v>111</v>
      </c>
      <c r="N4" s="4" t="s">
        <v>112</v>
      </c>
      <c r="O4" s="4" t="s">
        <v>85</v>
      </c>
    </row>
    <row r="5" spans="1:15" s="3" customFormat="1" ht="12" customHeight="1">
      <c r="A5" s="3" t="s">
        <v>187</v>
      </c>
      <c r="B5" s="9">
        <v>465917</v>
      </c>
      <c r="C5" s="9">
        <v>452150</v>
      </c>
      <c r="D5" s="9">
        <v>57498</v>
      </c>
      <c r="E5" s="9">
        <v>-391001</v>
      </c>
      <c r="F5" s="9">
        <v>-133952</v>
      </c>
      <c r="G5" s="9">
        <v>0</v>
      </c>
      <c r="H5" s="9">
        <v>-15305</v>
      </c>
      <c r="I5" s="9">
        <v>112987</v>
      </c>
      <c r="J5" s="9">
        <v>-1918</v>
      </c>
      <c r="K5" s="9">
        <v>116774</v>
      </c>
      <c r="L5" s="9">
        <v>-14023</v>
      </c>
      <c r="M5" s="9">
        <v>141017</v>
      </c>
      <c r="N5" s="9">
        <v>-54439</v>
      </c>
      <c r="O5" s="9">
        <v>86578</v>
      </c>
    </row>
    <row r="6" spans="1:15" s="3" customFormat="1" ht="12" customHeight="1">
      <c r="A6" s="3" t="s">
        <v>191</v>
      </c>
      <c r="B6" s="9">
        <v>449596</v>
      </c>
      <c r="C6" s="9">
        <v>392171</v>
      </c>
      <c r="D6" s="9">
        <v>57498</v>
      </c>
      <c r="E6" s="9">
        <v>-326250</v>
      </c>
      <c r="F6" s="9">
        <v>-103629</v>
      </c>
      <c r="G6" s="9">
        <v>-59934</v>
      </c>
      <c r="H6" s="9">
        <v>-40144</v>
      </c>
      <c r="I6" s="9">
        <v>202407</v>
      </c>
      <c r="J6" s="9">
        <v>-8236</v>
      </c>
      <c r="K6" s="9">
        <v>174141</v>
      </c>
      <c r="L6" s="9">
        <v>-9013</v>
      </c>
      <c r="M6" s="9">
        <v>261657</v>
      </c>
      <c r="N6" s="9">
        <v>-147578</v>
      </c>
      <c r="O6" s="9">
        <v>114079</v>
      </c>
    </row>
    <row r="7" spans="1:15" s="3" customFormat="1" ht="12" customHeight="1">
      <c r="A7" s="3" t="s">
        <v>192</v>
      </c>
      <c r="B7" s="9">
        <v>426682</v>
      </c>
      <c r="C7" s="9">
        <v>359213</v>
      </c>
      <c r="D7" s="9">
        <v>78600</v>
      </c>
      <c r="E7" s="9">
        <v>-280153</v>
      </c>
      <c r="F7" s="9">
        <v>-81666</v>
      </c>
      <c r="G7" s="9">
        <v>-77948</v>
      </c>
      <c r="H7" s="9">
        <v>-1954</v>
      </c>
      <c r="I7" s="9">
        <v>265280</v>
      </c>
      <c r="J7" s="9">
        <v>-40241</v>
      </c>
      <c r="K7" s="9">
        <v>97550</v>
      </c>
      <c r="L7" s="9">
        <v>0</v>
      </c>
      <c r="M7" s="9">
        <v>242035</v>
      </c>
      <c r="N7" s="9">
        <v>-134604</v>
      </c>
      <c r="O7" s="9">
        <v>107431</v>
      </c>
    </row>
    <row r="8" spans="1:15" s="3" customFormat="1" ht="12" customHeight="1">
      <c r="A8" s="3" t="s">
        <v>188</v>
      </c>
      <c r="B8" s="9">
        <v>412704</v>
      </c>
      <c r="C8" s="9">
        <v>371450</v>
      </c>
      <c r="D8" s="9">
        <v>39389</v>
      </c>
      <c r="E8" s="9">
        <v>-300885</v>
      </c>
      <c r="F8" s="9">
        <v>-96801</v>
      </c>
      <c r="G8" s="9">
        <v>4500</v>
      </c>
      <c r="H8" s="9">
        <v>17653</v>
      </c>
      <c r="I8" s="9">
        <v>160254</v>
      </c>
      <c r="J8" s="9">
        <v>-14087</v>
      </c>
      <c r="K8" s="9">
        <v>9715</v>
      </c>
      <c r="L8" s="9">
        <v>-15637</v>
      </c>
      <c r="M8" s="9">
        <v>118509</v>
      </c>
      <c r="N8" s="9">
        <v>-65149</v>
      </c>
      <c r="O8" s="9">
        <v>53360</v>
      </c>
    </row>
    <row r="9" spans="1:15" s="3" customFormat="1" ht="12" customHeight="1">
      <c r="A9" s="3" t="s">
        <v>190</v>
      </c>
      <c r="B9" s="9">
        <v>390353</v>
      </c>
      <c r="C9" s="9">
        <v>334059</v>
      </c>
      <c r="D9" s="9">
        <v>51258</v>
      </c>
      <c r="E9" s="9">
        <v>-260062</v>
      </c>
      <c r="F9" s="9">
        <v>-72480</v>
      </c>
      <c r="G9" s="9">
        <v>-61334</v>
      </c>
      <c r="H9" s="9">
        <v>-8559</v>
      </c>
      <c r="I9" s="9">
        <v>144241</v>
      </c>
      <c r="J9" s="9">
        <v>-14671</v>
      </c>
      <c r="K9" s="9">
        <v>131771</v>
      </c>
      <c r="L9" s="9">
        <v>-20740</v>
      </c>
      <c r="M9" s="9">
        <v>180784</v>
      </c>
      <c r="N9" s="9">
        <v>-79816</v>
      </c>
      <c r="O9" s="9">
        <v>100968</v>
      </c>
    </row>
    <row r="10" spans="1:15" s="3" customFormat="1" ht="12" customHeight="1">
      <c r="A10" s="3" t="s">
        <v>197</v>
      </c>
      <c r="B10" s="9">
        <v>302394</v>
      </c>
      <c r="C10" s="9">
        <v>250898</v>
      </c>
      <c r="D10" s="9">
        <v>27796</v>
      </c>
      <c r="E10" s="9">
        <v>-174239</v>
      </c>
      <c r="F10" s="9">
        <v>-58403</v>
      </c>
      <c r="G10" s="9">
        <v>-13870</v>
      </c>
      <c r="H10" s="9">
        <v>32182</v>
      </c>
      <c r="I10" s="9">
        <v>69494</v>
      </c>
      <c r="J10" s="9">
        <v>-20176</v>
      </c>
      <c r="K10" s="9">
        <v>96601</v>
      </c>
      <c r="L10" s="9">
        <v>-18179</v>
      </c>
      <c r="M10" s="9">
        <v>132126</v>
      </c>
      <c r="N10" s="9">
        <v>-72663</v>
      </c>
      <c r="O10" s="9">
        <v>59463</v>
      </c>
    </row>
    <row r="11" spans="1:15" s="3" customFormat="1" ht="12" customHeight="1">
      <c r="A11" s="3" t="s">
        <v>189</v>
      </c>
      <c r="B11" s="9">
        <v>289666</v>
      </c>
      <c r="C11" s="9">
        <v>278034</v>
      </c>
      <c r="D11" s="9">
        <v>30051</v>
      </c>
      <c r="E11" s="9">
        <v>-195656</v>
      </c>
      <c r="F11" s="9">
        <v>-49603</v>
      </c>
      <c r="G11" s="9">
        <v>-34462</v>
      </c>
      <c r="H11" s="9">
        <v>28364</v>
      </c>
      <c r="I11" s="9">
        <v>89081</v>
      </c>
      <c r="J11" s="9">
        <v>-4435</v>
      </c>
      <c r="K11" s="9">
        <v>8188</v>
      </c>
      <c r="L11" s="9">
        <v>-12627</v>
      </c>
      <c r="M11" s="9">
        <v>78520</v>
      </c>
      <c r="N11" s="9">
        <v>-38277</v>
      </c>
      <c r="O11" s="9">
        <v>40243</v>
      </c>
    </row>
    <row r="12" spans="1:15" s="3" customFormat="1" ht="12" customHeight="1">
      <c r="A12" s="3" t="s">
        <v>196</v>
      </c>
      <c r="B12" s="9">
        <v>262889</v>
      </c>
      <c r="C12" s="9">
        <v>220005</v>
      </c>
      <c r="D12" s="9">
        <v>32479</v>
      </c>
      <c r="E12" s="9">
        <v>-181653</v>
      </c>
      <c r="F12" s="9">
        <v>-52039</v>
      </c>
      <c r="G12" s="9">
        <v>-14073</v>
      </c>
      <c r="H12" s="9">
        <v>4719</v>
      </c>
      <c r="I12" s="9">
        <v>161913</v>
      </c>
      <c r="J12" s="9">
        <v>-19110</v>
      </c>
      <c r="K12" s="9">
        <v>-33384</v>
      </c>
      <c r="L12" s="9">
        <v>-12522</v>
      </c>
      <c r="M12" s="9">
        <v>69137</v>
      </c>
      <c r="N12" s="9">
        <v>-54379</v>
      </c>
      <c r="O12" s="9">
        <v>14758</v>
      </c>
    </row>
    <row r="13" spans="1:15" s="3" customFormat="1" ht="12" customHeight="1">
      <c r="A13" s="3" t="s">
        <v>193</v>
      </c>
      <c r="B13" s="9">
        <v>252795</v>
      </c>
      <c r="C13" s="9">
        <v>243823</v>
      </c>
      <c r="D13" s="9">
        <v>40518</v>
      </c>
      <c r="E13" s="9">
        <v>-218573</v>
      </c>
      <c r="F13" s="9">
        <v>-55153</v>
      </c>
      <c r="G13" s="9">
        <v>-5000</v>
      </c>
      <c r="H13" s="9">
        <v>5615</v>
      </c>
      <c r="I13" s="9">
        <v>96680</v>
      </c>
      <c r="J13" s="9">
        <v>-4045</v>
      </c>
      <c r="K13" s="9">
        <v>87101</v>
      </c>
      <c r="L13" s="9">
        <v>-5405</v>
      </c>
      <c r="M13" s="9">
        <v>139428</v>
      </c>
      <c r="N13" s="9">
        <v>-70543</v>
      </c>
      <c r="O13" s="9">
        <v>68885</v>
      </c>
    </row>
    <row r="14" spans="1:15" s="3" customFormat="1" ht="12" customHeight="1">
      <c r="A14" s="3" t="s">
        <v>195</v>
      </c>
      <c r="B14" s="9">
        <v>237308</v>
      </c>
      <c r="C14" s="9">
        <v>198302</v>
      </c>
      <c r="D14" s="9">
        <v>24612</v>
      </c>
      <c r="E14" s="9">
        <v>-146150</v>
      </c>
      <c r="F14" s="9">
        <v>-45528</v>
      </c>
      <c r="G14" s="9">
        <v>-29586</v>
      </c>
      <c r="H14" s="9">
        <v>1650</v>
      </c>
      <c r="I14" s="9">
        <v>118925</v>
      </c>
      <c r="J14" s="9">
        <v>-5331</v>
      </c>
      <c r="K14" s="9">
        <v>-2484</v>
      </c>
      <c r="L14" s="9">
        <v>-2849</v>
      </c>
      <c r="M14" s="9">
        <v>85299</v>
      </c>
      <c r="N14" s="9">
        <v>-36733</v>
      </c>
      <c r="O14" s="9">
        <v>48566</v>
      </c>
    </row>
    <row r="15" spans="1:15" s="3" customFormat="1" ht="12" customHeight="1">
      <c r="A15" s="3" t="s">
        <v>198</v>
      </c>
      <c r="B15" s="9">
        <v>229510</v>
      </c>
      <c r="C15" s="9">
        <v>191296</v>
      </c>
      <c r="D15" s="9">
        <v>19652</v>
      </c>
      <c r="E15" s="9">
        <v>-156512</v>
      </c>
      <c r="F15" s="9">
        <v>-47066</v>
      </c>
      <c r="G15" s="9">
        <v>-13000</v>
      </c>
      <c r="H15" s="9">
        <v>-5630</v>
      </c>
      <c r="I15" s="9">
        <v>49330</v>
      </c>
      <c r="J15" s="9">
        <v>-21622</v>
      </c>
      <c r="K15" s="9">
        <v>48267</v>
      </c>
      <c r="L15" s="9">
        <v>-3676</v>
      </c>
      <c r="M15" s="9">
        <v>47017</v>
      </c>
      <c r="N15" s="9">
        <v>-10735</v>
      </c>
      <c r="O15" s="9">
        <v>36282</v>
      </c>
    </row>
    <row r="16" spans="1:15" s="3" customFormat="1" ht="12" customHeight="1">
      <c r="A16" s="3" t="s">
        <v>194</v>
      </c>
      <c r="B16" s="9">
        <v>226426</v>
      </c>
      <c r="C16" s="9">
        <v>180851</v>
      </c>
      <c r="D16" s="9">
        <v>7087</v>
      </c>
      <c r="E16" s="9">
        <v>-143972</v>
      </c>
      <c r="F16" s="9">
        <v>-47167</v>
      </c>
      <c r="G16" s="9">
        <v>-9500</v>
      </c>
      <c r="H16" s="9">
        <v>-12701</v>
      </c>
      <c r="I16" s="9">
        <v>109152</v>
      </c>
      <c r="J16" s="9">
        <v>-14779</v>
      </c>
      <c r="K16" s="9">
        <v>4012</v>
      </c>
      <c r="L16" s="9">
        <v>-1699</v>
      </c>
      <c r="M16" s="9">
        <v>76898</v>
      </c>
      <c r="N16" s="9">
        <v>-43744</v>
      </c>
      <c r="O16" s="9">
        <v>33154</v>
      </c>
    </row>
    <row r="17" spans="1:15" s="3" customFormat="1" ht="12" customHeight="1">
      <c r="A17" s="3" t="s">
        <v>200</v>
      </c>
      <c r="B17" s="9">
        <v>215866</v>
      </c>
      <c r="C17" s="9">
        <v>203426</v>
      </c>
      <c r="D17" s="9">
        <v>8066</v>
      </c>
      <c r="E17" s="9">
        <v>-147227</v>
      </c>
      <c r="F17" s="9">
        <v>-62252</v>
      </c>
      <c r="G17" s="9">
        <v>-13956</v>
      </c>
      <c r="H17" s="9">
        <v>-11943</v>
      </c>
      <c r="I17" s="9">
        <v>88689</v>
      </c>
      <c r="J17" s="9">
        <v>-13463</v>
      </c>
      <c r="K17" s="9">
        <v>-29591</v>
      </c>
      <c r="L17" s="9">
        <v>-3038</v>
      </c>
      <c r="M17" s="9">
        <v>22588</v>
      </c>
      <c r="N17" s="9">
        <v>9379</v>
      </c>
      <c r="O17" s="9">
        <v>31967</v>
      </c>
    </row>
    <row r="18" spans="1:15" s="3" customFormat="1" ht="12" customHeight="1">
      <c r="A18" s="3" t="s">
        <v>202</v>
      </c>
      <c r="B18" s="9">
        <v>177963</v>
      </c>
      <c r="C18" s="9">
        <v>165375</v>
      </c>
      <c r="D18" s="9">
        <v>16457</v>
      </c>
      <c r="E18" s="9">
        <v>-127065</v>
      </c>
      <c r="F18" s="9">
        <v>-49541</v>
      </c>
      <c r="G18" s="9">
        <v>-9874</v>
      </c>
      <c r="H18" s="9">
        <v>-4648</v>
      </c>
      <c r="I18" s="9">
        <v>50465</v>
      </c>
      <c r="J18" s="9">
        <v>-11110</v>
      </c>
      <c r="K18" s="9">
        <v>63694</v>
      </c>
      <c r="L18" s="9">
        <v>-4594</v>
      </c>
      <c r="M18" s="9">
        <v>77350</v>
      </c>
      <c r="N18" s="9">
        <v>-35599</v>
      </c>
      <c r="O18" s="9">
        <v>41751</v>
      </c>
    </row>
    <row r="19" spans="1:15" s="3" customFormat="1" ht="12" customHeight="1">
      <c r="A19" s="3" t="s">
        <v>199</v>
      </c>
      <c r="B19" s="9">
        <v>175355</v>
      </c>
      <c r="C19" s="9">
        <v>159231</v>
      </c>
      <c r="D19" s="9">
        <v>7949</v>
      </c>
      <c r="E19" s="9">
        <v>-130723</v>
      </c>
      <c r="F19" s="9">
        <v>-41402</v>
      </c>
      <c r="G19" s="9">
        <v>0</v>
      </c>
      <c r="H19" s="9">
        <v>-4945</v>
      </c>
      <c r="I19" s="9">
        <v>20147</v>
      </c>
      <c r="J19" s="9">
        <v>-290</v>
      </c>
      <c r="K19" s="9">
        <v>18255</v>
      </c>
      <c r="L19" s="9">
        <v>-2751</v>
      </c>
      <c r="M19" s="9">
        <v>22467</v>
      </c>
      <c r="N19" s="9">
        <v>-9305</v>
      </c>
      <c r="O19" s="9">
        <v>13162</v>
      </c>
    </row>
    <row r="20" spans="1:15" s="3" customFormat="1" ht="12" customHeight="1">
      <c r="A20" s="3" t="s">
        <v>204</v>
      </c>
      <c r="B20" s="9">
        <v>166188</v>
      </c>
      <c r="C20" s="9">
        <v>135285</v>
      </c>
      <c r="D20" s="9">
        <v>6188</v>
      </c>
      <c r="E20" s="9">
        <v>-107379</v>
      </c>
      <c r="F20" s="9">
        <v>-37195</v>
      </c>
      <c r="G20" s="9">
        <v>-15000</v>
      </c>
      <c r="H20" s="9">
        <v>-18101</v>
      </c>
      <c r="I20" s="9">
        <v>67023</v>
      </c>
      <c r="J20" s="9">
        <v>-27482</v>
      </c>
      <c r="K20" s="9">
        <v>47721</v>
      </c>
      <c r="L20" s="9">
        <v>0</v>
      </c>
      <c r="M20" s="9">
        <v>62973</v>
      </c>
      <c r="N20" s="9">
        <v>-27475</v>
      </c>
      <c r="O20" s="9">
        <v>35498</v>
      </c>
    </row>
    <row r="21" spans="1:15" s="3" customFormat="1" ht="12" customHeight="1">
      <c r="A21" s="3" t="s">
        <v>205</v>
      </c>
      <c r="B21" s="9">
        <v>156891</v>
      </c>
      <c r="C21" s="9">
        <v>150555</v>
      </c>
      <c r="D21" s="9">
        <v>5786</v>
      </c>
      <c r="E21" s="9">
        <v>-128082</v>
      </c>
      <c r="F21" s="9">
        <v>-42835</v>
      </c>
      <c r="G21" s="9">
        <v>0</v>
      </c>
      <c r="H21" s="9">
        <v>-14576</v>
      </c>
      <c r="I21" s="9">
        <v>46108</v>
      </c>
      <c r="J21" s="9">
        <v>-2446</v>
      </c>
      <c r="K21" s="9">
        <v>42539</v>
      </c>
      <c r="L21" s="9">
        <v>-9496</v>
      </c>
      <c r="M21" s="9">
        <v>56343</v>
      </c>
      <c r="N21" s="9">
        <v>-16397</v>
      </c>
      <c r="O21" s="9">
        <v>39946</v>
      </c>
    </row>
    <row r="22" spans="1:15" s="3" customFormat="1" ht="12" customHeight="1">
      <c r="A22" s="3" t="s">
        <v>201</v>
      </c>
      <c r="B22" s="9">
        <v>140457</v>
      </c>
      <c r="C22" s="9">
        <v>134033</v>
      </c>
      <c r="D22" s="9">
        <v>5003</v>
      </c>
      <c r="E22" s="9">
        <v>-108144</v>
      </c>
      <c r="F22" s="9">
        <v>-33046</v>
      </c>
      <c r="G22" s="9">
        <v>541</v>
      </c>
      <c r="H22" s="9">
        <v>-1613</v>
      </c>
      <c r="I22" s="9">
        <v>20183</v>
      </c>
      <c r="J22" s="9">
        <v>-1477</v>
      </c>
      <c r="K22" s="9">
        <v>-3677</v>
      </c>
      <c r="L22" s="9">
        <v>-6258</v>
      </c>
      <c r="M22" s="9">
        <v>2155</v>
      </c>
      <c r="N22" s="9">
        <v>-3069</v>
      </c>
      <c r="O22" s="9">
        <v>-914</v>
      </c>
    </row>
    <row r="23" spans="1:15" s="3" customFormat="1" ht="12" customHeight="1">
      <c r="A23" s="3" t="s">
        <v>203</v>
      </c>
      <c r="B23" s="9">
        <v>135192</v>
      </c>
      <c r="C23" s="9">
        <v>123706</v>
      </c>
      <c r="D23" s="9">
        <v>14157</v>
      </c>
      <c r="E23" s="9">
        <v>-106273</v>
      </c>
      <c r="F23" s="9">
        <v>-25975</v>
      </c>
      <c r="G23" s="9">
        <v>-16628</v>
      </c>
      <c r="H23" s="9">
        <v>-11013</v>
      </c>
      <c r="I23" s="9">
        <v>21009</v>
      </c>
      <c r="J23" s="9">
        <v>-3315</v>
      </c>
      <c r="K23" s="9">
        <v>37687</v>
      </c>
      <c r="L23" s="9">
        <v>-3506</v>
      </c>
      <c r="M23" s="9">
        <v>26705</v>
      </c>
      <c r="N23" s="9">
        <v>-6338</v>
      </c>
      <c r="O23" s="9">
        <v>20367</v>
      </c>
    </row>
    <row r="24" spans="1:15" s="3" customFormat="1" ht="12" customHeight="1">
      <c r="A24" s="3" t="s">
        <v>210</v>
      </c>
      <c r="B24" s="9">
        <v>101795</v>
      </c>
      <c r="C24" s="9">
        <v>83170</v>
      </c>
      <c r="D24" s="9">
        <v>9290</v>
      </c>
      <c r="E24" s="9">
        <v>-64292</v>
      </c>
      <c r="F24" s="9">
        <v>-20512</v>
      </c>
      <c r="G24" s="9">
        <v>0</v>
      </c>
      <c r="H24" s="9">
        <v>7656</v>
      </c>
      <c r="I24" s="9">
        <v>26772</v>
      </c>
      <c r="J24" s="9">
        <v>-917</v>
      </c>
      <c r="K24" s="9">
        <v>24680</v>
      </c>
      <c r="L24" s="9">
        <v>-886</v>
      </c>
      <c r="M24" s="9">
        <v>48015</v>
      </c>
      <c r="N24" s="9">
        <v>-10812</v>
      </c>
      <c r="O24" s="9">
        <v>37203</v>
      </c>
    </row>
    <row r="25" spans="1:15" s="3" customFormat="1" ht="12" customHeight="1">
      <c r="A25" s="3" t="s">
        <v>209</v>
      </c>
      <c r="B25" s="9">
        <v>100553</v>
      </c>
      <c r="C25" s="9">
        <v>82731</v>
      </c>
      <c r="D25" s="9">
        <v>9090</v>
      </c>
      <c r="E25" s="9">
        <v>-66479</v>
      </c>
      <c r="F25" s="9">
        <v>-24277</v>
      </c>
      <c r="G25" s="9">
        <v>0</v>
      </c>
      <c r="H25" s="9">
        <v>1065</v>
      </c>
      <c r="I25" s="9">
        <v>21403</v>
      </c>
      <c r="J25" s="9">
        <v>-1811</v>
      </c>
      <c r="K25" s="9">
        <v>5669</v>
      </c>
      <c r="L25" s="9">
        <v>0</v>
      </c>
      <c r="M25" s="9">
        <v>17236</v>
      </c>
      <c r="N25" s="9">
        <v>-6648</v>
      </c>
      <c r="O25" s="9">
        <v>10588</v>
      </c>
    </row>
    <row r="26" spans="1:15" s="3" customFormat="1" ht="12" customHeight="1">
      <c r="A26" s="3" t="s">
        <v>208</v>
      </c>
      <c r="B26" s="9">
        <v>93347</v>
      </c>
      <c r="C26" s="9">
        <v>87666</v>
      </c>
      <c r="D26" s="9">
        <v>4888</v>
      </c>
      <c r="E26" s="9">
        <v>-78531</v>
      </c>
      <c r="F26" s="9">
        <v>-25104</v>
      </c>
      <c r="G26" s="9">
        <v>0</v>
      </c>
      <c r="H26" s="9">
        <v>-11081</v>
      </c>
      <c r="I26" s="9">
        <v>12246</v>
      </c>
      <c r="J26" s="9">
        <v>-12481</v>
      </c>
      <c r="K26" s="9">
        <v>17078</v>
      </c>
      <c r="L26" s="9">
        <v>-1181</v>
      </c>
      <c r="M26" s="9">
        <v>-307</v>
      </c>
      <c r="N26" s="9">
        <v>-6270</v>
      </c>
      <c r="O26" s="9">
        <v>-6577</v>
      </c>
    </row>
    <row r="27" spans="1:15" s="3" customFormat="1" ht="12" customHeight="1">
      <c r="A27" s="3" t="s">
        <v>207</v>
      </c>
      <c r="B27" s="9">
        <v>88972</v>
      </c>
      <c r="C27" s="9">
        <v>83704</v>
      </c>
      <c r="D27" s="9">
        <v>12771</v>
      </c>
      <c r="E27" s="9">
        <v>-65246</v>
      </c>
      <c r="F27" s="9">
        <v>-19594</v>
      </c>
      <c r="G27" s="9">
        <v>0</v>
      </c>
      <c r="H27" s="9">
        <v>11635</v>
      </c>
      <c r="I27" s="9">
        <v>21562</v>
      </c>
      <c r="J27" s="9">
        <v>-436</v>
      </c>
      <c r="K27" s="9">
        <v>45447</v>
      </c>
      <c r="L27" s="9">
        <v>-1852</v>
      </c>
      <c r="M27" s="9">
        <v>63585</v>
      </c>
      <c r="N27" s="9">
        <v>-24927</v>
      </c>
      <c r="O27" s="9">
        <v>38658</v>
      </c>
    </row>
    <row r="28" spans="1:15" s="3" customFormat="1" ht="12" customHeight="1">
      <c r="A28" s="3" t="s">
        <v>206</v>
      </c>
      <c r="B28" s="9">
        <v>71033</v>
      </c>
      <c r="C28" s="9">
        <v>56406</v>
      </c>
      <c r="D28" s="9">
        <v>7883</v>
      </c>
      <c r="E28" s="9">
        <v>-35828</v>
      </c>
      <c r="F28" s="9">
        <v>-12533</v>
      </c>
      <c r="G28" s="9">
        <v>-12510</v>
      </c>
      <c r="H28" s="9">
        <v>3418</v>
      </c>
      <c r="I28" s="9">
        <v>19335</v>
      </c>
      <c r="J28" s="9">
        <v>-2017</v>
      </c>
      <c r="K28" s="9">
        <v>22021</v>
      </c>
      <c r="L28" s="9">
        <v>-184</v>
      </c>
      <c r="M28" s="9">
        <v>34690</v>
      </c>
      <c r="N28" s="9">
        <v>-10969</v>
      </c>
      <c r="O28" s="9">
        <v>23721</v>
      </c>
    </row>
    <row r="29" spans="1:15" s="3" customFormat="1" ht="12" customHeight="1">
      <c r="A29" s="3" t="s">
        <v>211</v>
      </c>
      <c r="B29" s="9">
        <v>24387</v>
      </c>
      <c r="C29" s="9">
        <v>21203</v>
      </c>
      <c r="D29" s="9">
        <v>660</v>
      </c>
      <c r="E29" s="9">
        <v>-14993</v>
      </c>
      <c r="F29" s="9">
        <v>-6201</v>
      </c>
      <c r="G29" s="9">
        <v>0</v>
      </c>
      <c r="H29" s="9">
        <v>669</v>
      </c>
      <c r="I29" s="9">
        <v>4348</v>
      </c>
      <c r="J29" s="9">
        <v>-1211</v>
      </c>
      <c r="K29" s="9">
        <v>998</v>
      </c>
      <c r="L29" s="9">
        <v>0</v>
      </c>
      <c r="M29" s="9">
        <v>4144</v>
      </c>
      <c r="N29" s="9">
        <v>-2279</v>
      </c>
      <c r="O29" s="9">
        <v>1865</v>
      </c>
    </row>
    <row r="30" spans="1:15" s="3" customFormat="1" ht="12" customHeight="1">
      <c r="A30" s="3" t="s">
        <v>212</v>
      </c>
      <c r="B30" s="9">
        <v>18374</v>
      </c>
      <c r="C30" s="9">
        <v>15058</v>
      </c>
      <c r="D30" s="9">
        <v>458</v>
      </c>
      <c r="E30" s="9">
        <v>-7798</v>
      </c>
      <c r="F30" s="9">
        <v>-3868</v>
      </c>
      <c r="G30" s="9">
        <v>-4881</v>
      </c>
      <c r="H30" s="9">
        <v>-1031</v>
      </c>
      <c r="I30" s="9">
        <v>21121</v>
      </c>
      <c r="J30" s="9">
        <v>-4110</v>
      </c>
      <c r="K30" s="9">
        <v>4139</v>
      </c>
      <c r="L30" s="9">
        <v>142</v>
      </c>
      <c r="M30" s="9">
        <v>19803</v>
      </c>
      <c r="N30" s="9">
        <v>-8423</v>
      </c>
      <c r="O30" s="9">
        <v>11380</v>
      </c>
    </row>
    <row r="31" spans="1:15" s="3" customFormat="1" ht="12" customHeight="1">
      <c r="A31" s="3" t="s">
        <v>213</v>
      </c>
      <c r="B31" s="9">
        <v>13999</v>
      </c>
      <c r="C31" s="9">
        <v>12385</v>
      </c>
      <c r="D31" s="9">
        <v>382</v>
      </c>
      <c r="E31" s="9">
        <v>-9566</v>
      </c>
      <c r="F31" s="9">
        <v>-2653</v>
      </c>
      <c r="G31" s="9">
        <v>-2166</v>
      </c>
      <c r="H31" s="9">
        <v>-1618</v>
      </c>
      <c r="I31" s="9">
        <v>4868</v>
      </c>
      <c r="J31" s="9">
        <v>-500</v>
      </c>
      <c r="K31" s="9">
        <v>869</v>
      </c>
      <c r="L31" s="9">
        <v>0</v>
      </c>
      <c r="M31" s="9">
        <v>3237</v>
      </c>
      <c r="N31" s="9">
        <v>-2322</v>
      </c>
      <c r="O31" s="9">
        <v>915</v>
      </c>
    </row>
    <row r="32" spans="1:15" s="3" customFormat="1" ht="12" customHeight="1">
      <c r="A32" s="3" t="s">
        <v>216</v>
      </c>
      <c r="B32" s="9">
        <v>11453</v>
      </c>
      <c r="C32" s="9">
        <v>9529</v>
      </c>
      <c r="D32" s="9">
        <v>483</v>
      </c>
      <c r="E32" s="9">
        <v>-7344</v>
      </c>
      <c r="F32" s="9">
        <v>-3952</v>
      </c>
      <c r="G32" s="9">
        <v>0</v>
      </c>
      <c r="H32" s="9">
        <v>-1284</v>
      </c>
      <c r="I32" s="9">
        <v>5803</v>
      </c>
      <c r="J32" s="9">
        <v>-2206</v>
      </c>
      <c r="K32" s="9">
        <v>0</v>
      </c>
      <c r="L32" s="9">
        <v>0</v>
      </c>
      <c r="M32" s="9">
        <v>1830</v>
      </c>
      <c r="N32" s="9">
        <v>-464</v>
      </c>
      <c r="O32" s="9">
        <v>1366</v>
      </c>
    </row>
    <row r="33" spans="1:15" s="3" customFormat="1" ht="12" customHeight="1">
      <c r="A33" s="3" t="s">
        <v>214</v>
      </c>
      <c r="B33" s="9">
        <v>11396</v>
      </c>
      <c r="C33" s="9">
        <v>9969</v>
      </c>
      <c r="D33" s="9">
        <v>373</v>
      </c>
      <c r="E33" s="9">
        <v>-5852</v>
      </c>
      <c r="F33" s="9">
        <v>-3058</v>
      </c>
      <c r="G33" s="9">
        <v>0</v>
      </c>
      <c r="H33" s="9">
        <v>1432</v>
      </c>
      <c r="I33" s="9">
        <v>1089</v>
      </c>
      <c r="J33" s="9">
        <v>-35</v>
      </c>
      <c r="K33" s="9">
        <v>4328</v>
      </c>
      <c r="L33" s="9">
        <v>0</v>
      </c>
      <c r="M33" s="9">
        <v>6441</v>
      </c>
      <c r="N33" s="9">
        <v>-2419</v>
      </c>
      <c r="O33" s="9">
        <v>4022</v>
      </c>
    </row>
    <row r="34" spans="1:15" s="3" customFormat="1" ht="12" customHeight="1">
      <c r="A34" s="3" t="s">
        <v>217</v>
      </c>
      <c r="B34" s="9">
        <v>6185</v>
      </c>
      <c r="C34" s="9">
        <v>5783</v>
      </c>
      <c r="D34" s="9">
        <v>144</v>
      </c>
      <c r="E34" s="9">
        <v>-2097</v>
      </c>
      <c r="F34" s="9">
        <v>-1404</v>
      </c>
      <c r="G34" s="9">
        <v>-700</v>
      </c>
      <c r="H34" s="9">
        <v>1726</v>
      </c>
      <c r="I34" s="9">
        <v>1973</v>
      </c>
      <c r="J34" s="9">
        <v>-125</v>
      </c>
      <c r="K34" s="9">
        <v>0</v>
      </c>
      <c r="L34" s="9">
        <v>58</v>
      </c>
      <c r="M34" s="9">
        <v>3488</v>
      </c>
      <c r="N34" s="9">
        <v>-1475</v>
      </c>
      <c r="O34" s="9">
        <v>2013</v>
      </c>
    </row>
    <row r="35" spans="1:15" s="3" customFormat="1" ht="12" customHeight="1">
      <c r="A35" s="3" t="s">
        <v>215</v>
      </c>
      <c r="B35" s="9">
        <v>5828</v>
      </c>
      <c r="C35" s="9">
        <v>5107</v>
      </c>
      <c r="D35" s="9">
        <v>142</v>
      </c>
      <c r="E35" s="9">
        <v>-1185</v>
      </c>
      <c r="F35" s="9">
        <v>-964</v>
      </c>
      <c r="G35" s="9">
        <v>-2007</v>
      </c>
      <c r="H35" s="9">
        <v>1093</v>
      </c>
      <c r="I35" s="9">
        <v>2806</v>
      </c>
      <c r="J35" s="9">
        <v>-156</v>
      </c>
      <c r="K35" s="9">
        <v>8236</v>
      </c>
      <c r="L35" s="9">
        <v>0</v>
      </c>
      <c r="M35" s="9">
        <v>11837</v>
      </c>
      <c r="N35" s="9">
        <v>-3459</v>
      </c>
      <c r="O35" s="9">
        <v>8378</v>
      </c>
    </row>
    <row r="36" spans="1:5" s="3" customFormat="1" ht="12.75">
      <c r="A36" s="2"/>
      <c r="B36" s="9"/>
      <c r="C36" s="9"/>
      <c r="D36" s="9"/>
      <c r="E36" s="9"/>
    </row>
    <row r="37" spans="1:15" ht="12.75">
      <c r="A37" s="3" t="s">
        <v>139</v>
      </c>
      <c r="B37" s="9">
        <f aca="true" t="shared" si="0" ref="B37:O37">SUM(B5:B36)</f>
        <v>5661474</v>
      </c>
      <c r="C37" s="9">
        <f t="shared" si="0"/>
        <v>5016574</v>
      </c>
      <c r="D37" s="9">
        <f t="shared" si="0"/>
        <v>576608</v>
      </c>
      <c r="E37" s="9">
        <f t="shared" si="0"/>
        <v>-3989210</v>
      </c>
      <c r="F37" s="9">
        <f t="shared" si="0"/>
        <v>-1259853</v>
      </c>
      <c r="G37" s="9">
        <f t="shared" si="0"/>
        <v>-391388</v>
      </c>
      <c r="H37" s="9">
        <f t="shared" si="0"/>
        <v>-47269</v>
      </c>
      <c r="I37" s="9">
        <f t="shared" si="0"/>
        <v>2036694</v>
      </c>
      <c r="J37" s="9">
        <f t="shared" si="0"/>
        <v>-254239</v>
      </c>
      <c r="K37" s="9">
        <f t="shared" si="0"/>
        <v>1048345</v>
      </c>
      <c r="L37" s="9">
        <f t="shared" si="0"/>
        <v>-149916</v>
      </c>
      <c r="M37" s="9">
        <f t="shared" si="0"/>
        <v>2057007</v>
      </c>
      <c r="N37" s="9">
        <f t="shared" si="0"/>
        <v>-977931</v>
      </c>
      <c r="O37" s="9">
        <f t="shared" si="0"/>
        <v>1079076</v>
      </c>
    </row>
    <row r="38" spans="1:15" ht="12.75">
      <c r="A38" s="1" t="s">
        <v>140</v>
      </c>
      <c r="B38" s="10">
        <v>5487609</v>
      </c>
      <c r="C38" s="10">
        <v>4839471</v>
      </c>
      <c r="D38" s="10">
        <v>601988</v>
      </c>
      <c r="E38" s="10">
        <v>-4097528</v>
      </c>
      <c r="F38" s="10">
        <v>-1123305</v>
      </c>
      <c r="G38" s="10">
        <v>-388559</v>
      </c>
      <c r="H38" s="10">
        <v>-167933</v>
      </c>
      <c r="I38" s="10">
        <v>1843689</v>
      </c>
      <c r="J38" s="10">
        <v>-152614</v>
      </c>
      <c r="K38" s="10">
        <v>1139700</v>
      </c>
      <c r="L38" s="10">
        <v>-72629</v>
      </c>
      <c r="M38" s="10">
        <v>1988224</v>
      </c>
      <c r="N38" s="10">
        <v>-682559</v>
      </c>
      <c r="O38" s="10">
        <v>1305665</v>
      </c>
    </row>
    <row r="40" spans="1:15" ht="12.75">
      <c r="A40" s="1" t="s">
        <v>136</v>
      </c>
      <c r="B40" s="7">
        <f aca="true" t="shared" si="1" ref="B40:O40">B37/($C37/100)</f>
        <v>112.85538696329408</v>
      </c>
      <c r="C40" s="7">
        <f t="shared" si="1"/>
        <v>100</v>
      </c>
      <c r="D40" s="7">
        <f t="shared" si="1"/>
        <v>11.494059491597254</v>
      </c>
      <c r="E40" s="7">
        <f t="shared" si="1"/>
        <v>-79.52060509822043</v>
      </c>
      <c r="F40" s="7">
        <f t="shared" si="1"/>
        <v>-25.113812733550827</v>
      </c>
      <c r="G40" s="7">
        <f t="shared" si="1"/>
        <v>-7.8018982676224855</v>
      </c>
      <c r="H40" s="7">
        <f t="shared" si="1"/>
        <v>-0.9422566077964762</v>
      </c>
      <c r="I40" s="7">
        <f t="shared" si="1"/>
        <v>40.59930143560127</v>
      </c>
      <c r="J40" s="7">
        <f t="shared" si="1"/>
        <v>-5.067980657715804</v>
      </c>
      <c r="K40" s="7">
        <f t="shared" si="1"/>
        <v>20.897628540912585</v>
      </c>
      <c r="L40" s="7">
        <f t="shared" si="1"/>
        <v>-2.9884140052553794</v>
      </c>
      <c r="M40" s="7">
        <f t="shared" si="1"/>
        <v>41.00421921414894</v>
      </c>
      <c r="N40" s="7">
        <f t="shared" si="1"/>
        <v>-19.494001284542</v>
      </c>
      <c r="O40" s="7">
        <f t="shared" si="1"/>
        <v>21.51021792960694</v>
      </c>
    </row>
    <row r="41" spans="1:15" ht="12.75">
      <c r="A41" s="1" t="s">
        <v>137</v>
      </c>
      <c r="B41" s="7">
        <f aca="true" t="shared" si="2" ref="B41:O41">B38/($C38/100)</f>
        <v>113.39274478553544</v>
      </c>
      <c r="C41" s="7">
        <f t="shared" si="2"/>
        <v>100</v>
      </c>
      <c r="D41" s="7">
        <f t="shared" si="2"/>
        <v>12.439128160908496</v>
      </c>
      <c r="E41" s="7">
        <f t="shared" si="2"/>
        <v>-84.66892352490592</v>
      </c>
      <c r="F41" s="7">
        <f t="shared" si="2"/>
        <v>-23.2113179312367</v>
      </c>
      <c r="G41" s="7">
        <f t="shared" si="2"/>
        <v>-8.028956057387264</v>
      </c>
      <c r="H41" s="7">
        <f t="shared" si="2"/>
        <v>-3.470069352621392</v>
      </c>
      <c r="I41" s="7">
        <f t="shared" si="2"/>
        <v>38.09691183189237</v>
      </c>
      <c r="J41" s="7">
        <f t="shared" si="2"/>
        <v>-3.153526490808603</v>
      </c>
      <c r="K41" s="7">
        <f t="shared" si="2"/>
        <v>23.550094628111214</v>
      </c>
      <c r="L41" s="7">
        <f t="shared" si="2"/>
        <v>-1.500763203250934</v>
      </c>
      <c r="M41" s="7">
        <f t="shared" si="2"/>
        <v>41.08349858899867</v>
      </c>
      <c r="N41" s="7">
        <f t="shared" si="2"/>
        <v>-14.1040002099403</v>
      </c>
      <c r="O41" s="7">
        <f t="shared" si="2"/>
        <v>26.979498379058374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5"/>
  <dimension ref="A1:AG21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33" width="13.7109375" style="1" customWidth="1"/>
    <col min="34" max="16384" width="9.140625" style="1" customWidth="1"/>
  </cols>
  <sheetData>
    <row r="1" spans="1:33" ht="27" customHeight="1">
      <c r="A1" s="32" t="s">
        <v>332</v>
      </c>
      <c r="B1" s="23"/>
      <c r="C1" s="23"/>
      <c r="D1" s="23"/>
      <c r="E1" s="23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11" s="19" customFormat="1" ht="17.25" customHeight="1">
      <c r="A2" s="27" t="s">
        <v>25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2:33" s="3" customFormat="1" ht="14.25" customHeight="1">
      <c r="B3" s="21" t="s">
        <v>12</v>
      </c>
      <c r="C3" s="16"/>
      <c r="D3" s="16"/>
      <c r="E3" s="21" t="s">
        <v>13</v>
      </c>
      <c r="F3" s="16"/>
      <c r="G3" s="16"/>
      <c r="H3" s="21" t="s">
        <v>14</v>
      </c>
      <c r="I3" s="16"/>
      <c r="J3" s="16"/>
      <c r="K3" s="21" t="s">
        <v>15</v>
      </c>
      <c r="L3" s="16"/>
      <c r="M3" s="16"/>
      <c r="N3" s="21" t="s">
        <v>16</v>
      </c>
      <c r="O3" s="16"/>
      <c r="P3" s="16"/>
      <c r="Q3" s="21" t="s">
        <v>17</v>
      </c>
      <c r="R3" s="16"/>
      <c r="S3" s="16"/>
      <c r="T3" s="21" t="s">
        <v>18</v>
      </c>
      <c r="U3" s="16"/>
      <c r="V3" s="16"/>
      <c r="W3" s="21" t="s">
        <v>19</v>
      </c>
      <c r="X3" s="16"/>
      <c r="Y3" s="16"/>
      <c r="Z3" s="21" t="s">
        <v>20</v>
      </c>
      <c r="AA3" s="16"/>
      <c r="AB3" s="16"/>
      <c r="AC3" s="21" t="s">
        <v>333</v>
      </c>
      <c r="AD3" s="16"/>
      <c r="AE3" s="16"/>
      <c r="AF3" s="16"/>
      <c r="AG3" s="16"/>
    </row>
    <row r="4" spans="1:33" ht="14.25" customHeight="1" thickBot="1">
      <c r="A4" s="3"/>
      <c r="B4" s="21" t="s">
        <v>114</v>
      </c>
      <c r="C4" s="16"/>
      <c r="D4" s="16"/>
      <c r="E4" s="22" t="s">
        <v>115</v>
      </c>
      <c r="F4" s="16"/>
      <c r="G4" s="16"/>
      <c r="H4" s="22" t="s">
        <v>116</v>
      </c>
      <c r="I4" s="16"/>
      <c r="J4" s="16"/>
      <c r="K4" s="22" t="s">
        <v>117</v>
      </c>
      <c r="L4" s="16"/>
      <c r="M4" s="16"/>
      <c r="N4" s="22" t="s">
        <v>118</v>
      </c>
      <c r="O4" s="16"/>
      <c r="P4" s="16"/>
      <c r="Q4" s="21" t="s">
        <v>119</v>
      </c>
      <c r="R4" s="16"/>
      <c r="S4" s="16"/>
      <c r="T4" s="22" t="s">
        <v>120</v>
      </c>
      <c r="U4" s="16"/>
      <c r="V4" s="16"/>
      <c r="W4" s="22" t="s">
        <v>121</v>
      </c>
      <c r="X4" s="16"/>
      <c r="Y4" s="16"/>
      <c r="Z4" s="22" t="s">
        <v>122</v>
      </c>
      <c r="AA4" s="16"/>
      <c r="AB4" s="16"/>
      <c r="AC4" s="22" t="s">
        <v>123</v>
      </c>
      <c r="AD4" s="16"/>
      <c r="AE4" s="16"/>
      <c r="AF4" s="16"/>
      <c r="AG4" s="16"/>
    </row>
    <row r="5" spans="1:33" ht="67.5" customHeight="1" thickTop="1">
      <c r="A5" s="5" t="s">
        <v>0</v>
      </c>
      <c r="B5" s="4" t="s">
        <v>124</v>
      </c>
      <c r="C5" s="4" t="s">
        <v>125</v>
      </c>
      <c r="D5" s="4" t="s">
        <v>126</v>
      </c>
      <c r="E5" s="4" t="s">
        <v>124</v>
      </c>
      <c r="F5" s="4" t="s">
        <v>125</v>
      </c>
      <c r="G5" s="4" t="s">
        <v>126</v>
      </c>
      <c r="H5" s="4" t="s">
        <v>124</v>
      </c>
      <c r="I5" s="4" t="s">
        <v>125</v>
      </c>
      <c r="J5" s="4" t="s">
        <v>126</v>
      </c>
      <c r="K5" s="4" t="s">
        <v>124</v>
      </c>
      <c r="L5" s="4" t="s">
        <v>125</v>
      </c>
      <c r="M5" s="4" t="s">
        <v>126</v>
      </c>
      <c r="N5" s="4" t="s">
        <v>124</v>
      </c>
      <c r="O5" s="4" t="s">
        <v>125</v>
      </c>
      <c r="P5" s="4" t="s">
        <v>126</v>
      </c>
      <c r="Q5" s="4" t="s">
        <v>124</v>
      </c>
      <c r="R5" s="4" t="s">
        <v>125</v>
      </c>
      <c r="S5" s="4" t="s">
        <v>126</v>
      </c>
      <c r="T5" s="4" t="s">
        <v>124</v>
      </c>
      <c r="U5" s="4" t="s">
        <v>125</v>
      </c>
      <c r="V5" s="4" t="s">
        <v>126</v>
      </c>
      <c r="W5" s="4" t="s">
        <v>124</v>
      </c>
      <c r="X5" s="4" t="s">
        <v>125</v>
      </c>
      <c r="Y5" s="4" t="s">
        <v>126</v>
      </c>
      <c r="Z5" s="4" t="s">
        <v>124</v>
      </c>
      <c r="AA5" s="4" t="s">
        <v>125</v>
      </c>
      <c r="AB5" s="4" t="s">
        <v>126</v>
      </c>
      <c r="AC5" s="4" t="s">
        <v>124</v>
      </c>
      <c r="AD5" s="4" t="s">
        <v>125</v>
      </c>
      <c r="AE5" s="4" t="s">
        <v>126</v>
      </c>
      <c r="AF5" s="4" t="s">
        <v>127</v>
      </c>
      <c r="AG5" s="17"/>
    </row>
    <row r="6" spans="1:33" s="3" customFormat="1" ht="12" customHeight="1">
      <c r="A6" s="3" t="s">
        <v>334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30</v>
      </c>
      <c r="I6" s="9">
        <v>-35</v>
      </c>
      <c r="J6" s="9">
        <v>-3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30</v>
      </c>
      <c r="AD6" s="9">
        <v>-35</v>
      </c>
      <c r="AE6" s="9">
        <v>-3</v>
      </c>
      <c r="AF6" s="9">
        <v>-8</v>
      </c>
      <c r="AG6" s="9"/>
    </row>
    <row r="7" spans="1:33" s="3" customFormat="1" ht="12" customHeight="1">
      <c r="A7" s="3" t="s">
        <v>335</v>
      </c>
      <c r="B7" s="9">
        <v>0</v>
      </c>
      <c r="C7" s="9">
        <v>0</v>
      </c>
      <c r="D7" s="9">
        <v>0</v>
      </c>
      <c r="E7" s="9">
        <v>40000</v>
      </c>
      <c r="F7" s="9">
        <v>-8000</v>
      </c>
      <c r="G7" s="9">
        <v>-7000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40000</v>
      </c>
      <c r="AD7" s="9">
        <v>-8000</v>
      </c>
      <c r="AE7" s="9">
        <v>-7000</v>
      </c>
      <c r="AF7" s="9">
        <v>25000</v>
      </c>
      <c r="AG7" s="9"/>
    </row>
    <row r="8" spans="1:33" s="3" customFormat="1" ht="12" customHeight="1">
      <c r="A8" s="3" t="s">
        <v>336</v>
      </c>
      <c r="B8" s="9">
        <v>4437</v>
      </c>
      <c r="C8" s="9">
        <v>-5801</v>
      </c>
      <c r="D8" s="9">
        <v>-751</v>
      </c>
      <c r="E8" s="9">
        <v>40090</v>
      </c>
      <c r="F8" s="9">
        <v>-14962</v>
      </c>
      <c r="G8" s="9">
        <v>-6791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44527</v>
      </c>
      <c r="AD8" s="9">
        <v>-20763</v>
      </c>
      <c r="AE8" s="9">
        <v>-7542</v>
      </c>
      <c r="AF8" s="9">
        <v>16222</v>
      </c>
      <c r="AG8" s="9"/>
    </row>
    <row r="9" spans="1:33" s="3" customFormat="1" ht="12" customHeight="1">
      <c r="A9" s="3" t="s">
        <v>337</v>
      </c>
      <c r="B9" s="9">
        <v>91976</v>
      </c>
      <c r="C9" s="9">
        <v>-14903</v>
      </c>
      <c r="D9" s="9">
        <v>-19278</v>
      </c>
      <c r="E9" s="9">
        <v>12927</v>
      </c>
      <c r="F9" s="9">
        <v>-1425</v>
      </c>
      <c r="G9" s="9">
        <v>-4530</v>
      </c>
      <c r="H9" s="9">
        <v>0</v>
      </c>
      <c r="I9" s="9">
        <v>0</v>
      </c>
      <c r="J9" s="9">
        <v>0</v>
      </c>
      <c r="K9" s="9">
        <v>4908</v>
      </c>
      <c r="L9" s="9">
        <v>-1533</v>
      </c>
      <c r="M9" s="9">
        <v>0</v>
      </c>
      <c r="N9" s="9">
        <v>0</v>
      </c>
      <c r="O9" s="9">
        <v>0</v>
      </c>
      <c r="P9" s="9">
        <v>0</v>
      </c>
      <c r="Q9" s="9">
        <v>2892</v>
      </c>
      <c r="R9" s="9">
        <v>-18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120402</v>
      </c>
      <c r="AD9" s="9">
        <v>-23701</v>
      </c>
      <c r="AE9" s="9">
        <v>-23808</v>
      </c>
      <c r="AF9" s="9">
        <v>72893</v>
      </c>
      <c r="AG9" s="9"/>
    </row>
    <row r="10" spans="1:33" s="3" customFormat="1" ht="12" customHeight="1">
      <c r="A10" s="3" t="s">
        <v>338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13509</v>
      </c>
      <c r="I10" s="9">
        <v>-9358</v>
      </c>
      <c r="J10" s="9">
        <v>-2601</v>
      </c>
      <c r="K10" s="9">
        <v>10930</v>
      </c>
      <c r="L10" s="9">
        <v>-11108</v>
      </c>
      <c r="M10" s="9">
        <v>-2121</v>
      </c>
      <c r="N10" s="9">
        <v>13913</v>
      </c>
      <c r="O10" s="9">
        <v>-8380</v>
      </c>
      <c r="P10" s="9">
        <v>-2717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38352</v>
      </c>
      <c r="AD10" s="9">
        <v>-28846</v>
      </c>
      <c r="AE10" s="9">
        <v>-7439</v>
      </c>
      <c r="AF10" s="9">
        <v>2067</v>
      </c>
      <c r="AG10" s="9"/>
    </row>
    <row r="11" spans="1:33" s="3" customFormat="1" ht="12" customHeight="1">
      <c r="A11" s="3" t="s">
        <v>339</v>
      </c>
      <c r="B11" s="9">
        <v>678</v>
      </c>
      <c r="C11" s="9">
        <v>-281</v>
      </c>
      <c r="D11" s="9">
        <v>-246</v>
      </c>
      <c r="E11" s="9">
        <v>60676</v>
      </c>
      <c r="F11" s="9">
        <v>-49010</v>
      </c>
      <c r="G11" s="9">
        <v>-21172</v>
      </c>
      <c r="H11" s="9">
        <v>7880</v>
      </c>
      <c r="I11" s="9">
        <v>-5782</v>
      </c>
      <c r="J11" s="9">
        <v>-2708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1667</v>
      </c>
      <c r="R11" s="9">
        <v>-1041</v>
      </c>
      <c r="S11" s="9">
        <v>-492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70901</v>
      </c>
      <c r="AD11" s="9">
        <v>-56114</v>
      </c>
      <c r="AE11" s="9">
        <v>-24618</v>
      </c>
      <c r="AF11" s="9">
        <v>-9831</v>
      </c>
      <c r="AG11" s="9"/>
    </row>
    <row r="12" spans="1:33" s="3" customFormat="1" ht="12" customHeight="1">
      <c r="A12" s="3" t="s">
        <v>340</v>
      </c>
      <c r="B12" s="9">
        <v>0</v>
      </c>
      <c r="C12" s="9">
        <v>0</v>
      </c>
      <c r="D12" s="9">
        <v>0</v>
      </c>
      <c r="E12" s="9">
        <v>103551</v>
      </c>
      <c r="F12" s="9">
        <v>-10803</v>
      </c>
      <c r="G12" s="9">
        <v>-16160</v>
      </c>
      <c r="H12" s="9">
        <v>0</v>
      </c>
      <c r="I12" s="9">
        <v>0</v>
      </c>
      <c r="J12" s="9">
        <v>0</v>
      </c>
      <c r="K12" s="9">
        <v>1828</v>
      </c>
      <c r="L12" s="9">
        <v>-2805</v>
      </c>
      <c r="M12" s="9">
        <v>-560</v>
      </c>
      <c r="N12" s="9">
        <v>724</v>
      </c>
      <c r="O12" s="9">
        <v>-394</v>
      </c>
      <c r="P12" s="9">
        <v>-440</v>
      </c>
      <c r="Q12" s="9">
        <v>30567</v>
      </c>
      <c r="R12" s="9">
        <v>-36576</v>
      </c>
      <c r="S12" s="9">
        <v>-9190</v>
      </c>
      <c r="T12" s="9">
        <v>179</v>
      </c>
      <c r="U12" s="9">
        <v>0</v>
      </c>
      <c r="V12" s="9">
        <v>-35</v>
      </c>
      <c r="W12" s="9">
        <v>0</v>
      </c>
      <c r="X12" s="9">
        <v>0</v>
      </c>
      <c r="Y12" s="9">
        <v>0</v>
      </c>
      <c r="Z12" s="9">
        <v>3227</v>
      </c>
      <c r="AA12" s="9">
        <v>0</v>
      </c>
      <c r="AB12" s="9">
        <v>-750</v>
      </c>
      <c r="AC12" s="9">
        <v>149362</v>
      </c>
      <c r="AD12" s="9">
        <v>-57759</v>
      </c>
      <c r="AE12" s="9">
        <v>-27135</v>
      </c>
      <c r="AF12" s="9">
        <v>64468</v>
      </c>
      <c r="AG12" s="9"/>
    </row>
    <row r="13" spans="1:33" s="3" customFormat="1" ht="12" customHeight="1">
      <c r="A13" s="3" t="s">
        <v>341</v>
      </c>
      <c r="B13" s="9">
        <v>64622</v>
      </c>
      <c r="C13" s="9">
        <v>-33488</v>
      </c>
      <c r="D13" s="9">
        <v>-18509</v>
      </c>
      <c r="E13" s="9">
        <v>64715</v>
      </c>
      <c r="F13" s="9">
        <v>-35695</v>
      </c>
      <c r="G13" s="9">
        <v>-25412</v>
      </c>
      <c r="H13" s="9">
        <v>10006</v>
      </c>
      <c r="I13" s="9">
        <v>-5466</v>
      </c>
      <c r="J13" s="9">
        <v>-3819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3100</v>
      </c>
      <c r="R13" s="9">
        <v>-4644</v>
      </c>
      <c r="S13" s="9">
        <v>-1012</v>
      </c>
      <c r="T13" s="9">
        <v>0</v>
      </c>
      <c r="U13" s="9">
        <v>0</v>
      </c>
      <c r="V13" s="9">
        <v>0</v>
      </c>
      <c r="W13" s="9">
        <v>1571</v>
      </c>
      <c r="X13" s="9">
        <v>-1416</v>
      </c>
      <c r="Y13" s="9">
        <v>-547</v>
      </c>
      <c r="Z13" s="9">
        <v>0</v>
      </c>
      <c r="AA13" s="9">
        <v>0</v>
      </c>
      <c r="AB13" s="9">
        <v>0</v>
      </c>
      <c r="AC13" s="9">
        <v>144014</v>
      </c>
      <c r="AD13" s="9">
        <v>-80709</v>
      </c>
      <c r="AE13" s="9">
        <v>-49299</v>
      </c>
      <c r="AF13" s="9">
        <v>14006</v>
      </c>
      <c r="AG13" s="9"/>
    </row>
    <row r="14" spans="1:33" s="3" customFormat="1" ht="12" customHeight="1">
      <c r="A14" s="3" t="s">
        <v>342</v>
      </c>
      <c r="B14" s="9">
        <v>0</v>
      </c>
      <c r="C14" s="9">
        <v>0</v>
      </c>
      <c r="D14" s="9">
        <v>0</v>
      </c>
      <c r="E14" s="9">
        <v>98001</v>
      </c>
      <c r="F14" s="9">
        <v>-85960</v>
      </c>
      <c r="G14" s="9">
        <v>-29169</v>
      </c>
      <c r="H14" s="9">
        <v>347</v>
      </c>
      <c r="I14" s="9">
        <v>-116</v>
      </c>
      <c r="J14" s="9">
        <v>-87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583</v>
      </c>
      <c r="R14" s="9">
        <v>-129</v>
      </c>
      <c r="S14" s="9">
        <v>-72</v>
      </c>
      <c r="T14" s="9">
        <v>0</v>
      </c>
      <c r="U14" s="9">
        <v>0</v>
      </c>
      <c r="V14" s="9">
        <v>0</v>
      </c>
      <c r="W14" s="9">
        <v>48726</v>
      </c>
      <c r="X14" s="9">
        <v>-32639</v>
      </c>
      <c r="Y14" s="9">
        <v>-14238</v>
      </c>
      <c r="Z14" s="9">
        <v>0</v>
      </c>
      <c r="AA14" s="9">
        <v>0</v>
      </c>
      <c r="AB14" s="9">
        <v>0</v>
      </c>
      <c r="AC14" s="9">
        <v>147657</v>
      </c>
      <c r="AD14" s="9">
        <v>-118844</v>
      </c>
      <c r="AE14" s="9">
        <v>-43566</v>
      </c>
      <c r="AF14" s="9">
        <v>-14753</v>
      </c>
      <c r="AG14" s="9"/>
    </row>
    <row r="15" spans="1:33" s="3" customFormat="1" ht="12" customHeight="1">
      <c r="A15" s="3" t="s">
        <v>343</v>
      </c>
      <c r="B15" s="9">
        <v>136</v>
      </c>
      <c r="C15" s="9">
        <v>-14</v>
      </c>
      <c r="D15" s="9">
        <v>0</v>
      </c>
      <c r="E15" s="9">
        <v>394548</v>
      </c>
      <c r="F15" s="9">
        <v>-338261</v>
      </c>
      <c r="G15" s="9">
        <v>-179014</v>
      </c>
      <c r="H15" s="9">
        <v>178</v>
      </c>
      <c r="I15" s="9">
        <v>-639</v>
      </c>
      <c r="J15" s="9">
        <v>0</v>
      </c>
      <c r="K15" s="9">
        <v>942</v>
      </c>
      <c r="L15" s="9">
        <v>-979</v>
      </c>
      <c r="M15" s="9">
        <v>-41</v>
      </c>
      <c r="N15" s="9">
        <v>0</v>
      </c>
      <c r="O15" s="9">
        <v>0</v>
      </c>
      <c r="P15" s="9">
        <v>-1061</v>
      </c>
      <c r="Q15" s="9">
        <v>91466</v>
      </c>
      <c r="R15" s="9">
        <v>-74743</v>
      </c>
      <c r="S15" s="9">
        <v>-12762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-6472</v>
      </c>
      <c r="AC15" s="9">
        <v>766515</v>
      </c>
      <c r="AD15" s="9">
        <v>-509647</v>
      </c>
      <c r="AE15" s="9">
        <v>-199350</v>
      </c>
      <c r="AF15" s="9">
        <v>57518</v>
      </c>
      <c r="AG15" s="9"/>
    </row>
    <row r="16" spans="1:33" s="3" customFormat="1" ht="12.75">
      <c r="A16" s="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2.75">
      <c r="A17" s="3" t="s">
        <v>139</v>
      </c>
      <c r="B17" s="9">
        <f>SUM(B6:B16)</f>
        <v>161849</v>
      </c>
      <c r="C17" s="9">
        <f>SUM(C6:C16)</f>
        <v>-54487</v>
      </c>
      <c r="D17" s="9">
        <f>SUM(D6:D16)</f>
        <v>-38784</v>
      </c>
      <c r="E17" s="9">
        <f aca="true" t="shared" si="0" ref="E17:AE17">SUM(E6:E16)</f>
        <v>814508</v>
      </c>
      <c r="F17" s="9">
        <f t="shared" si="0"/>
        <v>-544116</v>
      </c>
      <c r="G17" s="9">
        <f t="shared" si="0"/>
        <v>-289248</v>
      </c>
      <c r="H17" s="9">
        <f t="shared" si="0"/>
        <v>31950</v>
      </c>
      <c r="I17" s="9">
        <f t="shared" si="0"/>
        <v>-21396</v>
      </c>
      <c r="J17" s="9">
        <f t="shared" si="0"/>
        <v>-9218</v>
      </c>
      <c r="K17" s="9">
        <f t="shared" si="0"/>
        <v>18608</v>
      </c>
      <c r="L17" s="9">
        <f t="shared" si="0"/>
        <v>-16425</v>
      </c>
      <c r="M17" s="9">
        <f t="shared" si="0"/>
        <v>-2722</v>
      </c>
      <c r="N17" s="9">
        <f t="shared" si="0"/>
        <v>14637</v>
      </c>
      <c r="O17" s="9">
        <f t="shared" si="0"/>
        <v>-8774</v>
      </c>
      <c r="P17" s="9">
        <f t="shared" si="0"/>
        <v>-4218</v>
      </c>
      <c r="Q17" s="9">
        <f t="shared" si="0"/>
        <v>130275</v>
      </c>
      <c r="R17" s="9">
        <f t="shared" si="0"/>
        <v>-117151</v>
      </c>
      <c r="S17" s="9">
        <f t="shared" si="0"/>
        <v>-23528</v>
      </c>
      <c r="T17" s="9">
        <f t="shared" si="0"/>
        <v>179</v>
      </c>
      <c r="U17" s="9">
        <f t="shared" si="0"/>
        <v>0</v>
      </c>
      <c r="V17" s="9">
        <f t="shared" si="0"/>
        <v>-35</v>
      </c>
      <c r="W17" s="9">
        <f t="shared" si="0"/>
        <v>50297</v>
      </c>
      <c r="X17" s="9">
        <f t="shared" si="0"/>
        <v>-34055</v>
      </c>
      <c r="Y17" s="9">
        <f t="shared" si="0"/>
        <v>-14785</v>
      </c>
      <c r="Z17" s="9">
        <f t="shared" si="0"/>
        <v>3227</v>
      </c>
      <c r="AA17" s="9">
        <f t="shared" si="0"/>
        <v>0</v>
      </c>
      <c r="AB17" s="9">
        <f t="shared" si="0"/>
        <v>-7222</v>
      </c>
      <c r="AC17" s="9">
        <f t="shared" si="0"/>
        <v>1521760</v>
      </c>
      <c r="AD17" s="9">
        <f t="shared" si="0"/>
        <v>-904418</v>
      </c>
      <c r="AE17" s="9">
        <f t="shared" si="0"/>
        <v>-389760</v>
      </c>
      <c r="AF17" s="9">
        <f>AC17+AD17+AE17</f>
        <v>227582</v>
      </c>
      <c r="AG17" s="9"/>
    </row>
    <row r="18" spans="1:33" ht="12.75">
      <c r="A18" s="1" t="s">
        <v>140</v>
      </c>
      <c r="B18" s="10">
        <v>131466</v>
      </c>
      <c r="C18" s="10">
        <v>-67271</v>
      </c>
      <c r="D18" s="10">
        <v>-30918</v>
      </c>
      <c r="E18" s="10">
        <v>655036</v>
      </c>
      <c r="F18" s="10">
        <v>-280936</v>
      </c>
      <c r="G18" s="10">
        <v>-177091</v>
      </c>
      <c r="H18" s="10">
        <v>33891</v>
      </c>
      <c r="I18" s="10">
        <v>-24290</v>
      </c>
      <c r="J18" s="10">
        <v>-13485</v>
      </c>
      <c r="K18" s="10">
        <v>15266</v>
      </c>
      <c r="L18" s="10">
        <v>-16254</v>
      </c>
      <c r="M18" s="10">
        <v>-5126</v>
      </c>
      <c r="N18" s="10">
        <v>14651</v>
      </c>
      <c r="O18" s="10">
        <v>-9717</v>
      </c>
      <c r="P18" s="10">
        <v>-6398</v>
      </c>
      <c r="Q18" s="10">
        <v>62033</v>
      </c>
      <c r="R18" s="10">
        <v>-37635</v>
      </c>
      <c r="S18" s="10">
        <v>-14149</v>
      </c>
      <c r="T18" s="10">
        <v>118</v>
      </c>
      <c r="U18" s="10">
        <v>0</v>
      </c>
      <c r="V18" s="10">
        <v>0</v>
      </c>
      <c r="W18" s="10">
        <v>39906</v>
      </c>
      <c r="X18" s="10">
        <v>-30735</v>
      </c>
      <c r="Y18" s="10">
        <v>-10130</v>
      </c>
      <c r="Z18" s="10">
        <v>4633</v>
      </c>
      <c r="AA18" s="10">
        <v>0</v>
      </c>
      <c r="AB18" s="10">
        <v>-670</v>
      </c>
      <c r="AC18" s="10">
        <v>1233142</v>
      </c>
      <c r="AD18" s="10">
        <v>-554583</v>
      </c>
      <c r="AE18" s="10">
        <v>-257967</v>
      </c>
      <c r="AF18" s="9">
        <f>AC18+AD18+AE18</f>
        <v>420592</v>
      </c>
      <c r="AG18" s="10"/>
    </row>
    <row r="19" ht="12.75">
      <c r="AF19" s="9"/>
    </row>
    <row r="20" spans="1:33" ht="12.75">
      <c r="A20" s="1" t="s">
        <v>136</v>
      </c>
      <c r="B20" s="7">
        <f>B17/(B17/100)</f>
        <v>100</v>
      </c>
      <c r="C20" s="7">
        <f>C17/(B17/100)</f>
        <v>-33.66533002984263</v>
      </c>
      <c r="D20" s="7">
        <f>D17/(B17/100)</f>
        <v>-23.963076694944053</v>
      </c>
      <c r="E20" s="7">
        <f>E17/(E17/100)</f>
        <v>100</v>
      </c>
      <c r="F20" s="7">
        <f>F17/(E17/100)</f>
        <v>-66.80302710347841</v>
      </c>
      <c r="G20" s="7">
        <f>G17/(E17/100)</f>
        <v>-35.51199006025723</v>
      </c>
      <c r="H20" s="7">
        <f>H17/(H17/100)</f>
        <v>100</v>
      </c>
      <c r="I20" s="7">
        <f>I17/(H17/100)</f>
        <v>-66.96713615023474</v>
      </c>
      <c r="J20" s="7">
        <f>J17/(H17/100)</f>
        <v>-28.85133020344288</v>
      </c>
      <c r="K20" s="7">
        <f>K17/(K17/100)</f>
        <v>100</v>
      </c>
      <c r="L20" s="7">
        <f>L17/(K17/100)</f>
        <v>-88.26848667239896</v>
      </c>
      <c r="M20" s="7">
        <f>M17/(K17/100)</f>
        <v>-14.628116938950988</v>
      </c>
      <c r="N20" s="7">
        <f>N17/(N17/100)</f>
        <v>100</v>
      </c>
      <c r="O20" s="7">
        <f>O17/(N17/100)</f>
        <v>-59.943977591036415</v>
      </c>
      <c r="P20" s="7">
        <f>P17/(N17/100)</f>
        <v>-28.817380610780898</v>
      </c>
      <c r="Q20" s="7">
        <f>Q17/(Q17/100)</f>
        <v>100</v>
      </c>
      <c r="R20" s="7">
        <f>R17/(Q17/100)</f>
        <v>-89.92592592592592</v>
      </c>
      <c r="S20" s="7">
        <f>S17/(Q17/100)</f>
        <v>-18.06025714834005</v>
      </c>
      <c r="T20" s="7">
        <f>T17/(T17/100)</f>
        <v>100</v>
      </c>
      <c r="U20" s="7">
        <f>U17/(T17/100)</f>
        <v>0</v>
      </c>
      <c r="V20" s="7">
        <f>V17/(T17/100)</f>
        <v>-19.553072625698324</v>
      </c>
      <c r="W20" s="7">
        <f>W17/(W17/100)</f>
        <v>100</v>
      </c>
      <c r="X20" s="7">
        <f>X17/(W17/100)</f>
        <v>-67.70781557548163</v>
      </c>
      <c r="Y20" s="7">
        <f>Y17/(W17/100)</f>
        <v>-29.395391375231124</v>
      </c>
      <c r="Z20" s="7">
        <f>Z17/(Z17/100)</f>
        <v>99.99999999999999</v>
      </c>
      <c r="AA20" s="7">
        <f>AA17/(Z17/100)</f>
        <v>0</v>
      </c>
      <c r="AB20" s="7">
        <f>AB17/(Z17/100)</f>
        <v>-223.79919429810968</v>
      </c>
      <c r="AC20" s="7">
        <f>AC17/(AC17/100)</f>
        <v>100</v>
      </c>
      <c r="AD20" s="7">
        <f>AD17/(AC17/100)</f>
        <v>-59.43236778467038</v>
      </c>
      <c r="AE20" s="7">
        <f>AE17/(AC17/100)</f>
        <v>-25.612448743560087</v>
      </c>
      <c r="AF20" s="9">
        <f>AC20+AD20+AE20</f>
        <v>14.95518347176953</v>
      </c>
      <c r="AG20" s="7"/>
    </row>
    <row r="21" spans="1:33" ht="12.75">
      <c r="A21" s="1" t="s">
        <v>137</v>
      </c>
      <c r="B21" s="7">
        <f>B18/(B18/100)</f>
        <v>100</v>
      </c>
      <c r="C21" s="7">
        <f>C18/(B18/100)</f>
        <v>-51.16988422862185</v>
      </c>
      <c r="D21" s="7">
        <f>D18/(B18/100)</f>
        <v>-23.517867737666013</v>
      </c>
      <c r="E21" s="7">
        <f>E18/(E18/100)</f>
        <v>100</v>
      </c>
      <c r="F21" s="7">
        <f>F18/(E18/100)</f>
        <v>-42.88863512845096</v>
      </c>
      <c r="G21" s="7">
        <f>G18/(E18/100)</f>
        <v>-27.035307983072688</v>
      </c>
      <c r="H21" s="7">
        <f>H18/(H18/100)</f>
        <v>99.99999999999999</v>
      </c>
      <c r="I21" s="7">
        <f>I18/(H18/100)</f>
        <v>-71.6709450886666</v>
      </c>
      <c r="J21" s="7">
        <f>J18/(H18/100)</f>
        <v>-39.78932459945118</v>
      </c>
      <c r="K21" s="7">
        <f>K18/(K18/100)</f>
        <v>100</v>
      </c>
      <c r="L21" s="7">
        <f>L18/(K18/100)</f>
        <v>-106.47189833617189</v>
      </c>
      <c r="M21" s="7">
        <f>M18/(K18/100)</f>
        <v>-33.57788549718328</v>
      </c>
      <c r="N21" s="7">
        <f>N18/(N18/100)</f>
        <v>100</v>
      </c>
      <c r="O21" s="7">
        <f>O18/(N18/100)</f>
        <v>-66.32311787591291</v>
      </c>
      <c r="P21" s="7">
        <f>P18/(N18/100)</f>
        <v>-43.66937410415672</v>
      </c>
      <c r="Q21" s="7">
        <f>Q18/(Q18/100)</f>
        <v>100</v>
      </c>
      <c r="R21" s="7">
        <f>R18/(Q18/100)</f>
        <v>-60.66932116776554</v>
      </c>
      <c r="S21" s="7">
        <f>S18/(Q18/100)</f>
        <v>-22.80882755952477</v>
      </c>
      <c r="T21" s="7">
        <f>T18/(T18/100)</f>
        <v>100</v>
      </c>
      <c r="U21" s="7">
        <f>U18/(T18/100)</f>
        <v>0</v>
      </c>
      <c r="V21" s="7">
        <f>V18/(T18/100)</f>
        <v>0</v>
      </c>
      <c r="W21" s="7">
        <f>W18/(W18/100)</f>
        <v>100</v>
      </c>
      <c r="X21" s="7">
        <f>X18/(W18/100)</f>
        <v>-77.01849345963014</v>
      </c>
      <c r="Y21" s="7">
        <f>Y18/(W18/100)</f>
        <v>-25.384653936751366</v>
      </c>
      <c r="Z21" s="7">
        <f>Z18/(Z18/100)</f>
        <v>100</v>
      </c>
      <c r="AA21" s="7">
        <f>AA18/(Z18/100)</f>
        <v>0</v>
      </c>
      <c r="AB21" s="7">
        <f>AB18/(Z18/100)</f>
        <v>-14.461472048348803</v>
      </c>
      <c r="AC21" s="7">
        <f>AC18/(AC18/100)</f>
        <v>100</v>
      </c>
      <c r="AD21" s="7">
        <f>AD18/(AC18/100)</f>
        <v>-44.97316610739071</v>
      </c>
      <c r="AE21" s="7">
        <f>AE18/(AC18/100)</f>
        <v>-20.919488590932755</v>
      </c>
      <c r="AF21" s="9">
        <f>AC21+AD21+AE21</f>
        <v>34.10734530167653</v>
      </c>
      <c r="AG21" s="7"/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Krumlinde</dc:creator>
  <cp:keywords/>
  <dc:description/>
  <cp:lastModifiedBy>Arne Sandström</cp:lastModifiedBy>
  <cp:lastPrinted>2000-07-04T15:50:22Z</cp:lastPrinted>
  <dcterms:created xsi:type="dcterms:W3CDTF">2000-06-15T15:55:33Z</dcterms:created>
  <dcterms:modified xsi:type="dcterms:W3CDTF">2000-10-12T08:39:42Z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