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5055" tabRatio="961" activeTab="0"/>
  </bookViews>
  <sheets>
    <sheet name="Tabell 1a" sheetId="1" r:id="rId1"/>
    <sheet name="Tabell 1b" sheetId="2" r:id="rId2"/>
    <sheet name="Tabell 2" sheetId="3" r:id="rId3"/>
    <sheet name="Tabell 3" sheetId="4" r:id="rId4"/>
    <sheet name="Tabell 4a" sheetId="5" r:id="rId5"/>
    <sheet name="Tabell 4b" sheetId="6" r:id="rId6"/>
    <sheet name="Tabell 5" sheetId="7" r:id="rId7"/>
    <sheet name="Tabell 6" sheetId="8" r:id="rId8"/>
    <sheet name="Tabell 7" sheetId="9" r:id="rId9"/>
    <sheet name="Tabell 8" sheetId="10" r:id="rId10"/>
    <sheet name="Tabell 9a" sheetId="11" r:id="rId11"/>
    <sheet name="Tabell 9b" sheetId="12" r:id="rId12"/>
    <sheet name="Tabell 10" sheetId="13" r:id="rId13"/>
    <sheet name="Tabell 11" sheetId="14" r:id="rId14"/>
    <sheet name="Tabell 12" sheetId="15" r:id="rId15"/>
    <sheet name="Tabell 13" sheetId="16" r:id="rId16"/>
    <sheet name="Tabell 14" sheetId="17" r:id="rId17"/>
    <sheet name="Tabell 15" sheetId="18" r:id="rId18"/>
    <sheet name="Tabell 16" sheetId="19" r:id="rId19"/>
    <sheet name="Tabell 17" sheetId="20" r:id="rId20"/>
    <sheet name="Tabell 18a" sheetId="21" r:id="rId21"/>
    <sheet name="Tabell 18b" sheetId="22" r:id="rId22"/>
    <sheet name="Tabell 18c" sheetId="23" r:id="rId23"/>
    <sheet name="Tabell 19" sheetId="24" r:id="rId24"/>
    <sheet name="Tabell 20" sheetId="25" r:id="rId25"/>
    <sheet name="Tabell 21" sheetId="26" r:id="rId26"/>
    <sheet name="Tabell 22" sheetId="27" r:id="rId27"/>
    <sheet name="Tabell 23" sheetId="28" r:id="rId28"/>
    <sheet name="Tabell 24" sheetId="29" r:id="rId29"/>
    <sheet name="Tabell 25" sheetId="30" r:id="rId30"/>
    <sheet name="Tabell 26" sheetId="31" r:id="rId31"/>
    <sheet name="Tabell 27" sheetId="32" r:id="rId32"/>
    <sheet name="Tabell 28" sheetId="33" r:id="rId33"/>
    <sheet name="Tabell 29" sheetId="34" r:id="rId34"/>
    <sheet name="Tabell 30" sheetId="35" r:id="rId35"/>
  </sheets>
  <definedNames>
    <definedName name="_xlnm.Print_Titles" localSheetId="3">'Tabell 3'!$A:$A</definedName>
    <definedName name="_xlnm.Print_Titles" localSheetId="4">'Tabell 4a'!$A:$A</definedName>
    <definedName name="_xlnm.Print_Titles" localSheetId="5">'Tabell 4b'!$A:$A</definedName>
    <definedName name="_xlnm.Print_Titles" localSheetId="6">'Tabell 5'!$A:$A</definedName>
  </definedNames>
  <calcPr fullCalcOnLoad="1" refMode="R1C1"/>
</workbook>
</file>

<file path=xl/sharedStrings.xml><?xml version="1.0" encoding="utf-8"?>
<sst xmlns="http://schemas.openxmlformats.org/spreadsheetml/2006/main" count="1363" uniqueCount="336">
  <si>
    <t>Bolag</t>
  </si>
  <si>
    <t>Företag och fastighet</t>
  </si>
  <si>
    <t>Försäkringsgren</t>
  </si>
  <si>
    <t>Hem o villa</t>
  </si>
  <si>
    <t>Annan motor</t>
  </si>
  <si>
    <t>Trafik</t>
  </si>
  <si>
    <t>Sjuk och olycksfall</t>
  </si>
  <si>
    <t>Sjö, flyg och transport</t>
  </si>
  <si>
    <t>Trygghetsförsäkring</t>
  </si>
  <si>
    <t>Avgångsbidrag</t>
  </si>
  <si>
    <t>Djur</t>
  </si>
  <si>
    <t>Kredit</t>
  </si>
  <si>
    <t>Individuell sjuk- och olycksfallsförsäkring</t>
  </si>
  <si>
    <t>Företags- o fastighet</t>
  </si>
  <si>
    <t>Hem- och villaförsäkring</t>
  </si>
  <si>
    <t>Trafikförsäkring</t>
  </si>
  <si>
    <t>Motorfordonsförsäkring</t>
  </si>
  <si>
    <t>Transportförsäkring</t>
  </si>
  <si>
    <t>Sjöförsäkring</t>
  </si>
  <si>
    <t>Djurförsäkring</t>
  </si>
  <si>
    <t>Kreditförsäkring</t>
  </si>
  <si>
    <t>(Table 2.) (Balance Sheet. Swedish companies, non-life, nationwide.)</t>
  </si>
  <si>
    <t>(Table 3.) (Balance Sheet. Major local companies, non-life.)</t>
  </si>
  <si>
    <t>(Table 5.) (Income statement. Sw. companies, non-life, nationwide.)</t>
  </si>
  <si>
    <t>(Table 6.) (Income statement. Sw. companies, non-life, nationwide.)</t>
  </si>
  <si>
    <t>(Table 7.) (Foreign companies non-life operations in Sweden.)</t>
  </si>
  <si>
    <t>Table 8. (Accident and health. Swedish non-life companies. Direct insurance in Sweden.)</t>
  </si>
  <si>
    <t xml:space="preserve">Table 9 A. (Individual accident and health. Swedish life companies. Direct insurance in Sweden.) </t>
  </si>
  <si>
    <t xml:space="preserve">Table 9 B. (Group accident and health. Swedish life companies. Direct insurance in Sweden.) </t>
  </si>
  <si>
    <t xml:space="preserve">Table 10. (Discharge. Swedish companies. Direct insurance in Sweden.) </t>
  </si>
  <si>
    <t xml:space="preserve">Table 11. (Employers no fault. Swedish companies. Direct insurance in Sweden.) </t>
  </si>
  <si>
    <t xml:space="preserve">Table 12. (Business &amp; houseowner. Nationwide companies. Direct insurance in Sweden.) </t>
  </si>
  <si>
    <t xml:space="preserve">Table 13. (Business &amp; houseowner. Major local companies. Direct insurance in Sweden.) </t>
  </si>
  <si>
    <t xml:space="preserve">Table 14. (Householder &amp; homeowner. Nationwide companies. Direct insurance in Sweden.) </t>
  </si>
  <si>
    <t xml:space="preserve">Table 15. (Householder &amp; homeowner. Major local companies. Direct insurance in Sweden.) </t>
  </si>
  <si>
    <t xml:space="preserve">Table 16. (Motor third party. Nationwide companies. Direct insurance in Sweden.) </t>
  </si>
  <si>
    <t xml:space="preserve">Table 17. (Other Motor vehicle. Swedish companies. Direct insurance in Sweden.) </t>
  </si>
  <si>
    <t xml:space="preserve">Table 18c. (Transport. Swedish companies. Direct insurance in Sweden.) </t>
  </si>
  <si>
    <t xml:space="preserve">Table 18b. (Aviation. Swedish companies. Direct insurance in Sweden.) </t>
  </si>
  <si>
    <t xml:space="preserve">Table 18a. (Marine. Swedish companies. Direct insurance in Sweden.) </t>
  </si>
  <si>
    <t xml:space="preserve">Table 19. (Credit. Swedish companies. Direct insurance in Sweden.) </t>
  </si>
  <si>
    <t xml:space="preserve">Table 20. (Animal. Swedish companies. Direct insurance in Sweden.) </t>
  </si>
  <si>
    <t xml:space="preserve">Table 21. (Assumed non-life reinsurance. Swedish companies.) </t>
  </si>
  <si>
    <t xml:space="preserve">Table 22. (Assumed non-life reinsurance. Major local companies.) </t>
  </si>
  <si>
    <t xml:space="preserve">Table 23. (Direct insurance of foreign riska. Swedish companies.) </t>
  </si>
  <si>
    <t xml:space="preserve">Table 24. (Direct insurance in Sweden in total. Swedish non-life companies.) </t>
  </si>
  <si>
    <t xml:space="preserve">Table 25. (Direct insurance in Sweden as % of earned gross premiums. Swedish non-life companies.) </t>
  </si>
  <si>
    <t>(Table 1 A.) (Balance Sheet. Swedish companies, traditional life, nationwide.)</t>
  </si>
  <si>
    <t>(Table 1 B.) (Balance Sheet. Swedish companies, unit linked, nationwide.)</t>
  </si>
  <si>
    <t>(Table 4 A. Income statement. Swedish companies, traditional life.)</t>
  </si>
  <si>
    <t>(Table 4 B. Income statement. Swedish companies, traditional life.)</t>
  </si>
  <si>
    <t xml:space="preserve">(Table 26. Individual life assurance. Swedish life companies, traditional life. Direct insurance in Sweden.) </t>
  </si>
  <si>
    <t xml:space="preserve">(Table 27. Group- and occupational pension. Swedish companies, traditional life. Direct insurance in Sweden.) </t>
  </si>
  <si>
    <t xml:space="preserve">(Table 28.  Group life and occupational group life. Swedish companies, trad. life. Direct insurance in Sweden.) </t>
  </si>
  <si>
    <t xml:space="preserve">(Table 29.  Direct insurance of foreign risks. Swedish companies, trad. life. Direct insurance in Sweden.) </t>
  </si>
  <si>
    <t>(Table 30.  Assumed life reinsurance. Swedish companies, traditional life.)</t>
  </si>
  <si>
    <t>Återförsäkrares andel av försäkr.-tekn avsättn  (Reinsurers' share of technical provisions)</t>
  </si>
  <si>
    <t>Placerings- tillgångar (Investment assets)</t>
  </si>
  <si>
    <t>Fordringar o-andra tillgångar (Other assets and debtors)</t>
  </si>
  <si>
    <t>Bolag (Company)</t>
  </si>
  <si>
    <t>Interims-fordringar (Prepayments and accrued income)</t>
  </si>
  <si>
    <t>Summa   tillgångar (Total assets)</t>
  </si>
  <si>
    <t>Eget kapital o obesk. res. (Shareholders' equity and untaxed reserves)</t>
  </si>
  <si>
    <t>Återbärings- medel (Policyholders' bonus capital)</t>
  </si>
  <si>
    <t>Försäkrings-tekniska avsättningar (Technical provisions)</t>
  </si>
  <si>
    <t>Övriga skulder o avs (Provisions for  other risks and expenses, creditors)</t>
  </si>
  <si>
    <t>Balans- omslutning  (Total shareholders' equity and liabilities)</t>
  </si>
  <si>
    <t>Placerings-tillgångar för förs.tagare (Invesment assets on  policyholders' account)</t>
  </si>
  <si>
    <t>Övriga tillgångar (Other assets and debtors)</t>
  </si>
  <si>
    <t>Eget kapital o obesk. res. (Shareholders' equity  and untaxed reserves)</t>
  </si>
  <si>
    <t>Avsättn. f. försäkr.tagarens livförsäkr. (Technical provisions for policyholders)</t>
  </si>
  <si>
    <t>Övriga skulder, avs. o interim (Provisions for other risks and expenses, creditors)</t>
  </si>
  <si>
    <r>
      <t xml:space="preserve">Teknisk redovisning av livförsäkringsrörelse </t>
    </r>
    <r>
      <rPr>
        <i/>
        <sz val="8"/>
        <rFont val="Book Antiqua"/>
        <family val="1"/>
      </rPr>
      <t>(Technical account for insurance operations)</t>
    </r>
  </si>
  <si>
    <r>
      <t xml:space="preserve">Icke-teknisk redovisning </t>
    </r>
    <r>
      <rPr>
        <i/>
        <sz val="8"/>
        <rFont val="Book Antiqua"/>
        <family val="1"/>
      </rPr>
      <t>(Non-technical account)</t>
    </r>
  </si>
  <si>
    <t>Premie-inkomst f.e.r. (Net premium income)</t>
  </si>
  <si>
    <t>Kapital-avkastning int. (Investment income)</t>
  </si>
  <si>
    <t>Orealiserade vinster/förluster på plac.tillg. (Unrealised gains/profits on investm.)</t>
  </si>
  <si>
    <t>Försäkringser-sättning (Claims incurred)</t>
  </si>
  <si>
    <t>Förändring i förs.tekn avs. o återbäring (Change in technical provisions &amp; bonus)</t>
  </si>
  <si>
    <t>Driftskostnad (Operating expenses)</t>
  </si>
  <si>
    <t>Övriga tekniska kostn/int. (Other income or expenses)</t>
  </si>
  <si>
    <t>Kapitalavk.-kostnader (Investment expenses)</t>
  </si>
  <si>
    <t>Livförs-rörelens tekn.res. (Technical result)</t>
  </si>
  <si>
    <t>Kapitalavk.netto o övriga intäkter och kostnader  (Net capital return &amp; other income/expenses)</t>
  </si>
  <si>
    <t>Boksluts-dispositioner och skatt (Appropriations &amp; taxes)</t>
  </si>
  <si>
    <t>Årets resultat (Net income for the year)</t>
  </si>
  <si>
    <t>Värdeförändring  på plac.tillg. för förs.tag. räkn. (Change in policyholders investment asset value)</t>
  </si>
  <si>
    <t>Premie inkomst f.e.r. (Net premium income)</t>
  </si>
  <si>
    <t>Kap.avkastn
inkl oreal.
vinster o förl (Investment income)</t>
  </si>
  <si>
    <t>Försäkr-
ingser-
sättning (Claims incurred)</t>
  </si>
  <si>
    <t>Förändr i liv
försäkr avs
o återbäring (Change in techn. prov. &amp; bonus)</t>
  </si>
  <si>
    <t>Drifts-
kostnad (Operating expenses)</t>
  </si>
  <si>
    <t>Kapital-
avkastn.
kostn. (Investment expenses)</t>
  </si>
  <si>
    <t>Livförs
tekniska
resultat (Technical result)</t>
  </si>
  <si>
    <t>Återförsäkrares andel av försäkr.-tekn avsättn (Reinsurers' share of technical provisions)</t>
  </si>
  <si>
    <t>Eget kapital  (Shareholders' equity)</t>
  </si>
  <si>
    <t>Obeskattade reserver (Untaxed reserves)</t>
  </si>
  <si>
    <t>Försäkrings-tekniska avsättningar före avg.återf. (Technical provisions)</t>
  </si>
  <si>
    <t>Övriga avsättningar och skulder (Other risks and expenses, creditors)</t>
  </si>
  <si>
    <t>Balans- omslutning (Total equity and liabilities)</t>
  </si>
  <si>
    <t>Premie-intäkt brutto (Gross earned premiums)</t>
  </si>
  <si>
    <t>Premieintäkt f.e.r. (Earned premiums for own account)</t>
  </si>
  <si>
    <t>Kapitalavk. överförd fr. finansrörelsen (Allocated investment return)</t>
  </si>
  <si>
    <t>Försäkringser-sättning f.e.r. (Claims inc. own   account)</t>
  </si>
  <si>
    <t>Driftskostnader f.e.r. (Operating expenses)</t>
  </si>
  <si>
    <t>Övriga tekn. intäkter/ kostn. återbäring (Other techn. income/costs)</t>
  </si>
  <si>
    <t>Skadeförs. tekniska resultat (Technical profit/loss)</t>
  </si>
  <si>
    <t>Kapitalavkastn. intäkter (Investment income)</t>
  </si>
  <si>
    <t>Kapitalavkastn. kostnader  (Investment expenses)</t>
  </si>
  <si>
    <t>Orealiserade vinster / försluster (Unrealised investm. loss/gain)</t>
  </si>
  <si>
    <t>Övriga intäkter / kostnader (Other income or expenses)</t>
  </si>
  <si>
    <t>Resultat före boksl. disp./skatt (Result before appr. and taxes)</t>
  </si>
  <si>
    <t>Boksluts-dispositioner / skatt (Appropriations and taxes)</t>
  </si>
  <si>
    <r>
      <t xml:space="preserve">Teknisk redovisning av skadeförsäkringsrörelse </t>
    </r>
    <r>
      <rPr>
        <i/>
        <sz val="8"/>
        <rFont val="Book Antiqua"/>
        <family val="1"/>
      </rPr>
      <t>(Technical account for insurance operations)</t>
    </r>
  </si>
  <si>
    <t>(Individual accident and health)</t>
  </si>
  <si>
    <t>(Business &amp; houseowner)</t>
  </si>
  <si>
    <t>(Householder &amp; homeowner)</t>
  </si>
  <si>
    <t>(Motor third party)</t>
  </si>
  <si>
    <t>(Other Motor vehicle)</t>
  </si>
  <si>
    <t>(Transport)</t>
  </si>
  <si>
    <t>(Marine)</t>
  </si>
  <si>
    <t>(Animal)</t>
  </si>
  <si>
    <t>(Credit)</t>
  </si>
  <si>
    <t>(Total)</t>
  </si>
  <si>
    <t>Inbetalda premier (Gross premium income)</t>
  </si>
  <si>
    <t>Försäkr.ersättn. (Claims paid)</t>
  </si>
  <si>
    <t>Driftsutgift (Operating expenses)</t>
  </si>
  <si>
    <t>Premier ./. förs.ers. ./. driftskostn. (Premiums ./. claims ./. cost)</t>
  </si>
  <si>
    <t>Premie-intäkt f.e.r. (Earned premiums for own account)</t>
  </si>
  <si>
    <t>Kapital-avkastning (Allocated investment income)</t>
  </si>
  <si>
    <t>Försäkrings-ersättn. f.e.r. (Claims incurred for own account)</t>
  </si>
  <si>
    <t>Återbäring (Rebates)</t>
  </si>
  <si>
    <t>Driftskostnad f.e.r. (Operating expenses)</t>
  </si>
  <si>
    <t>Övriga tekniska kostn/intäkt (Other techn-ical costs /income)</t>
  </si>
  <si>
    <t>Skadeförs. tekniska  resultat (Technical profit/loss)</t>
  </si>
  <si>
    <t>Livförs. tekniska  resultat (Technical profit/loss)</t>
  </si>
  <si>
    <t>Relativa tal 1997</t>
  </si>
  <si>
    <t>Relativa tal 1996</t>
  </si>
  <si>
    <t>Tabell 11.    Trygghetsförsäkring vid arbetsskada 1997. Svenska bolag. Direkt försäkring i Sverige. (belopp i kSEK)</t>
  </si>
  <si>
    <t>Samtliga bolag 1997</t>
  </si>
  <si>
    <t>Samtliga bolag 1996</t>
  </si>
  <si>
    <t>AMF Trygg</t>
  </si>
  <si>
    <t>LTF Sak</t>
  </si>
  <si>
    <t>WASA Sak AB</t>
  </si>
  <si>
    <t>Tabell 12.    Företags- och fastighetsförsäkring 1997. Svenska riksbolag. Direkt försäkring i Sverige. (belopp i kSEK)</t>
  </si>
  <si>
    <t>Skandia</t>
  </si>
  <si>
    <t>Trygg-Hansa</t>
  </si>
  <si>
    <t>Folksam Sak</t>
  </si>
  <si>
    <t>LWAB</t>
  </si>
  <si>
    <t>Atlantica</t>
  </si>
  <si>
    <t>Storebrand</t>
  </si>
  <si>
    <t>Landstingen</t>
  </si>
  <si>
    <t>Vattenfall</t>
  </si>
  <si>
    <t>Landia Skade</t>
  </si>
  <si>
    <t>SvenskaBrand</t>
  </si>
  <si>
    <t>Prosec</t>
  </si>
  <si>
    <t>Sparia</t>
  </si>
  <si>
    <t>Skanska</t>
  </si>
  <si>
    <t>ASSI</t>
  </si>
  <si>
    <t>Sirius Inter</t>
  </si>
  <si>
    <t>Telia</t>
  </si>
  <si>
    <t>SE Captive</t>
  </si>
  <si>
    <t>HSB</t>
  </si>
  <si>
    <t>SalusAn Sak</t>
  </si>
  <si>
    <t>Göta-Lejon</t>
  </si>
  <si>
    <t>Visenta</t>
  </si>
  <si>
    <t>Viator</t>
  </si>
  <si>
    <t>SkandiaNord</t>
  </si>
  <si>
    <t>Posten</t>
  </si>
  <si>
    <t>Vabis</t>
  </si>
  <si>
    <t>Swere</t>
  </si>
  <si>
    <t>AGRIA</t>
  </si>
  <si>
    <t>SOFAB</t>
  </si>
  <si>
    <t>Anticimex</t>
  </si>
  <si>
    <t>Lansen</t>
  </si>
  <si>
    <t>SCA</t>
  </si>
  <si>
    <t>Industria</t>
  </si>
  <si>
    <t>Electrolux</t>
  </si>
  <si>
    <t>SveLand</t>
  </si>
  <si>
    <t>Riksbygg</t>
  </si>
  <si>
    <t>Sweskogs</t>
  </si>
  <si>
    <t>SKF</t>
  </si>
  <si>
    <t>Sydkraft</t>
  </si>
  <si>
    <t>Holmia</t>
  </si>
  <si>
    <t>Brandkont.</t>
  </si>
  <si>
    <t>BrandfVerket</t>
  </si>
  <si>
    <t>Tabell 13.    Företags- och fastighetsförsäkring 1997. Större lokala bolag. Direkt försäkring i Sverige. (belopp i kSEK)</t>
  </si>
  <si>
    <t>LF Skåne</t>
  </si>
  <si>
    <t>LF Stockholm</t>
  </si>
  <si>
    <t>LF ÖstgötaB</t>
  </si>
  <si>
    <t>LF Jönköping</t>
  </si>
  <si>
    <t>LF Älvsborg</t>
  </si>
  <si>
    <t>LF Bergslag</t>
  </si>
  <si>
    <t>LF Dalarna</t>
  </si>
  <si>
    <t>LF Skaraborg</t>
  </si>
  <si>
    <t>LF Kalmar</t>
  </si>
  <si>
    <t>LF Uppsala</t>
  </si>
  <si>
    <t>LF Söderman</t>
  </si>
  <si>
    <t>LF Göteborg</t>
  </si>
  <si>
    <t>LF Värmland</t>
  </si>
  <si>
    <t>LF Västerbo</t>
  </si>
  <si>
    <t>LF Kronoberg</t>
  </si>
  <si>
    <t>LF Halland</t>
  </si>
  <si>
    <t>LF Jämtland</t>
  </si>
  <si>
    <t>LF Västerno</t>
  </si>
  <si>
    <t>LF Gävleborg</t>
  </si>
  <si>
    <t>LF Gotland</t>
  </si>
  <si>
    <t>LF Blekinge</t>
  </si>
  <si>
    <t>LF Norrbott</t>
  </si>
  <si>
    <t>LF Göinge</t>
  </si>
  <si>
    <t>LF Kristians</t>
  </si>
  <si>
    <t>Lidköping</t>
  </si>
  <si>
    <t>Habo</t>
  </si>
  <si>
    <t>Åkerbo</t>
  </si>
  <si>
    <t>Piteorten</t>
  </si>
  <si>
    <t>Nordmark</t>
  </si>
  <si>
    <t>Tabell 14.    Hem- och villaförsäkring 1997. Svenska riksbolag. Direkt försäkring i Sverige. (belopp i kSEK)</t>
  </si>
  <si>
    <t>Europeiska</t>
  </si>
  <si>
    <t>Dial</t>
  </si>
  <si>
    <t>Solid</t>
  </si>
  <si>
    <t>SafeInt</t>
  </si>
  <si>
    <t>WASA Sak Sp</t>
  </si>
  <si>
    <t>Erika</t>
  </si>
  <si>
    <t>Tabell 15.    Hem- och villaförsäkring 1997. Större lokala bolag. Direkt försäkring i Sverige. (belopp i kSEK)</t>
  </si>
  <si>
    <t>Tabell 16.    Trafikförsäkring 1997. Svenska riksbolag. Direkt försäkring i Sverige. (belopp i kSEK)</t>
  </si>
  <si>
    <t>Volvia</t>
  </si>
  <si>
    <t>Aktsam</t>
  </si>
  <si>
    <t>Tabell 17.    Annan motorfordonsförsäkring 1997. Svenska bolag. Direkt försäkring i Sverige. (belopp i kSEK)</t>
  </si>
  <si>
    <t>Falck</t>
  </si>
  <si>
    <t>Tabell 18a.    Sjöfartförsäkring 1997. Svenska bolag. Direkt försäkring i Sverige. (belopp i kSEK)</t>
  </si>
  <si>
    <t>SvÅngAss</t>
  </si>
  <si>
    <t>Tabell 18b.    Luftfartförsäkring 1997. Svenska bolag. Direkt försäkring i Sverige. (belopp i kSEK)</t>
  </si>
  <si>
    <t>Tabell 18c.    Transportförsäkring 1997. Svenska bolag. Direkt försäkring i Sverige. (belopp i kSEK)</t>
  </si>
  <si>
    <t>Tabell 19.    Kredit- och borgensförsäkring 1997. Svenska riksbolag. Direkt försäkring i Sverige. (belopp i kSEK)</t>
  </si>
  <si>
    <t>FPG</t>
  </si>
  <si>
    <t>AMFK</t>
  </si>
  <si>
    <t>STORA</t>
  </si>
  <si>
    <t>WASAGaranti</t>
  </si>
  <si>
    <t>Tabell 20.    Husdjursförsäkring 1997. Svenska riksbolag. Direkt försäkring i Sverige. (belopp i kSEK)</t>
  </si>
  <si>
    <t>Hannover Re</t>
  </si>
  <si>
    <t>Tabell 21.    Mottagen skadeåterförsäkring 1997. Svenska bolag (belopp i kSEK).</t>
  </si>
  <si>
    <t>Större lokala bolag</t>
  </si>
  <si>
    <t>Odyssey Re</t>
  </si>
  <si>
    <t>Folksam Int</t>
  </si>
  <si>
    <t>Suecia</t>
  </si>
  <si>
    <t>VolvoGro</t>
  </si>
  <si>
    <t>Esselte</t>
  </si>
  <si>
    <t>Norden</t>
  </si>
  <si>
    <t>StErik</t>
  </si>
  <si>
    <t>AGA RE</t>
  </si>
  <si>
    <t>SABO</t>
  </si>
  <si>
    <t>Re Cere</t>
  </si>
  <si>
    <t>KF</t>
  </si>
  <si>
    <t>WASA Inter</t>
  </si>
  <si>
    <t>TH IM</t>
  </si>
  <si>
    <t>Incentive</t>
  </si>
  <si>
    <t>LF Miljö</t>
  </si>
  <si>
    <t>Sthlm Re</t>
  </si>
  <si>
    <t>BPA</t>
  </si>
  <si>
    <t>Tabell 22.    Mottagen skadeåterförsäkring 1997. Större lokala försäkringsbolag.</t>
  </si>
  <si>
    <t>Tabell 23.    Direktförsäkring av utländska risker 1997. Svenska riksbolag. (belopp i kSEK)</t>
  </si>
  <si>
    <t>Tabell 8.    Sjuk- och olycksfallsförsäkring 1997. Svenska skadeförsäkringsbolag. Direkt försäkring i Sverige. (belopp i kSEK)</t>
  </si>
  <si>
    <t>AMF-Sjuk</t>
  </si>
  <si>
    <t>Varsam</t>
  </si>
  <si>
    <t>Järnvägsmän</t>
  </si>
  <si>
    <t>Tabell 1A.    Balansräkning 1997. Svenska livförsäkringsbolag (trad. livförs.) (belopp i kSEK)</t>
  </si>
  <si>
    <t>SPP .</t>
  </si>
  <si>
    <t>Skandia Liv</t>
  </si>
  <si>
    <t>AMF Pension</t>
  </si>
  <si>
    <t>TH Liv AB</t>
  </si>
  <si>
    <t>WASA Liv Öms</t>
  </si>
  <si>
    <t>SPP Liv</t>
  </si>
  <si>
    <t>Folksam Liv</t>
  </si>
  <si>
    <t>LF Liv</t>
  </si>
  <si>
    <t>SHB Liv</t>
  </si>
  <si>
    <t>LIVIA</t>
  </si>
  <si>
    <t>AFA</t>
  </si>
  <si>
    <t>SparLiv</t>
  </si>
  <si>
    <t>FL För. Liv</t>
  </si>
  <si>
    <t>SalusAn Liv</t>
  </si>
  <si>
    <t>TH Nya Liv</t>
  </si>
  <si>
    <t>KPA Livförs</t>
  </si>
  <si>
    <t>SalusAn Gr</t>
  </si>
  <si>
    <t>Landia Liv</t>
  </si>
  <si>
    <t>AÄP</t>
  </si>
  <si>
    <t>SEB Liv</t>
  </si>
  <si>
    <t>Holmia Liv</t>
  </si>
  <si>
    <t>Tabell 1B.    Balansräkning 1997. Svenska fondförsäkringsbolag. (belopp i kSEK)</t>
  </si>
  <si>
    <t>SEB Fond</t>
  </si>
  <si>
    <t>SkandiaLink</t>
  </si>
  <si>
    <t>SparFond</t>
  </si>
  <si>
    <t>TH Fri Plac</t>
  </si>
  <si>
    <t>WASA Fond</t>
  </si>
  <si>
    <t>SHB Fond</t>
  </si>
  <si>
    <t>LF Fondliv</t>
  </si>
  <si>
    <t>FolksamFond</t>
  </si>
  <si>
    <t>SPPLiv Fond</t>
  </si>
  <si>
    <t>Tabell 2.    Balansräkning 1997. Svenska riksbolag för skadeförsäkring. (belopp i kkr)</t>
  </si>
  <si>
    <t>Tabell 3.    Balansräkning 1997. Större lokala försäkringsbolag. (belopp i kkr)</t>
  </si>
  <si>
    <t>Tabell 4A.    Resultaträkning 1997. Svenska livförsäkringsbolag (trad. livförs.). (belopp i kSEK)</t>
  </si>
  <si>
    <t>Tabell 4B.    Resultaträkning 1997. Svenska fondförsäkringsbolag. (belopp i kSEK)</t>
  </si>
  <si>
    <t>Tabell 5.    Resultaträkning 1997. Svenska riksbolag för skadeförsäkring. (belopp i kkr)</t>
  </si>
  <si>
    <t>Tabell 6.    Resultaträkning 1997. Större lokala försäkringsbolag. (belopp i kkr)</t>
  </si>
  <si>
    <t>Tabell 9A.    Individuell sjuk- och olycksfallsförsäkring samt premiebefrielseförsäkring 1997. Svenska livförsäkringsbolag. Direkt försäkring i Sverige. (kSEK)</t>
  </si>
  <si>
    <t>Tabell 9B.    Gruppsjuk- och gruppolycksfallsförsäkringförsäkring samt premiebefrielseförsäkring 1997. Svenska livförsäkringsbolag. Direkt försäkring i Sverige. (belopp i kSEK)</t>
  </si>
  <si>
    <t>Tabell 10.    Avgångsbidragsförsäkring 1997. Svenska bolag. Direkt försäkring i Sverige. (belopp i kSEK)</t>
  </si>
  <si>
    <t>Tabell 26.    Individuell livförsäkring 1997. Svenska livförsäkringsbolag traditionell livförsäkring. Direkt försäkring i Sverige. (belopp i kSEK)</t>
  </si>
  <si>
    <t>Tabell 27.    Gruppensions- och tjänstepensionsförsäkring 1997. Svenska livförsäkringsbolag traditionell livförsäkring. Direkt försäkring i Sverige. (belopp i kSEK)</t>
  </si>
  <si>
    <t>Tabell 28.    Gruppliv- och tjänstegrupplivförsäkring 1997. Svenska livförsäkringsbolag traditionell livförsäkring. Direkt försäkring i Sverige. (belopp i kSEK)</t>
  </si>
  <si>
    <t>Tabell 29.    Direkt försäkring av utländska risker 1997. Svenska livförsäkringsbolag traditionell livförsäkring. Direkt försäkring i Sverige. (belopp i kSEK)</t>
  </si>
  <si>
    <t>Tabell 30.    Mottagen livåterförsäkring 1997. Svenska bolag. (belopp i kSEK)</t>
  </si>
  <si>
    <t>Gerling</t>
  </si>
  <si>
    <t>Tabell 24.    Direktförsäkring i Sverige totalt 1997. Svenska skadeförsäkringsbolag. (belopp i kSEK)</t>
  </si>
  <si>
    <t>(Företag och fastighet 1996)</t>
  </si>
  <si>
    <t>(Kredit 1996)</t>
  </si>
  <si>
    <t>(Hem o villa 1996)</t>
  </si>
  <si>
    <t>(Annan motor 1996)</t>
  </si>
  <si>
    <t>(Trafik 1996)</t>
  </si>
  <si>
    <t>(Sjuk och olycksfall 1996)</t>
  </si>
  <si>
    <t>(Sjö, flyg och transport 1996)</t>
  </si>
  <si>
    <t>(Trygghetsförsäkring 1996)</t>
  </si>
  <si>
    <t>(Avgångsbidrag 1996)</t>
  </si>
  <si>
    <t>(Djur 1996)</t>
  </si>
  <si>
    <t>Samtliga grenar 1997</t>
  </si>
  <si>
    <t>Samtliga grenar 1996</t>
  </si>
  <si>
    <t>Tabell 25.    Direktförsäkring i Sverige totalt 1997. Svenska skadeförsäkringsbolag. (i % av bruttopremieintäkten)</t>
  </si>
  <si>
    <t>Tabell 7.    Utländska bolags direkta skadeförsäkringsrörelse i Sverige 1997. (belopp i kSEK)</t>
  </si>
  <si>
    <t>Totalt 1997</t>
  </si>
  <si>
    <t>Commercial</t>
  </si>
  <si>
    <t>CIGNA</t>
  </si>
  <si>
    <t>Allianz</t>
  </si>
  <si>
    <t>Guardian</t>
  </si>
  <si>
    <t>AIG Europe</t>
  </si>
  <si>
    <t>UAP</t>
  </si>
  <si>
    <t>Gen Accident</t>
  </si>
  <si>
    <t>Zurich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</si>
</sst>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&quot;%&quot;"/>
  </numFmts>
  <fonts count="8">
    <font>
      <sz val="10"/>
      <name val="Arial"/>
      <family val="0"/>
    </font>
    <font>
      <sz val="8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i/>
      <sz val="8"/>
      <name val="Book Antiqua"/>
      <family val="1"/>
    </font>
    <font>
      <b/>
      <i/>
      <sz val="10"/>
      <name val="Book Antiqua"/>
      <family val="1"/>
    </font>
    <font>
      <i/>
      <sz val="10"/>
      <name val="Arial"/>
      <family val="0"/>
    </font>
    <font>
      <i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 quotePrefix="1">
      <alignment wrapText="1"/>
    </xf>
    <xf numFmtId="164" fontId="1" fillId="0" borderId="0" xfId="0" applyNumberFormat="1" applyFont="1" applyAlignment="1">
      <alignment/>
    </xf>
    <xf numFmtId="0" fontId="0" fillId="0" borderId="0" xfId="0" applyAlignment="1">
      <alignment wrapText="1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7" fillId="0" borderId="0" xfId="0" applyFont="1" applyAlignment="1" quotePrefix="1">
      <alignment wrapText="1"/>
    </xf>
    <xf numFmtId="0" fontId="5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0" xfId="0" applyAlignment="1">
      <alignment wrapText="1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7"/>
  <dimension ref="A1:L30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1" width="13.7109375" style="1" customWidth="1"/>
    <col min="12" max="16384" width="9.140625" style="1" customWidth="1"/>
  </cols>
  <sheetData>
    <row r="1" spans="1:12" ht="27" customHeight="1">
      <c r="A1" s="32" t="s">
        <v>265</v>
      </c>
      <c r="B1" s="23"/>
      <c r="C1" s="23"/>
      <c r="D1" s="23"/>
      <c r="E1" s="23"/>
      <c r="F1" s="23"/>
      <c r="G1" s="6"/>
      <c r="H1" s="8"/>
      <c r="I1" s="8"/>
      <c r="J1" s="8"/>
      <c r="K1" s="8"/>
      <c r="L1" s="8"/>
    </row>
    <row r="2" spans="1:11" s="19" customFormat="1" ht="17.25" customHeight="1" thickBot="1">
      <c r="A2" s="24" t="s">
        <v>47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11" ht="83.25" customHeight="1" thickTop="1">
      <c r="A3" s="5" t="s">
        <v>59</v>
      </c>
      <c r="B3" s="4" t="s">
        <v>57</v>
      </c>
      <c r="C3" s="4" t="s">
        <v>56</v>
      </c>
      <c r="D3" s="4" t="s">
        <v>58</v>
      </c>
      <c r="E3" s="4" t="s">
        <v>60</v>
      </c>
      <c r="F3" s="4" t="s">
        <v>61</v>
      </c>
      <c r="G3" s="4" t="s">
        <v>62</v>
      </c>
      <c r="H3" s="4" t="s">
        <v>63</v>
      </c>
      <c r="I3" s="4" t="s">
        <v>64</v>
      </c>
      <c r="J3" s="4" t="s">
        <v>65</v>
      </c>
      <c r="K3" s="4" t="s">
        <v>66</v>
      </c>
    </row>
    <row r="4" spans="1:11" s="3" customFormat="1" ht="12" customHeight="1">
      <c r="A4" s="3" t="s">
        <v>266</v>
      </c>
      <c r="B4" s="9">
        <v>261529514</v>
      </c>
      <c r="C4" s="9">
        <v>0</v>
      </c>
      <c r="D4" s="9">
        <v>2058988</v>
      </c>
      <c r="E4" s="9">
        <v>6107649</v>
      </c>
      <c r="F4" s="9">
        <v>269696151</v>
      </c>
      <c r="G4" s="9">
        <v>292755</v>
      </c>
      <c r="H4" s="9">
        <v>110830366</v>
      </c>
      <c r="I4" s="9">
        <v>147792726</v>
      </c>
      <c r="J4" s="9">
        <v>10780304</v>
      </c>
      <c r="K4" s="9">
        <v>269696151</v>
      </c>
    </row>
    <row r="5" spans="1:11" s="3" customFormat="1" ht="12" customHeight="1">
      <c r="A5" s="3" t="s">
        <v>267</v>
      </c>
      <c r="B5" s="9">
        <v>174395914</v>
      </c>
      <c r="C5" s="9">
        <v>1664933</v>
      </c>
      <c r="D5" s="9">
        <v>5080703</v>
      </c>
      <c r="E5" s="9">
        <v>4006878</v>
      </c>
      <c r="F5" s="9">
        <v>185148428</v>
      </c>
      <c r="G5" s="9">
        <v>141900</v>
      </c>
      <c r="H5" s="9">
        <v>94938374</v>
      </c>
      <c r="I5" s="9">
        <v>84389243</v>
      </c>
      <c r="J5" s="9">
        <v>5678911</v>
      </c>
      <c r="K5" s="9">
        <v>185148428</v>
      </c>
    </row>
    <row r="6" spans="1:11" s="3" customFormat="1" ht="12" customHeight="1">
      <c r="A6" s="3" t="s">
        <v>268</v>
      </c>
      <c r="B6" s="9">
        <v>133547147</v>
      </c>
      <c r="C6" s="9">
        <v>0</v>
      </c>
      <c r="D6" s="9">
        <v>1562548</v>
      </c>
      <c r="E6" s="9">
        <v>2140163</v>
      </c>
      <c r="F6" s="9">
        <v>137249858</v>
      </c>
      <c r="G6" s="9">
        <v>3000</v>
      </c>
      <c r="H6" s="9">
        <v>88406198</v>
      </c>
      <c r="I6" s="9">
        <v>46810874</v>
      </c>
      <c r="J6" s="9">
        <v>2029786</v>
      </c>
      <c r="K6" s="9">
        <v>137249858</v>
      </c>
    </row>
    <row r="7" spans="1:11" s="3" customFormat="1" ht="12" customHeight="1">
      <c r="A7" s="3" t="s">
        <v>269</v>
      </c>
      <c r="B7" s="9">
        <v>132346812</v>
      </c>
      <c r="C7" s="9">
        <v>107</v>
      </c>
      <c r="D7" s="9">
        <v>6995627</v>
      </c>
      <c r="E7" s="9">
        <v>3149901</v>
      </c>
      <c r="F7" s="9">
        <v>142492447</v>
      </c>
      <c r="G7" s="9">
        <v>226581</v>
      </c>
      <c r="H7" s="9">
        <v>58458147</v>
      </c>
      <c r="I7" s="9">
        <v>67647186</v>
      </c>
      <c r="J7" s="9">
        <v>16160533</v>
      </c>
      <c r="K7" s="9">
        <v>142492447</v>
      </c>
    </row>
    <row r="8" spans="1:11" s="3" customFormat="1" ht="12" customHeight="1">
      <c r="A8" s="3" t="s">
        <v>270</v>
      </c>
      <c r="B8" s="9">
        <v>56029922</v>
      </c>
      <c r="C8" s="9">
        <v>180972</v>
      </c>
      <c r="D8" s="9">
        <v>3444327</v>
      </c>
      <c r="E8" s="9">
        <v>1602720</v>
      </c>
      <c r="F8" s="9">
        <v>61257941</v>
      </c>
      <c r="G8" s="9">
        <v>44000</v>
      </c>
      <c r="H8" s="9">
        <v>24718277</v>
      </c>
      <c r="I8" s="9">
        <v>33992268</v>
      </c>
      <c r="J8" s="9">
        <v>2503396</v>
      </c>
      <c r="K8" s="9">
        <v>61257941</v>
      </c>
    </row>
    <row r="9" spans="1:11" s="3" customFormat="1" ht="12" customHeight="1">
      <c r="A9" s="3" t="s">
        <v>271</v>
      </c>
      <c r="B9" s="9">
        <v>54920403</v>
      </c>
      <c r="C9" s="9">
        <v>0</v>
      </c>
      <c r="D9" s="9">
        <v>536381</v>
      </c>
      <c r="E9" s="9">
        <v>396182</v>
      </c>
      <c r="F9" s="9">
        <v>55852966</v>
      </c>
      <c r="G9" s="9">
        <v>278027</v>
      </c>
      <c r="H9" s="9">
        <v>15650998</v>
      </c>
      <c r="I9" s="9">
        <v>39111602</v>
      </c>
      <c r="J9" s="9">
        <v>812339</v>
      </c>
      <c r="K9" s="9">
        <v>55852966</v>
      </c>
    </row>
    <row r="10" spans="1:11" s="3" customFormat="1" ht="12" customHeight="1">
      <c r="A10" s="3" t="s">
        <v>272</v>
      </c>
      <c r="B10" s="9">
        <v>37219860</v>
      </c>
      <c r="C10" s="9">
        <v>7004</v>
      </c>
      <c r="D10" s="9">
        <v>1178405</v>
      </c>
      <c r="E10" s="9">
        <v>495284</v>
      </c>
      <c r="F10" s="9">
        <v>38900553</v>
      </c>
      <c r="G10" s="9">
        <v>153045</v>
      </c>
      <c r="H10" s="9">
        <v>13667328</v>
      </c>
      <c r="I10" s="9">
        <v>22923954</v>
      </c>
      <c r="J10" s="9">
        <v>2156226</v>
      </c>
      <c r="K10" s="9">
        <v>38900553</v>
      </c>
    </row>
    <row r="11" spans="1:11" s="3" customFormat="1" ht="12" customHeight="1">
      <c r="A11" s="3" t="s">
        <v>273</v>
      </c>
      <c r="B11" s="9">
        <v>14406468</v>
      </c>
      <c r="C11" s="9">
        <v>58079</v>
      </c>
      <c r="D11" s="9">
        <v>234772</v>
      </c>
      <c r="E11" s="9">
        <v>336495</v>
      </c>
      <c r="F11" s="9">
        <v>15035814</v>
      </c>
      <c r="G11" s="9">
        <v>250000</v>
      </c>
      <c r="H11" s="9">
        <v>5198311</v>
      </c>
      <c r="I11" s="9">
        <v>9361024</v>
      </c>
      <c r="J11" s="9">
        <v>226479</v>
      </c>
      <c r="K11" s="9">
        <v>15035814</v>
      </c>
    </row>
    <row r="12" spans="1:11" s="3" customFormat="1" ht="12" customHeight="1">
      <c r="A12" s="3" t="s">
        <v>274</v>
      </c>
      <c r="B12" s="9">
        <v>12089978</v>
      </c>
      <c r="C12" s="9">
        <v>7273</v>
      </c>
      <c r="D12" s="9">
        <v>1007419</v>
      </c>
      <c r="E12" s="9">
        <v>417247</v>
      </c>
      <c r="F12" s="9">
        <v>13521917</v>
      </c>
      <c r="G12" s="9">
        <v>195861</v>
      </c>
      <c r="H12" s="9">
        <v>4082445</v>
      </c>
      <c r="I12" s="9">
        <v>8966829</v>
      </c>
      <c r="J12" s="9">
        <v>276782</v>
      </c>
      <c r="K12" s="9">
        <v>13521917</v>
      </c>
    </row>
    <row r="13" spans="1:11" s="3" customFormat="1" ht="12" customHeight="1">
      <c r="A13" s="3" t="s">
        <v>275</v>
      </c>
      <c r="B13" s="9">
        <v>8482206</v>
      </c>
      <c r="C13" s="9">
        <v>0</v>
      </c>
      <c r="D13" s="9">
        <v>165154</v>
      </c>
      <c r="E13" s="9">
        <v>110424</v>
      </c>
      <c r="F13" s="9">
        <v>8757784</v>
      </c>
      <c r="G13" s="9">
        <v>80000</v>
      </c>
      <c r="H13" s="9">
        <v>2026539</v>
      </c>
      <c r="I13" s="9">
        <v>6568804</v>
      </c>
      <c r="J13" s="9">
        <v>82441</v>
      </c>
      <c r="K13" s="9">
        <v>8757784</v>
      </c>
    </row>
    <row r="14" spans="1:11" s="3" customFormat="1" ht="12" customHeight="1">
      <c r="A14" s="3" t="s">
        <v>276</v>
      </c>
      <c r="B14" s="9">
        <v>6408036</v>
      </c>
      <c r="C14" s="9">
        <v>0</v>
      </c>
      <c r="D14" s="9">
        <v>148004</v>
      </c>
      <c r="E14" s="9">
        <v>114613</v>
      </c>
      <c r="F14" s="9">
        <v>6670653</v>
      </c>
      <c r="G14" s="9">
        <v>46156</v>
      </c>
      <c r="H14" s="9">
        <v>4028174</v>
      </c>
      <c r="I14" s="9">
        <v>2323671</v>
      </c>
      <c r="J14" s="9">
        <v>272652</v>
      </c>
      <c r="K14" s="9">
        <v>6670653</v>
      </c>
    </row>
    <row r="15" spans="1:11" s="3" customFormat="1" ht="12" customHeight="1">
      <c r="A15" s="3" t="s">
        <v>277</v>
      </c>
      <c r="B15" s="9">
        <v>5963333</v>
      </c>
      <c r="C15" s="9">
        <v>2468</v>
      </c>
      <c r="D15" s="9">
        <v>217239</v>
      </c>
      <c r="E15" s="9">
        <v>116706</v>
      </c>
      <c r="F15" s="9">
        <v>6299746</v>
      </c>
      <c r="G15" s="9">
        <v>163854</v>
      </c>
      <c r="H15" s="9">
        <v>1569587</v>
      </c>
      <c r="I15" s="9">
        <v>4455581</v>
      </c>
      <c r="J15" s="9">
        <v>110724</v>
      </c>
      <c r="K15" s="9">
        <v>6299746</v>
      </c>
    </row>
    <row r="16" spans="1:11" s="3" customFormat="1" ht="12" customHeight="1">
      <c r="A16" s="3" t="s">
        <v>278</v>
      </c>
      <c r="B16" s="9">
        <v>5727903</v>
      </c>
      <c r="C16" s="9">
        <v>0</v>
      </c>
      <c r="D16" s="9">
        <v>602477</v>
      </c>
      <c r="E16" s="9">
        <v>136515</v>
      </c>
      <c r="F16" s="9">
        <v>6466895</v>
      </c>
      <c r="G16" s="9">
        <v>48566</v>
      </c>
      <c r="H16" s="9">
        <v>554375</v>
      </c>
      <c r="I16" s="9">
        <v>603895</v>
      </c>
      <c r="J16" s="9">
        <v>5260059</v>
      </c>
      <c r="K16" s="9">
        <v>6466895</v>
      </c>
    </row>
    <row r="17" spans="1:11" s="3" customFormat="1" ht="12" customHeight="1">
      <c r="A17" s="3" t="s">
        <v>279</v>
      </c>
      <c r="B17" s="9">
        <v>3454942</v>
      </c>
      <c r="C17" s="9">
        <v>33945</v>
      </c>
      <c r="D17" s="9">
        <v>199031</v>
      </c>
      <c r="E17" s="9">
        <v>73887</v>
      </c>
      <c r="F17" s="9">
        <v>3761805</v>
      </c>
      <c r="G17" s="9">
        <v>16250</v>
      </c>
      <c r="H17" s="9">
        <v>2027270</v>
      </c>
      <c r="I17" s="9">
        <v>1602497</v>
      </c>
      <c r="J17" s="9">
        <v>115788</v>
      </c>
      <c r="K17" s="9">
        <v>3761805</v>
      </c>
    </row>
    <row r="18" spans="1:11" s="3" customFormat="1" ht="12" customHeight="1">
      <c r="A18" s="3" t="s">
        <v>280</v>
      </c>
      <c r="B18" s="9">
        <v>2697258</v>
      </c>
      <c r="C18" s="9">
        <v>589</v>
      </c>
      <c r="D18" s="9">
        <v>212430</v>
      </c>
      <c r="E18" s="9">
        <v>61851</v>
      </c>
      <c r="F18" s="9">
        <v>2972128</v>
      </c>
      <c r="G18" s="9">
        <v>100000</v>
      </c>
      <c r="H18" s="9">
        <v>1063510</v>
      </c>
      <c r="I18" s="9">
        <v>1560939</v>
      </c>
      <c r="J18" s="9">
        <v>247679</v>
      </c>
      <c r="K18" s="9">
        <v>2972128</v>
      </c>
    </row>
    <row r="19" spans="1:11" s="3" customFormat="1" ht="12" customHeight="1">
      <c r="A19" s="3" t="s">
        <v>281</v>
      </c>
      <c r="B19" s="9">
        <v>2075151</v>
      </c>
      <c r="C19" s="9">
        <v>0</v>
      </c>
      <c r="D19" s="9">
        <v>140607</v>
      </c>
      <c r="E19" s="9">
        <v>35017</v>
      </c>
      <c r="F19" s="9">
        <v>2250775</v>
      </c>
      <c r="G19" s="9">
        <v>102693</v>
      </c>
      <c r="H19" s="9">
        <v>714614</v>
      </c>
      <c r="I19" s="9">
        <v>1386525</v>
      </c>
      <c r="J19" s="9">
        <v>46943</v>
      </c>
      <c r="K19" s="9">
        <v>2250775</v>
      </c>
    </row>
    <row r="20" spans="1:11" s="3" customFormat="1" ht="12" customHeight="1">
      <c r="A20" s="3" t="s">
        <v>282</v>
      </c>
      <c r="B20" s="9">
        <v>1527802</v>
      </c>
      <c r="C20" s="9">
        <v>13794</v>
      </c>
      <c r="D20" s="9">
        <v>32347</v>
      </c>
      <c r="E20" s="9">
        <v>97692</v>
      </c>
      <c r="F20" s="9">
        <v>1671635</v>
      </c>
      <c r="G20" s="9">
        <v>75000</v>
      </c>
      <c r="H20" s="9">
        <v>242532</v>
      </c>
      <c r="I20" s="9">
        <v>1339746</v>
      </c>
      <c r="J20" s="9">
        <v>14357</v>
      </c>
      <c r="K20" s="9">
        <v>1671635</v>
      </c>
    </row>
    <row r="21" spans="1:11" s="3" customFormat="1" ht="12" customHeight="1">
      <c r="A21" s="3" t="s">
        <v>283</v>
      </c>
      <c r="B21" s="9">
        <v>497477</v>
      </c>
      <c r="C21" s="9">
        <v>0</v>
      </c>
      <c r="D21" s="9">
        <v>47378</v>
      </c>
      <c r="E21" s="9">
        <v>18306</v>
      </c>
      <c r="F21" s="9">
        <v>563161</v>
      </c>
      <c r="G21" s="9">
        <v>104125</v>
      </c>
      <c r="H21" s="9">
        <v>232398</v>
      </c>
      <c r="I21" s="9">
        <v>183682</v>
      </c>
      <c r="J21" s="9">
        <v>42956</v>
      </c>
      <c r="K21" s="9">
        <v>563161</v>
      </c>
    </row>
    <row r="22" spans="1:11" s="3" customFormat="1" ht="12" customHeight="1">
      <c r="A22" s="3" t="s">
        <v>284</v>
      </c>
      <c r="B22" s="9">
        <v>184460</v>
      </c>
      <c r="C22" s="9">
        <v>0</v>
      </c>
      <c r="D22" s="9">
        <v>5569</v>
      </c>
      <c r="E22" s="9">
        <v>5300</v>
      </c>
      <c r="F22" s="9">
        <v>195329</v>
      </c>
      <c r="G22" s="9">
        <v>0</v>
      </c>
      <c r="H22" s="9">
        <v>116394</v>
      </c>
      <c r="I22" s="9">
        <v>76601</v>
      </c>
      <c r="J22" s="9">
        <v>2334</v>
      </c>
      <c r="K22" s="9">
        <v>195329</v>
      </c>
    </row>
    <row r="23" spans="1:11" s="3" customFormat="1" ht="12" customHeight="1">
      <c r="A23" s="3" t="s">
        <v>285</v>
      </c>
      <c r="B23" s="9">
        <v>92110</v>
      </c>
      <c r="C23" s="9">
        <v>0</v>
      </c>
      <c r="D23" s="9">
        <v>18933</v>
      </c>
      <c r="E23" s="9">
        <v>7071</v>
      </c>
      <c r="F23" s="9">
        <v>118114</v>
      </c>
      <c r="G23" s="9">
        <v>50000</v>
      </c>
      <c r="H23" s="9">
        <v>14454</v>
      </c>
      <c r="I23" s="9">
        <v>40870</v>
      </c>
      <c r="J23" s="9">
        <v>12790</v>
      </c>
      <c r="K23" s="9">
        <v>118114</v>
      </c>
    </row>
    <row r="24" spans="1:11" s="3" customFormat="1" ht="12" customHeight="1">
      <c r="A24" s="3" t="s">
        <v>286</v>
      </c>
      <c r="B24" s="9">
        <v>19043</v>
      </c>
      <c r="C24" s="9">
        <v>0</v>
      </c>
      <c r="D24" s="9">
        <v>6920</v>
      </c>
      <c r="E24" s="9">
        <v>4491</v>
      </c>
      <c r="F24" s="9">
        <v>30454</v>
      </c>
      <c r="G24" s="9">
        <v>10000</v>
      </c>
      <c r="H24" s="9">
        <v>16570</v>
      </c>
      <c r="I24" s="9">
        <v>3682</v>
      </c>
      <c r="J24" s="9">
        <v>202</v>
      </c>
      <c r="K24" s="9">
        <v>30454</v>
      </c>
    </row>
    <row r="25" spans="1:6" s="3" customFormat="1" ht="12.75">
      <c r="A25" s="2"/>
      <c r="B25" s="9"/>
      <c r="C25" s="9"/>
      <c r="D25" s="9"/>
      <c r="E25" s="9"/>
      <c r="F25" s="9"/>
    </row>
    <row r="26" spans="1:11" ht="12.75">
      <c r="A26" s="3" t="s">
        <v>139</v>
      </c>
      <c r="B26" s="9">
        <f aca="true" t="shared" si="0" ref="B26:K26">SUM(B4:B25)</f>
        <v>913615739</v>
      </c>
      <c r="C26" s="9">
        <f t="shared" si="0"/>
        <v>1969164</v>
      </c>
      <c r="D26" s="9">
        <f t="shared" si="0"/>
        <v>23895259</v>
      </c>
      <c r="E26" s="9">
        <f t="shared" si="0"/>
        <v>19434392</v>
      </c>
      <c r="F26" s="9">
        <f t="shared" si="0"/>
        <v>958914554</v>
      </c>
      <c r="G26" s="9">
        <f t="shared" si="0"/>
        <v>2381813</v>
      </c>
      <c r="H26" s="9">
        <f t="shared" si="0"/>
        <v>428556861</v>
      </c>
      <c r="I26" s="9">
        <f t="shared" si="0"/>
        <v>481142199</v>
      </c>
      <c r="J26" s="9">
        <f t="shared" si="0"/>
        <v>46833681</v>
      </c>
      <c r="K26" s="9">
        <f t="shared" si="0"/>
        <v>958914554</v>
      </c>
    </row>
    <row r="27" spans="1:11" ht="12.75">
      <c r="A27" s="1" t="s">
        <v>140</v>
      </c>
      <c r="B27" s="10">
        <v>776680133</v>
      </c>
      <c r="C27" s="10">
        <v>1666237</v>
      </c>
      <c r="D27" s="10">
        <v>18994534</v>
      </c>
      <c r="E27" s="10">
        <v>19534156</v>
      </c>
      <c r="F27" s="10">
        <v>816875060</v>
      </c>
      <c r="G27" s="10">
        <v>1444841</v>
      </c>
      <c r="H27" s="10">
        <v>369371758</v>
      </c>
      <c r="I27" s="10">
        <v>414113213</v>
      </c>
      <c r="J27" s="10">
        <v>31945248</v>
      </c>
      <c r="K27" s="10">
        <v>816875060</v>
      </c>
    </row>
    <row r="29" spans="1:11" ht="12.75">
      <c r="A29" s="1" t="s">
        <v>136</v>
      </c>
      <c r="B29" s="7">
        <f aca="true" t="shared" si="1" ref="B29:F30">B26/($F26/100)</f>
        <v>95.2760321750211</v>
      </c>
      <c r="C29" s="7">
        <f t="shared" si="1"/>
        <v>0.20535343757020505</v>
      </c>
      <c r="D29" s="7">
        <f t="shared" si="1"/>
        <v>2.4919070109347827</v>
      </c>
      <c r="E29" s="7">
        <f t="shared" si="1"/>
        <v>2.026707376473921</v>
      </c>
      <c r="F29" s="7">
        <f t="shared" si="1"/>
        <v>100.00000000000001</v>
      </c>
      <c r="G29" s="7">
        <f aca="true" t="shared" si="2" ref="G29:K30">G26/($K26/100)</f>
        <v>0.2483863645686204</v>
      </c>
      <c r="H29" s="7">
        <f t="shared" si="2"/>
        <v>44.69187157628646</v>
      </c>
      <c r="I29" s="7">
        <f t="shared" si="2"/>
        <v>50.17571138043234</v>
      </c>
      <c r="J29" s="7">
        <f t="shared" si="2"/>
        <v>4.88403067871259</v>
      </c>
      <c r="K29" s="7">
        <f t="shared" si="2"/>
        <v>100.00000000000001</v>
      </c>
    </row>
    <row r="30" spans="1:11" ht="12.75">
      <c r="A30" s="1" t="s">
        <v>137</v>
      </c>
      <c r="B30" s="7">
        <f t="shared" si="1"/>
        <v>95.07942781359979</v>
      </c>
      <c r="C30" s="7">
        <f t="shared" si="1"/>
        <v>0.203976970480651</v>
      </c>
      <c r="D30" s="7">
        <f t="shared" si="1"/>
        <v>2.325267954685751</v>
      </c>
      <c r="E30" s="7">
        <f t="shared" si="1"/>
        <v>2.391327261233805</v>
      </c>
      <c r="F30" s="7">
        <f t="shared" si="1"/>
        <v>100</v>
      </c>
      <c r="G30" s="7">
        <f t="shared" si="2"/>
        <v>0.17687417216532478</v>
      </c>
      <c r="H30" s="7">
        <f t="shared" si="2"/>
        <v>45.217656418596015</v>
      </c>
      <c r="I30" s="7">
        <f t="shared" si="2"/>
        <v>50.69480429479632</v>
      </c>
      <c r="J30" s="7">
        <f t="shared" si="2"/>
        <v>3.9106651144423483</v>
      </c>
      <c r="K30" s="7">
        <f t="shared" si="2"/>
        <v>100</v>
      </c>
    </row>
  </sheetData>
  <mergeCells count="2">
    <mergeCell ref="A1:F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/>
  <dimension ref="A1:K49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262</v>
      </c>
      <c r="B4" s="9">
        <v>4629544</v>
      </c>
      <c r="C4" s="9">
        <v>4684199</v>
      </c>
      <c r="D4" s="9">
        <v>2432486</v>
      </c>
      <c r="E4" s="9">
        <v>-10090510</v>
      </c>
      <c r="F4" s="9">
        <v>0</v>
      </c>
      <c r="G4" s="9">
        <v>-122280</v>
      </c>
      <c r="H4" s="9">
        <v>-105393</v>
      </c>
      <c r="I4" s="9">
        <v>-3201498</v>
      </c>
    </row>
    <row r="5" spans="1:9" s="3" customFormat="1" ht="12" customHeight="1">
      <c r="A5" s="3" t="s">
        <v>147</v>
      </c>
      <c r="B5" s="9">
        <v>1002827</v>
      </c>
      <c r="C5" s="9">
        <v>1002311</v>
      </c>
      <c r="D5" s="9">
        <v>304339</v>
      </c>
      <c r="E5" s="9">
        <v>-1117673</v>
      </c>
      <c r="F5" s="9">
        <v>51167</v>
      </c>
      <c r="G5" s="9">
        <v>-198973</v>
      </c>
      <c r="H5" s="9">
        <v>0</v>
      </c>
      <c r="I5" s="9">
        <v>41171</v>
      </c>
    </row>
    <row r="6" spans="1:9" s="3" customFormat="1" ht="12" customHeight="1">
      <c r="A6" s="3" t="s">
        <v>145</v>
      </c>
      <c r="B6" s="9">
        <v>585678</v>
      </c>
      <c r="C6" s="9">
        <v>584494</v>
      </c>
      <c r="D6" s="9">
        <v>110632</v>
      </c>
      <c r="E6" s="9">
        <v>-510379</v>
      </c>
      <c r="F6" s="9">
        <v>0</v>
      </c>
      <c r="G6" s="9">
        <v>-107149</v>
      </c>
      <c r="H6" s="9">
        <v>0</v>
      </c>
      <c r="I6" s="9">
        <v>77598</v>
      </c>
    </row>
    <row r="7" spans="1:9" s="3" customFormat="1" ht="12" customHeight="1">
      <c r="A7" s="3" t="s">
        <v>183</v>
      </c>
      <c r="B7" s="9">
        <v>336560</v>
      </c>
      <c r="C7" s="9">
        <v>282049</v>
      </c>
      <c r="D7" s="9">
        <v>44179</v>
      </c>
      <c r="E7" s="9">
        <v>-213000</v>
      </c>
      <c r="F7" s="9"/>
      <c r="G7" s="9">
        <v>-64501</v>
      </c>
      <c r="H7" s="9">
        <v>0</v>
      </c>
      <c r="I7" s="9">
        <v>48727</v>
      </c>
    </row>
    <row r="8" spans="1:9" s="3" customFormat="1" ht="12" customHeight="1">
      <c r="A8" s="3" t="s">
        <v>146</v>
      </c>
      <c r="B8" s="9">
        <v>325026</v>
      </c>
      <c r="C8" s="9">
        <v>324506</v>
      </c>
      <c r="D8" s="9">
        <v>64367</v>
      </c>
      <c r="E8" s="9">
        <v>-275674</v>
      </c>
      <c r="F8" s="9"/>
      <c r="G8" s="9">
        <v>-69892</v>
      </c>
      <c r="H8" s="9">
        <v>0</v>
      </c>
      <c r="I8" s="9">
        <v>43307</v>
      </c>
    </row>
    <row r="9" spans="1:9" s="3" customFormat="1" ht="12" customHeight="1">
      <c r="A9" s="3" t="s">
        <v>143</v>
      </c>
      <c r="B9" s="9">
        <v>54043</v>
      </c>
      <c r="C9" s="9">
        <v>77736</v>
      </c>
      <c r="D9" s="9">
        <v>16286</v>
      </c>
      <c r="E9" s="9">
        <v>-95083</v>
      </c>
      <c r="F9" s="9"/>
      <c r="G9" s="9">
        <v>-17635</v>
      </c>
      <c r="H9" s="9">
        <v>7320</v>
      </c>
      <c r="I9" s="9">
        <v>-11376</v>
      </c>
    </row>
    <row r="10" spans="1:9" s="3" customFormat="1" ht="12" customHeight="1">
      <c r="A10" s="3" t="s">
        <v>153</v>
      </c>
      <c r="B10" s="9">
        <v>24259</v>
      </c>
      <c r="C10" s="9">
        <v>24201</v>
      </c>
      <c r="D10" s="9">
        <v>3714</v>
      </c>
      <c r="E10" s="9">
        <v>-23677</v>
      </c>
      <c r="F10" s="9"/>
      <c r="G10" s="9">
        <v>-6894</v>
      </c>
      <c r="H10" s="9">
        <v>0</v>
      </c>
      <c r="I10" s="9">
        <v>-2656</v>
      </c>
    </row>
    <row r="11" spans="1:9" s="3" customFormat="1" ht="12" customHeight="1">
      <c r="A11" s="3" t="s">
        <v>148</v>
      </c>
      <c r="B11" s="9">
        <v>19470</v>
      </c>
      <c r="C11" s="9">
        <v>16543</v>
      </c>
      <c r="D11" s="9">
        <v>9332</v>
      </c>
      <c r="E11" s="9">
        <v>-14663</v>
      </c>
      <c r="F11" s="9"/>
      <c r="G11" s="9">
        <v>-4895</v>
      </c>
      <c r="H11" s="9">
        <v>0</v>
      </c>
      <c r="I11" s="9">
        <v>6317</v>
      </c>
    </row>
    <row r="12" spans="1:9" s="3" customFormat="1" ht="12" customHeight="1">
      <c r="A12" s="3" t="s">
        <v>187</v>
      </c>
      <c r="B12" s="9">
        <v>15436</v>
      </c>
      <c r="C12" s="9">
        <v>8815</v>
      </c>
      <c r="D12" s="9">
        <v>6878</v>
      </c>
      <c r="E12" s="9">
        <v>-6757</v>
      </c>
      <c r="F12" s="9"/>
      <c r="G12" s="9">
        <v>-761</v>
      </c>
      <c r="H12" s="9">
        <v>0</v>
      </c>
      <c r="I12" s="9">
        <v>8175</v>
      </c>
    </row>
    <row r="13" spans="1:9" s="3" customFormat="1" ht="12" customHeight="1">
      <c r="A13" s="3" t="s">
        <v>188</v>
      </c>
      <c r="B13" s="9">
        <v>12448</v>
      </c>
      <c r="C13" s="9">
        <v>12420</v>
      </c>
      <c r="D13" s="9">
        <v>5321</v>
      </c>
      <c r="E13" s="9">
        <v>-17396</v>
      </c>
      <c r="F13" s="9"/>
      <c r="G13" s="9">
        <v>-900</v>
      </c>
      <c r="H13" s="9">
        <v>0</v>
      </c>
      <c r="I13" s="9">
        <v>-555</v>
      </c>
    </row>
    <row r="14" spans="1:9" s="3" customFormat="1" ht="12" customHeight="1">
      <c r="A14" s="3" t="s">
        <v>193</v>
      </c>
      <c r="B14" s="9">
        <v>10765</v>
      </c>
      <c r="C14" s="9">
        <v>1156</v>
      </c>
      <c r="D14" s="9">
        <v>7444</v>
      </c>
      <c r="E14" s="9">
        <v>-8955</v>
      </c>
      <c r="F14" s="9"/>
      <c r="G14" s="9">
        <v>-1951</v>
      </c>
      <c r="H14" s="9">
        <v>0</v>
      </c>
      <c r="I14" s="9">
        <v>-2306</v>
      </c>
    </row>
    <row r="15" spans="1:9" s="3" customFormat="1" ht="12" customHeight="1">
      <c r="A15" s="3" t="s">
        <v>189</v>
      </c>
      <c r="B15" s="9">
        <v>10209</v>
      </c>
      <c r="C15" s="9">
        <v>8243</v>
      </c>
      <c r="D15" s="9">
        <v>5814</v>
      </c>
      <c r="E15" s="9">
        <v>-13808</v>
      </c>
      <c r="F15" s="9">
        <v>-1466</v>
      </c>
      <c r="G15" s="9">
        <v>-2566</v>
      </c>
      <c r="H15" s="9">
        <v>75</v>
      </c>
      <c r="I15" s="9">
        <v>-3708</v>
      </c>
    </row>
    <row r="16" spans="1:9" s="3" customFormat="1" ht="12" customHeight="1">
      <c r="A16" s="3" t="s">
        <v>191</v>
      </c>
      <c r="B16" s="9">
        <v>10091</v>
      </c>
      <c r="C16" s="9">
        <v>9579</v>
      </c>
      <c r="D16" s="9">
        <v>7162</v>
      </c>
      <c r="E16" s="9">
        <v>-13473</v>
      </c>
      <c r="F16" s="9"/>
      <c r="G16" s="9">
        <v>-2051</v>
      </c>
      <c r="H16" s="9">
        <v>0</v>
      </c>
      <c r="I16" s="9">
        <v>1217</v>
      </c>
    </row>
    <row r="17" spans="1:9" s="3" customFormat="1" ht="12" customHeight="1">
      <c r="A17" s="3" t="s">
        <v>198</v>
      </c>
      <c r="B17" s="9">
        <v>9778</v>
      </c>
      <c r="C17" s="9">
        <v>3117</v>
      </c>
      <c r="D17" s="9">
        <v>4025</v>
      </c>
      <c r="E17" s="9">
        <v>2921</v>
      </c>
      <c r="F17" s="9"/>
      <c r="G17" s="9">
        <v>-1692</v>
      </c>
      <c r="H17" s="9">
        <v>0</v>
      </c>
      <c r="I17" s="9">
        <v>8371</v>
      </c>
    </row>
    <row r="18" spans="1:9" s="3" customFormat="1" ht="12" customHeight="1">
      <c r="A18" s="3" t="s">
        <v>190</v>
      </c>
      <c r="B18" s="9">
        <v>9232</v>
      </c>
      <c r="C18" s="9">
        <v>9841</v>
      </c>
      <c r="D18" s="9">
        <v>1494</v>
      </c>
      <c r="E18" s="9">
        <v>-11193</v>
      </c>
      <c r="F18" s="9"/>
      <c r="G18" s="9">
        <v>-773</v>
      </c>
      <c r="H18" s="9">
        <v>0</v>
      </c>
      <c r="I18" s="9">
        <v>-631</v>
      </c>
    </row>
    <row r="19" spans="1:9" s="3" customFormat="1" ht="12" customHeight="1">
      <c r="A19" s="3" t="s">
        <v>192</v>
      </c>
      <c r="B19" s="9">
        <v>8086</v>
      </c>
      <c r="C19" s="9">
        <v>7998</v>
      </c>
      <c r="D19" s="9">
        <v>4924</v>
      </c>
      <c r="E19" s="9">
        <v>-8122</v>
      </c>
      <c r="F19" s="9"/>
      <c r="G19" s="9">
        <v>-1544</v>
      </c>
      <c r="H19" s="9">
        <v>0</v>
      </c>
      <c r="I19" s="9">
        <v>3256</v>
      </c>
    </row>
    <row r="20" spans="1:9" s="3" customFormat="1" ht="12" customHeight="1">
      <c r="A20" s="3" t="s">
        <v>194</v>
      </c>
      <c r="B20" s="9">
        <v>6929</v>
      </c>
      <c r="C20" s="9">
        <v>1099</v>
      </c>
      <c r="D20" s="9">
        <v>898</v>
      </c>
      <c r="E20" s="9">
        <v>1765</v>
      </c>
      <c r="F20" s="9">
        <v>0</v>
      </c>
      <c r="G20" s="9">
        <v>-787</v>
      </c>
      <c r="H20" s="9">
        <v>0</v>
      </c>
      <c r="I20" s="9">
        <v>2975</v>
      </c>
    </row>
    <row r="21" spans="1:9" s="3" customFormat="1" ht="12" customHeight="1">
      <c r="A21" s="3" t="s">
        <v>218</v>
      </c>
      <c r="B21" s="9">
        <v>6062</v>
      </c>
      <c r="C21" s="9">
        <v>6062</v>
      </c>
      <c r="D21" s="9">
        <v>895</v>
      </c>
      <c r="E21" s="9">
        <v>-10205</v>
      </c>
      <c r="F21" s="9"/>
      <c r="G21" s="9">
        <v>-1515</v>
      </c>
      <c r="H21" s="9">
        <v>0</v>
      </c>
      <c r="I21" s="9">
        <v>-4764</v>
      </c>
    </row>
    <row r="22" spans="1:9" s="3" customFormat="1" ht="12" customHeight="1">
      <c r="A22" s="3" t="s">
        <v>196</v>
      </c>
      <c r="B22" s="9">
        <v>5924</v>
      </c>
      <c r="C22" s="9">
        <v>1434</v>
      </c>
      <c r="D22" s="9">
        <v>5329</v>
      </c>
      <c r="E22" s="9">
        <v>136</v>
      </c>
      <c r="F22" s="9">
        <v>-604</v>
      </c>
      <c r="G22" s="9">
        <v>-848</v>
      </c>
      <c r="H22" s="9">
        <v>0</v>
      </c>
      <c r="I22" s="9">
        <v>5447</v>
      </c>
    </row>
    <row r="23" spans="1:9" s="3" customFormat="1" ht="12" customHeight="1">
      <c r="A23" s="3" t="s">
        <v>197</v>
      </c>
      <c r="B23" s="9">
        <v>5321</v>
      </c>
      <c r="C23" s="9">
        <v>1277</v>
      </c>
      <c r="D23" s="9">
        <v>1666</v>
      </c>
      <c r="E23" s="9">
        <v>35</v>
      </c>
      <c r="F23" s="9"/>
      <c r="G23" s="9">
        <v>-766</v>
      </c>
      <c r="H23" s="9">
        <v>0</v>
      </c>
      <c r="I23" s="9">
        <v>2212</v>
      </c>
    </row>
    <row r="24" spans="1:9" s="3" customFormat="1" ht="12" customHeight="1">
      <c r="A24" s="3" t="s">
        <v>202</v>
      </c>
      <c r="B24" s="9">
        <v>5206</v>
      </c>
      <c r="C24" s="9">
        <v>447</v>
      </c>
      <c r="D24" s="9">
        <v>1313</v>
      </c>
      <c r="E24" s="9">
        <v>-1627</v>
      </c>
      <c r="F24" s="9"/>
      <c r="G24" s="9">
        <v>-683</v>
      </c>
      <c r="H24" s="9">
        <v>0</v>
      </c>
      <c r="I24" s="9">
        <v>-550</v>
      </c>
    </row>
    <row r="25" spans="1:9" s="3" customFormat="1" ht="12" customHeight="1">
      <c r="A25" s="3" t="s">
        <v>205</v>
      </c>
      <c r="B25" s="9">
        <v>5086</v>
      </c>
      <c r="C25" s="9">
        <v>3975</v>
      </c>
      <c r="D25" s="9">
        <v>889</v>
      </c>
      <c r="E25" s="9">
        <v>-5402</v>
      </c>
      <c r="F25" s="9"/>
      <c r="G25" s="9">
        <v>-820</v>
      </c>
      <c r="H25" s="9">
        <v>0</v>
      </c>
      <c r="I25" s="9">
        <v>-1358</v>
      </c>
    </row>
    <row r="26" spans="1:9" s="3" customFormat="1" ht="12" customHeight="1">
      <c r="A26" s="3" t="s">
        <v>195</v>
      </c>
      <c r="B26" s="9">
        <v>5031</v>
      </c>
      <c r="C26" s="9">
        <v>4624</v>
      </c>
      <c r="D26" s="9">
        <v>2214</v>
      </c>
      <c r="E26" s="9">
        <v>-8189</v>
      </c>
      <c r="F26" s="9"/>
      <c r="G26" s="9">
        <v>-1093</v>
      </c>
      <c r="H26" s="9">
        <v>0</v>
      </c>
      <c r="I26" s="9">
        <v>-2444</v>
      </c>
    </row>
    <row r="27" spans="1:9" s="3" customFormat="1" ht="12" customHeight="1">
      <c r="A27" s="3" t="s">
        <v>199</v>
      </c>
      <c r="B27" s="9">
        <v>4757</v>
      </c>
      <c r="C27" s="9">
        <v>957</v>
      </c>
      <c r="D27" s="9">
        <v>460</v>
      </c>
      <c r="E27" s="9">
        <v>-966</v>
      </c>
      <c r="F27" s="9"/>
      <c r="G27" s="9">
        <v>-1099</v>
      </c>
      <c r="H27" s="9">
        <v>0</v>
      </c>
      <c r="I27" s="9">
        <v>-648</v>
      </c>
    </row>
    <row r="28" spans="1:9" s="3" customFormat="1" ht="12" customHeight="1">
      <c r="A28" s="3" t="s">
        <v>203</v>
      </c>
      <c r="B28" s="9">
        <v>4709</v>
      </c>
      <c r="C28" s="9">
        <v>898</v>
      </c>
      <c r="D28" s="9">
        <v>1260</v>
      </c>
      <c r="E28" s="9">
        <v>-404</v>
      </c>
      <c r="F28" s="9"/>
      <c r="G28" s="9">
        <v>-166</v>
      </c>
      <c r="H28" s="9">
        <v>0</v>
      </c>
      <c r="I28" s="9">
        <v>1588</v>
      </c>
    </row>
    <row r="29" spans="1:9" s="3" customFormat="1" ht="12" customHeight="1">
      <c r="A29" s="3" t="s">
        <v>204</v>
      </c>
      <c r="B29" s="9">
        <v>4372</v>
      </c>
      <c r="C29" s="9">
        <v>760</v>
      </c>
      <c r="D29" s="9">
        <v>773</v>
      </c>
      <c r="E29" s="9">
        <v>-796</v>
      </c>
      <c r="F29" s="9"/>
      <c r="G29" s="9">
        <v>-970</v>
      </c>
      <c r="H29" s="9">
        <v>0</v>
      </c>
      <c r="I29" s="9">
        <v>-233</v>
      </c>
    </row>
    <row r="30" spans="1:9" s="3" customFormat="1" ht="12" customHeight="1">
      <c r="A30" s="3" t="s">
        <v>200</v>
      </c>
      <c r="B30" s="9">
        <v>4311</v>
      </c>
      <c r="C30" s="9">
        <v>557</v>
      </c>
      <c r="D30" s="9">
        <v>592</v>
      </c>
      <c r="E30" s="9">
        <v>633</v>
      </c>
      <c r="F30" s="9"/>
      <c r="G30" s="9">
        <v>-378</v>
      </c>
      <c r="H30" s="9">
        <v>0</v>
      </c>
      <c r="I30" s="9">
        <v>1404</v>
      </c>
    </row>
    <row r="31" spans="1:9" s="3" customFormat="1" ht="12" customHeight="1">
      <c r="A31" s="3" t="s">
        <v>201</v>
      </c>
      <c r="B31" s="9">
        <v>3790</v>
      </c>
      <c r="C31" s="9">
        <v>3308</v>
      </c>
      <c r="D31" s="9">
        <v>568</v>
      </c>
      <c r="E31" s="9">
        <v>-3892</v>
      </c>
      <c r="F31" s="9"/>
      <c r="G31" s="9">
        <v>-881</v>
      </c>
      <c r="H31" s="9">
        <v>0</v>
      </c>
      <c r="I31" s="9">
        <v>-897</v>
      </c>
    </row>
    <row r="32" spans="1:9" s="3" customFormat="1" ht="12" customHeight="1">
      <c r="A32" s="3" t="s">
        <v>263</v>
      </c>
      <c r="B32" s="9">
        <v>3442</v>
      </c>
      <c r="C32" s="9">
        <v>3442</v>
      </c>
      <c r="D32" s="9">
        <v>138</v>
      </c>
      <c r="E32" s="9">
        <v>-1910</v>
      </c>
      <c r="F32" s="9"/>
      <c r="G32" s="9">
        <v>-2591</v>
      </c>
      <c r="H32" s="9">
        <v>0</v>
      </c>
      <c r="I32" s="9">
        <v>-921</v>
      </c>
    </row>
    <row r="33" spans="1:9" s="3" customFormat="1" ht="12" customHeight="1">
      <c r="A33" s="3" t="s">
        <v>209</v>
      </c>
      <c r="B33" s="9">
        <v>2904</v>
      </c>
      <c r="C33" s="9">
        <v>437</v>
      </c>
      <c r="D33" s="9">
        <v>2394</v>
      </c>
      <c r="E33" s="9">
        <v>-1765</v>
      </c>
      <c r="F33" s="9"/>
      <c r="G33" s="9">
        <v>-251</v>
      </c>
      <c r="H33" s="9">
        <v>0</v>
      </c>
      <c r="I33" s="9">
        <v>815</v>
      </c>
    </row>
    <row r="34" spans="1:9" s="3" customFormat="1" ht="12" customHeight="1">
      <c r="A34" s="3" t="s">
        <v>210</v>
      </c>
      <c r="B34" s="9">
        <v>2721</v>
      </c>
      <c r="C34" s="9">
        <v>2291</v>
      </c>
      <c r="D34" s="9">
        <v>1001</v>
      </c>
      <c r="E34" s="9">
        <v>-3105</v>
      </c>
      <c r="F34" s="9"/>
      <c r="G34" s="9">
        <v>-535</v>
      </c>
      <c r="H34" s="9">
        <v>0</v>
      </c>
      <c r="I34" s="9">
        <v>-348</v>
      </c>
    </row>
    <row r="35" spans="1:9" s="3" customFormat="1" ht="12" customHeight="1">
      <c r="A35" s="3" t="s">
        <v>207</v>
      </c>
      <c r="B35" s="9">
        <v>2372</v>
      </c>
      <c r="C35" s="9">
        <v>2037</v>
      </c>
      <c r="D35" s="9">
        <v>1055</v>
      </c>
      <c r="E35" s="9">
        <v>-1864</v>
      </c>
      <c r="F35" s="9"/>
      <c r="G35" s="9">
        <v>-428</v>
      </c>
      <c r="H35" s="9">
        <v>0</v>
      </c>
      <c r="I35" s="9">
        <v>800</v>
      </c>
    </row>
    <row r="36" spans="1:9" s="3" customFormat="1" ht="12" customHeight="1">
      <c r="A36" s="3" t="s">
        <v>208</v>
      </c>
      <c r="B36" s="9">
        <v>1960</v>
      </c>
      <c r="C36" s="9">
        <v>229</v>
      </c>
      <c r="D36" s="9">
        <v>424</v>
      </c>
      <c r="E36" s="9">
        <v>322</v>
      </c>
      <c r="F36" s="9"/>
      <c r="G36" s="9">
        <v>-88</v>
      </c>
      <c r="H36" s="9">
        <v>0</v>
      </c>
      <c r="I36" s="9">
        <v>887</v>
      </c>
    </row>
    <row r="37" spans="1:9" s="3" customFormat="1" ht="12" customHeight="1">
      <c r="A37" s="3" t="s">
        <v>206</v>
      </c>
      <c r="B37" s="9">
        <v>1527</v>
      </c>
      <c r="C37" s="9">
        <v>1434</v>
      </c>
      <c r="D37" s="9">
        <v>1316</v>
      </c>
      <c r="E37" s="9">
        <v>-1868</v>
      </c>
      <c r="F37" s="9">
        <v>-170</v>
      </c>
      <c r="G37" s="9">
        <v>-196</v>
      </c>
      <c r="H37" s="9">
        <v>0</v>
      </c>
      <c r="I37" s="9">
        <v>516</v>
      </c>
    </row>
    <row r="38" spans="1:9" s="3" customFormat="1" ht="12" customHeight="1">
      <c r="A38" s="3" t="s">
        <v>174</v>
      </c>
      <c r="B38" s="9">
        <v>1269</v>
      </c>
      <c r="C38" s="9">
        <v>990</v>
      </c>
      <c r="D38" s="9">
        <v>23</v>
      </c>
      <c r="E38" s="9">
        <v>-1244</v>
      </c>
      <c r="F38" s="9"/>
      <c r="G38" s="9">
        <v>-294</v>
      </c>
      <c r="H38" s="9">
        <v>0</v>
      </c>
      <c r="I38" s="9">
        <v>-525</v>
      </c>
    </row>
    <row r="39" spans="1:9" s="3" customFormat="1" ht="12" customHeight="1">
      <c r="A39" s="3" t="s">
        <v>172</v>
      </c>
      <c r="B39" s="9">
        <v>1267</v>
      </c>
      <c r="C39" s="9">
        <v>87</v>
      </c>
      <c r="D39" s="9">
        <v>34</v>
      </c>
      <c r="E39" s="9">
        <v>20</v>
      </c>
      <c r="F39" s="9"/>
      <c r="G39" s="9">
        <v>-231</v>
      </c>
      <c r="H39" s="9">
        <v>0</v>
      </c>
      <c r="I39" s="9">
        <v>-90</v>
      </c>
    </row>
    <row r="40" spans="1:9" s="3" customFormat="1" ht="12" customHeight="1">
      <c r="A40" s="3" t="s">
        <v>264</v>
      </c>
      <c r="B40" s="9">
        <v>1190</v>
      </c>
      <c r="C40" s="9">
        <v>1190</v>
      </c>
      <c r="D40" s="9">
        <v>416</v>
      </c>
      <c r="E40" s="9">
        <v>-451</v>
      </c>
      <c r="F40" s="9"/>
      <c r="G40" s="9">
        <v>-866</v>
      </c>
      <c r="H40" s="9">
        <v>0</v>
      </c>
      <c r="I40" s="9">
        <v>289</v>
      </c>
    </row>
    <row r="41" spans="1:9" s="3" customFormat="1" ht="12" customHeight="1">
      <c r="A41" s="3" t="s">
        <v>150</v>
      </c>
      <c r="B41" s="9">
        <v>261</v>
      </c>
      <c r="C41" s="9">
        <v>-1</v>
      </c>
      <c r="D41" s="9">
        <v>116</v>
      </c>
      <c r="E41" s="9">
        <v>-975</v>
      </c>
      <c r="F41" s="9"/>
      <c r="G41" s="9">
        <v>-255</v>
      </c>
      <c r="H41" s="9">
        <v>0</v>
      </c>
      <c r="I41" s="9">
        <v>-1115</v>
      </c>
    </row>
    <row r="42" spans="1:9" s="3" customFormat="1" ht="12" customHeight="1">
      <c r="A42" s="3" t="s">
        <v>160</v>
      </c>
      <c r="B42" s="9">
        <v>101</v>
      </c>
      <c r="C42" s="9">
        <v>101</v>
      </c>
      <c r="D42" s="9">
        <v>165</v>
      </c>
      <c r="E42" s="9">
        <v>-25</v>
      </c>
      <c r="F42" s="9"/>
      <c r="G42" s="9">
        <v>-2750</v>
      </c>
      <c r="H42" s="9">
        <v>2274</v>
      </c>
      <c r="I42" s="9">
        <v>-235</v>
      </c>
    </row>
    <row r="43" spans="1:9" s="3" customFormat="1" ht="12" customHeight="1">
      <c r="A43" s="3" t="s">
        <v>142</v>
      </c>
      <c r="B43" s="9">
        <v>0</v>
      </c>
      <c r="C43" s="9"/>
      <c r="D43" s="9">
        <v>402</v>
      </c>
      <c r="E43" s="9">
        <v>-37</v>
      </c>
      <c r="F43" s="9">
        <v>-36288</v>
      </c>
      <c r="G43" s="9">
        <v>-10664</v>
      </c>
      <c r="H43" s="9">
        <v>0</v>
      </c>
      <c r="I43" s="9">
        <v>-46587</v>
      </c>
    </row>
    <row r="44" spans="1:9" s="3" customFormat="1" ht="12.75">
      <c r="A44" s="2"/>
      <c r="B44" s="9"/>
      <c r="C44" s="9"/>
      <c r="D44" s="9"/>
      <c r="E44" s="9"/>
      <c r="F44" s="9"/>
      <c r="G44" s="9"/>
      <c r="H44" s="9"/>
      <c r="I44" s="9"/>
    </row>
    <row r="45" spans="1:9" ht="12.75">
      <c r="A45" s="3" t="s">
        <v>139</v>
      </c>
      <c r="B45" s="9">
        <f aca="true" t="shared" si="0" ref="B45:I45">SUM(B4:B44)</f>
        <v>7143964</v>
      </c>
      <c r="C45" s="9">
        <f t="shared" si="0"/>
        <v>7094843</v>
      </c>
      <c r="D45" s="9">
        <f t="shared" si="0"/>
        <v>3052738</v>
      </c>
      <c r="E45" s="9">
        <f t="shared" si="0"/>
        <v>-12459256</v>
      </c>
      <c r="F45" s="9">
        <f t="shared" si="0"/>
        <v>12639</v>
      </c>
      <c r="G45" s="9">
        <f t="shared" si="0"/>
        <v>-633612</v>
      </c>
      <c r="H45" s="9">
        <f t="shared" si="0"/>
        <v>-95724</v>
      </c>
      <c r="I45" s="9">
        <f t="shared" si="0"/>
        <v>-3028373</v>
      </c>
    </row>
    <row r="46" spans="1:9" ht="12.75">
      <c r="A46" s="1" t="s">
        <v>140</v>
      </c>
      <c r="B46" s="10">
        <v>6098208</v>
      </c>
      <c r="C46" s="10">
        <v>5851741</v>
      </c>
      <c r="D46" s="10">
        <v>4070706</v>
      </c>
      <c r="E46" s="10">
        <v>-12440996</v>
      </c>
      <c r="F46" s="10">
        <v>-78077</v>
      </c>
      <c r="G46" s="10">
        <v>-549469</v>
      </c>
      <c r="H46" s="10">
        <v>-40920</v>
      </c>
      <c r="I46" s="10">
        <v>-3187015</v>
      </c>
    </row>
    <row r="48" spans="1:9" ht="12.75">
      <c r="A48" s="1" t="s">
        <v>136</v>
      </c>
      <c r="B48" s="7">
        <f aca="true" t="shared" si="1" ref="B48:I49">B45/($C45/100)</f>
        <v>100.69234794906667</v>
      </c>
      <c r="C48" s="7">
        <f t="shared" si="1"/>
        <v>100.00000000000001</v>
      </c>
      <c r="D48" s="7">
        <f t="shared" si="1"/>
        <v>43.02756241399563</v>
      </c>
      <c r="E48" s="7">
        <f t="shared" si="1"/>
        <v>-175.61003111696766</v>
      </c>
      <c r="F48" s="7">
        <f t="shared" si="1"/>
        <v>0.17814347688877682</v>
      </c>
      <c r="G48" s="7">
        <f t="shared" si="1"/>
        <v>-8.930599309949494</v>
      </c>
      <c r="H48" s="7">
        <f t="shared" si="1"/>
        <v>-1.3492053312525734</v>
      </c>
      <c r="I48" s="7">
        <f t="shared" si="1"/>
        <v>-42.68414396202989</v>
      </c>
    </row>
    <row r="49" spans="1:9" ht="12.75">
      <c r="A49" s="1" t="s">
        <v>137</v>
      </c>
      <c r="B49" s="7">
        <f t="shared" si="1"/>
        <v>104.21185763348035</v>
      </c>
      <c r="C49" s="7">
        <f t="shared" si="1"/>
        <v>100</v>
      </c>
      <c r="D49" s="7">
        <f t="shared" si="1"/>
        <v>69.56401522213645</v>
      </c>
      <c r="E49" s="7">
        <f t="shared" si="1"/>
        <v>-212.60332608705681</v>
      </c>
      <c r="F49" s="7">
        <f t="shared" si="1"/>
        <v>-1.3342524899854589</v>
      </c>
      <c r="G49" s="7">
        <f t="shared" si="1"/>
        <v>-9.389837998640063</v>
      </c>
      <c r="H49" s="7">
        <f t="shared" si="1"/>
        <v>-0.6992790692547739</v>
      </c>
      <c r="I49" s="7">
        <f t="shared" si="1"/>
        <v>-54.462680422800666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25"/>
  <dimension ref="A1:K2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303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135</v>
      </c>
    </row>
    <row r="4" spans="1:9" s="3" customFormat="1" ht="12" customHeight="1">
      <c r="A4" s="3" t="s">
        <v>267</v>
      </c>
      <c r="B4" s="9">
        <v>680423</v>
      </c>
      <c r="C4" s="9">
        <v>670749</v>
      </c>
      <c r="D4" s="9">
        <v>901785</v>
      </c>
      <c r="E4" s="9">
        <v>-875503</v>
      </c>
      <c r="F4" s="9">
        <v>0</v>
      </c>
      <c r="G4" s="9">
        <v>-215481</v>
      </c>
      <c r="H4" s="9">
        <v>110657</v>
      </c>
      <c r="I4" s="9">
        <v>592207</v>
      </c>
    </row>
    <row r="5" spans="1:9" s="3" customFormat="1" ht="12" customHeight="1">
      <c r="A5" s="3" t="s">
        <v>270</v>
      </c>
      <c r="B5" s="9">
        <v>228792</v>
      </c>
      <c r="C5" s="9">
        <v>174247</v>
      </c>
      <c r="D5" s="9">
        <v>157515</v>
      </c>
      <c r="E5" s="9">
        <v>-68447</v>
      </c>
      <c r="F5" s="9">
        <v>0</v>
      </c>
      <c r="G5" s="9">
        <v>-51391</v>
      </c>
      <c r="H5" s="9">
        <v>-6029</v>
      </c>
      <c r="I5" s="9">
        <v>205895</v>
      </c>
    </row>
    <row r="6" spans="1:9" s="3" customFormat="1" ht="12" customHeight="1">
      <c r="A6" s="3" t="s">
        <v>269</v>
      </c>
      <c r="B6" s="9">
        <v>211023</v>
      </c>
      <c r="C6" s="9">
        <v>210777</v>
      </c>
      <c r="D6" s="9">
        <v>154415</v>
      </c>
      <c r="E6" s="9">
        <v>-106337</v>
      </c>
      <c r="F6" s="9">
        <v>0</v>
      </c>
      <c r="G6" s="9">
        <v>-18177</v>
      </c>
      <c r="H6" s="9">
        <v>-67475</v>
      </c>
      <c r="I6" s="9">
        <v>173203</v>
      </c>
    </row>
    <row r="7" spans="1:9" s="3" customFormat="1" ht="12" customHeight="1">
      <c r="A7" s="3" t="s">
        <v>273</v>
      </c>
      <c r="B7" s="9">
        <v>102568</v>
      </c>
      <c r="C7" s="9">
        <v>79299</v>
      </c>
      <c r="D7" s="9">
        <v>62149</v>
      </c>
      <c r="E7" s="9">
        <v>-50700</v>
      </c>
      <c r="F7" s="9">
        <v>0</v>
      </c>
      <c r="G7" s="9">
        <v>-52476</v>
      </c>
      <c r="H7" s="9">
        <v>17460</v>
      </c>
      <c r="I7" s="9">
        <v>55732</v>
      </c>
    </row>
    <row r="8" spans="1:9" s="3" customFormat="1" ht="12" customHeight="1">
      <c r="A8" s="3" t="s">
        <v>282</v>
      </c>
      <c r="B8" s="9">
        <v>68309</v>
      </c>
      <c r="C8" s="9">
        <v>67046</v>
      </c>
      <c r="D8" s="9">
        <v>8155</v>
      </c>
      <c r="E8" s="9">
        <v>-82119</v>
      </c>
      <c r="F8" s="9">
        <v>0</v>
      </c>
      <c r="G8" s="9">
        <v>-23592</v>
      </c>
      <c r="H8" s="9">
        <v>-1215</v>
      </c>
      <c r="I8" s="9">
        <v>-28726</v>
      </c>
    </row>
    <row r="9" spans="1:9" s="3" customFormat="1" ht="12" customHeight="1">
      <c r="A9" s="3" t="s">
        <v>272</v>
      </c>
      <c r="B9" s="9">
        <v>58635</v>
      </c>
      <c r="C9" s="9">
        <v>56250</v>
      </c>
      <c r="D9" s="9">
        <v>38410</v>
      </c>
      <c r="E9" s="9">
        <v>-62660</v>
      </c>
      <c r="F9" s="9">
        <v>0</v>
      </c>
      <c r="G9" s="9">
        <v>-32204</v>
      </c>
      <c r="H9" s="9">
        <v>16891</v>
      </c>
      <c r="I9" s="9">
        <v>16687</v>
      </c>
    </row>
    <row r="10" spans="1:9" s="3" customFormat="1" ht="12" customHeight="1">
      <c r="A10" s="3" t="s">
        <v>279</v>
      </c>
      <c r="B10" s="9">
        <v>31784</v>
      </c>
      <c r="C10" s="9">
        <v>21409</v>
      </c>
      <c r="D10" s="9">
        <v>6905</v>
      </c>
      <c r="E10" s="9">
        <v>-41104</v>
      </c>
      <c r="F10" s="9">
        <v>0</v>
      </c>
      <c r="G10" s="9">
        <v>-7229</v>
      </c>
      <c r="H10" s="9">
        <v>-3306</v>
      </c>
      <c r="I10" s="9">
        <v>3204</v>
      </c>
    </row>
    <row r="11" spans="1:9" s="3" customFormat="1" ht="12" customHeight="1">
      <c r="A11" s="3" t="s">
        <v>277</v>
      </c>
      <c r="B11" s="9">
        <v>14540</v>
      </c>
      <c r="C11" s="9">
        <v>13764</v>
      </c>
      <c r="D11" s="9">
        <v>3157</v>
      </c>
      <c r="E11" s="9">
        <v>-10549</v>
      </c>
      <c r="F11" s="9">
        <v>0</v>
      </c>
      <c r="G11" s="9">
        <v>-2859</v>
      </c>
      <c r="H11" s="9">
        <v>1449</v>
      </c>
      <c r="I11" s="9">
        <v>4962</v>
      </c>
    </row>
    <row r="12" spans="1:9" s="3" customFormat="1" ht="12" customHeight="1">
      <c r="A12" s="3" t="s">
        <v>274</v>
      </c>
      <c r="B12" s="9">
        <v>12907</v>
      </c>
      <c r="C12" s="9">
        <v>12057</v>
      </c>
      <c r="D12" s="9">
        <v>7028</v>
      </c>
      <c r="E12" s="9">
        <v>-17816</v>
      </c>
      <c r="F12" s="9">
        <v>0</v>
      </c>
      <c r="G12" s="9">
        <v>-5900</v>
      </c>
      <c r="H12" s="9">
        <v>830</v>
      </c>
      <c r="I12" s="9">
        <v>-3801</v>
      </c>
    </row>
    <row r="13" spans="1:9" s="3" customFormat="1" ht="12" customHeight="1">
      <c r="A13" s="3" t="s">
        <v>285</v>
      </c>
      <c r="B13" s="9">
        <v>9803</v>
      </c>
      <c r="C13" s="9">
        <v>4671</v>
      </c>
      <c r="D13" s="9">
        <v>569</v>
      </c>
      <c r="E13" s="9">
        <v>-11650</v>
      </c>
      <c r="F13" s="9">
        <v>0</v>
      </c>
      <c r="G13" s="9">
        <v>-1922</v>
      </c>
      <c r="H13" s="9">
        <v>-136</v>
      </c>
      <c r="I13" s="9">
        <v>-8468</v>
      </c>
    </row>
    <row r="14" spans="1:9" s="3" customFormat="1" ht="12" customHeight="1">
      <c r="A14" s="3" t="s">
        <v>280</v>
      </c>
      <c r="B14" s="9">
        <v>5498</v>
      </c>
      <c r="C14" s="9">
        <v>5178</v>
      </c>
      <c r="D14" s="9">
        <v>146</v>
      </c>
      <c r="E14" s="9">
        <v>-4125</v>
      </c>
      <c r="F14" s="9">
        <v>0</v>
      </c>
      <c r="G14" s="9">
        <v>-898</v>
      </c>
      <c r="H14" s="9">
        <v>11</v>
      </c>
      <c r="I14" s="9">
        <v>312</v>
      </c>
    </row>
    <row r="15" spans="1:9" s="3" customFormat="1" ht="12" customHeight="1">
      <c r="A15" s="3" t="s">
        <v>275</v>
      </c>
      <c r="B15" s="9">
        <v>579</v>
      </c>
      <c r="C15" s="9">
        <v>575</v>
      </c>
      <c r="D15" s="9">
        <v>-810</v>
      </c>
      <c r="E15" s="9">
        <v>-1724</v>
      </c>
      <c r="F15" s="9">
        <v>0</v>
      </c>
      <c r="G15" s="9">
        <v>-5245</v>
      </c>
      <c r="H15" s="9">
        <v>-62</v>
      </c>
      <c r="I15" s="9">
        <v>-7266</v>
      </c>
    </row>
    <row r="16" spans="1:9" s="3" customFormat="1" ht="12" customHeight="1">
      <c r="A16" s="3" t="s">
        <v>286</v>
      </c>
      <c r="B16" s="9">
        <v>63</v>
      </c>
      <c r="C16" s="9">
        <v>63</v>
      </c>
      <c r="D16" s="9">
        <v>53</v>
      </c>
      <c r="E16" s="9">
        <v>-302</v>
      </c>
      <c r="F16" s="9">
        <v>0</v>
      </c>
      <c r="G16" s="9">
        <v>0</v>
      </c>
      <c r="H16" s="9">
        <v>-12</v>
      </c>
      <c r="I16" s="9">
        <v>-198</v>
      </c>
    </row>
    <row r="17" spans="1:9" s="3" customFormat="1" ht="12.75">
      <c r="A17" s="2"/>
      <c r="B17" s="9"/>
      <c r="C17" s="9"/>
      <c r="D17" s="9"/>
      <c r="E17" s="9"/>
      <c r="F17" s="9"/>
      <c r="G17" s="9"/>
      <c r="H17" s="9"/>
      <c r="I17" s="9"/>
    </row>
    <row r="18" spans="1:9" ht="12.75">
      <c r="A18" s="3" t="s">
        <v>139</v>
      </c>
      <c r="B18" s="9">
        <f aca="true" t="shared" si="0" ref="B18:I18">SUM(B4:B17)</f>
        <v>1424924</v>
      </c>
      <c r="C18" s="9">
        <f t="shared" si="0"/>
        <v>1316085</v>
      </c>
      <c r="D18" s="9">
        <f t="shared" si="0"/>
        <v>1339477</v>
      </c>
      <c r="E18" s="9">
        <f t="shared" si="0"/>
        <v>-1333036</v>
      </c>
      <c r="F18" s="9">
        <f t="shared" si="0"/>
        <v>0</v>
      </c>
      <c r="G18" s="9">
        <f t="shared" si="0"/>
        <v>-417374</v>
      </c>
      <c r="H18" s="9">
        <f t="shared" si="0"/>
        <v>69063</v>
      </c>
      <c r="I18" s="9">
        <f t="shared" si="0"/>
        <v>1003743</v>
      </c>
    </row>
    <row r="19" spans="1:9" ht="12.75">
      <c r="A19" s="1" t="s">
        <v>140</v>
      </c>
      <c r="B19" s="10">
        <v>1528981</v>
      </c>
      <c r="C19" s="10">
        <v>1448268</v>
      </c>
      <c r="D19" s="10">
        <v>1188876</v>
      </c>
      <c r="E19" s="10">
        <v>-2194410</v>
      </c>
      <c r="F19" s="10">
        <v>-2</v>
      </c>
      <c r="G19" s="10">
        <v>-405263</v>
      </c>
      <c r="H19" s="10">
        <v>498190</v>
      </c>
      <c r="I19" s="10">
        <v>479358</v>
      </c>
    </row>
    <row r="21" spans="1:9" ht="12.75">
      <c r="A21" s="1" t="s">
        <v>136</v>
      </c>
      <c r="B21" s="7">
        <f aca="true" t="shared" si="1" ref="B21:I22">B18/($C18/100)</f>
        <v>108.26990657898236</v>
      </c>
      <c r="C21" s="7">
        <f t="shared" si="1"/>
        <v>100</v>
      </c>
      <c r="D21" s="7">
        <f t="shared" si="1"/>
        <v>101.77739279757766</v>
      </c>
      <c r="E21" s="7">
        <f t="shared" si="1"/>
        <v>-101.28798671818309</v>
      </c>
      <c r="F21" s="7">
        <f t="shared" si="1"/>
        <v>0</v>
      </c>
      <c r="G21" s="7">
        <f t="shared" si="1"/>
        <v>-31.71330119255215</v>
      </c>
      <c r="H21" s="7">
        <f t="shared" si="1"/>
        <v>5.247609386931695</v>
      </c>
      <c r="I21" s="7">
        <f t="shared" si="1"/>
        <v>76.26733835580528</v>
      </c>
    </row>
    <row r="22" spans="1:9" ht="12.75">
      <c r="A22" s="1" t="s">
        <v>137</v>
      </c>
      <c r="B22" s="7">
        <f t="shared" si="1"/>
        <v>105.57307073000301</v>
      </c>
      <c r="C22" s="7">
        <f t="shared" si="1"/>
        <v>100</v>
      </c>
      <c r="D22" s="7">
        <f t="shared" si="1"/>
        <v>82.08950277158647</v>
      </c>
      <c r="E22" s="7">
        <f t="shared" si="1"/>
        <v>-151.5196082493019</v>
      </c>
      <c r="F22" s="7">
        <f t="shared" si="1"/>
        <v>-0.00013809598775917165</v>
      </c>
      <c r="G22" s="7">
        <f t="shared" si="1"/>
        <v>-27.982597143622588</v>
      </c>
      <c r="H22" s="7">
        <f t="shared" si="1"/>
        <v>34.39902007087086</v>
      </c>
      <c r="I22" s="7">
        <f t="shared" si="1"/>
        <v>33.0987082501305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26"/>
  <dimension ref="A1:K1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304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135</v>
      </c>
    </row>
    <row r="4" spans="1:9" s="3" customFormat="1" ht="12" customHeight="1">
      <c r="A4" s="3" t="s">
        <v>267</v>
      </c>
      <c r="B4" s="9">
        <v>194224</v>
      </c>
      <c r="C4" s="9">
        <v>170706</v>
      </c>
      <c r="D4" s="9">
        <v>63287</v>
      </c>
      <c r="E4" s="9">
        <v>-111012</v>
      </c>
      <c r="F4" s="9">
        <v>0</v>
      </c>
      <c r="G4" s="9">
        <v>-34979</v>
      </c>
      <c r="H4" s="9">
        <v>9470</v>
      </c>
      <c r="I4" s="9">
        <v>97472</v>
      </c>
    </row>
    <row r="5" spans="1:9" s="3" customFormat="1" ht="12" customHeight="1">
      <c r="A5" s="3" t="s">
        <v>274</v>
      </c>
      <c r="B5" s="9">
        <v>20529</v>
      </c>
      <c r="C5" s="9">
        <v>18496</v>
      </c>
      <c r="D5" s="9">
        <v>1898</v>
      </c>
      <c r="E5" s="9">
        <v>-18496</v>
      </c>
      <c r="F5" s="9">
        <v>0</v>
      </c>
      <c r="G5" s="9">
        <v>-5553</v>
      </c>
      <c r="H5" s="9">
        <v>225</v>
      </c>
      <c r="I5" s="9">
        <v>-3430</v>
      </c>
    </row>
    <row r="6" spans="1:9" s="3" customFormat="1" ht="12" customHeight="1">
      <c r="A6" s="3" t="s">
        <v>269</v>
      </c>
      <c r="B6" s="9">
        <v>15220</v>
      </c>
      <c r="C6" s="9">
        <v>15220</v>
      </c>
      <c r="D6" s="9">
        <v>5887</v>
      </c>
      <c r="E6" s="9">
        <v>-18961</v>
      </c>
      <c r="F6" s="9">
        <v>0</v>
      </c>
      <c r="G6" s="9">
        <v>-2662</v>
      </c>
      <c r="H6" s="9">
        <v>3529</v>
      </c>
      <c r="I6" s="9">
        <v>3013</v>
      </c>
    </row>
    <row r="7" spans="1:9" s="3" customFormat="1" ht="12" customHeight="1">
      <c r="A7" s="3" t="s">
        <v>278</v>
      </c>
      <c r="B7" s="9">
        <v>14375</v>
      </c>
      <c r="C7" s="9">
        <v>14375</v>
      </c>
      <c r="D7" s="9">
        <v>5166</v>
      </c>
      <c r="E7" s="9">
        <v>-21387</v>
      </c>
      <c r="F7" s="9">
        <v>0</v>
      </c>
      <c r="G7" s="9">
        <v>-1502</v>
      </c>
      <c r="H7" s="9">
        <v>1536</v>
      </c>
      <c r="I7" s="9">
        <v>-1812</v>
      </c>
    </row>
    <row r="8" spans="1:9" s="3" customFormat="1" ht="12" customHeight="1">
      <c r="A8" s="3" t="s">
        <v>277</v>
      </c>
      <c r="B8" s="9">
        <v>5840</v>
      </c>
      <c r="C8" s="9">
        <v>5838</v>
      </c>
      <c r="D8" s="9">
        <v>1439</v>
      </c>
      <c r="E8" s="9">
        <v>-8014</v>
      </c>
      <c r="F8" s="9">
        <v>0</v>
      </c>
      <c r="G8" s="9">
        <v>-443</v>
      </c>
      <c r="H8" s="9">
        <v>661</v>
      </c>
      <c r="I8" s="9">
        <v>-519</v>
      </c>
    </row>
    <row r="9" spans="1:9" s="3" customFormat="1" ht="12" customHeight="1">
      <c r="A9" s="3" t="s">
        <v>270</v>
      </c>
      <c r="B9" s="9">
        <v>4640</v>
      </c>
      <c r="C9" s="9">
        <v>4640</v>
      </c>
      <c r="D9" s="9">
        <v>1071</v>
      </c>
      <c r="E9" s="9">
        <v>-859</v>
      </c>
      <c r="F9" s="9">
        <v>0</v>
      </c>
      <c r="G9" s="9">
        <v>-5124</v>
      </c>
      <c r="H9" s="9">
        <v>940</v>
      </c>
      <c r="I9" s="9">
        <v>668</v>
      </c>
    </row>
    <row r="10" spans="1:9" s="3" customFormat="1" ht="12" customHeight="1">
      <c r="A10" s="3" t="s">
        <v>272</v>
      </c>
      <c r="B10" s="9">
        <v>2983</v>
      </c>
      <c r="C10" s="9">
        <v>2983</v>
      </c>
      <c r="D10" s="9">
        <v>13929</v>
      </c>
      <c r="E10" s="9">
        <v>-15356</v>
      </c>
      <c r="F10" s="9">
        <v>-322</v>
      </c>
      <c r="G10" s="9">
        <v>-800</v>
      </c>
      <c r="H10" s="9">
        <v>6126</v>
      </c>
      <c r="I10" s="9">
        <v>6560</v>
      </c>
    </row>
    <row r="11" spans="1:9" s="3" customFormat="1" ht="12" customHeight="1">
      <c r="A11" s="3" t="s">
        <v>280</v>
      </c>
      <c r="B11" s="9">
        <v>43</v>
      </c>
      <c r="C11" s="9">
        <v>43</v>
      </c>
      <c r="D11" s="9">
        <v>1</v>
      </c>
      <c r="E11" s="9">
        <v>-34</v>
      </c>
      <c r="F11" s="9">
        <v>0</v>
      </c>
      <c r="G11" s="9">
        <v>-9</v>
      </c>
      <c r="H11" s="9">
        <v>0</v>
      </c>
      <c r="I11" s="9">
        <v>1</v>
      </c>
    </row>
    <row r="12" spans="1:9" s="3" customFormat="1" ht="12.75">
      <c r="A12" s="2"/>
      <c r="B12" s="9"/>
      <c r="C12" s="9"/>
      <c r="D12" s="9"/>
      <c r="E12" s="9"/>
      <c r="F12" s="9"/>
      <c r="G12" s="9"/>
      <c r="H12" s="9"/>
      <c r="I12" s="9"/>
    </row>
    <row r="13" spans="1:9" ht="12.75">
      <c r="A13" s="3" t="s">
        <v>139</v>
      </c>
      <c r="B13" s="9">
        <f aca="true" t="shared" si="0" ref="B13:I13">SUM(B4:B12)</f>
        <v>257854</v>
      </c>
      <c r="C13" s="9">
        <f t="shared" si="0"/>
        <v>232301</v>
      </c>
      <c r="D13" s="9">
        <f t="shared" si="0"/>
        <v>92678</v>
      </c>
      <c r="E13" s="9">
        <f t="shared" si="0"/>
        <v>-194119</v>
      </c>
      <c r="F13" s="9">
        <f t="shared" si="0"/>
        <v>-322</v>
      </c>
      <c r="G13" s="9">
        <f t="shared" si="0"/>
        <v>-51072</v>
      </c>
      <c r="H13" s="9">
        <f t="shared" si="0"/>
        <v>22487</v>
      </c>
      <c r="I13" s="9">
        <f t="shared" si="0"/>
        <v>101953</v>
      </c>
    </row>
    <row r="14" spans="1:9" ht="12.75">
      <c r="A14" s="1" t="s">
        <v>140</v>
      </c>
      <c r="B14" s="10">
        <v>91801</v>
      </c>
      <c r="C14" s="10">
        <v>88153</v>
      </c>
      <c r="D14" s="10">
        <v>72196</v>
      </c>
      <c r="E14" s="10">
        <v>-290064</v>
      </c>
      <c r="F14" s="10">
        <v>-46238</v>
      </c>
      <c r="G14" s="10">
        <v>-47962</v>
      </c>
      <c r="H14" s="10">
        <v>-17062</v>
      </c>
      <c r="I14" s="10">
        <v>-240977</v>
      </c>
    </row>
    <row r="16" spans="1:9" ht="12.75">
      <c r="A16" s="1" t="s">
        <v>136</v>
      </c>
      <c r="B16" s="7">
        <f aca="true" t="shared" si="1" ref="B16:I17">B13/($C13/100)</f>
        <v>110.99995264764249</v>
      </c>
      <c r="C16" s="7">
        <f t="shared" si="1"/>
        <v>99.99999999999999</v>
      </c>
      <c r="D16" s="7">
        <f t="shared" si="1"/>
        <v>39.89565262310536</v>
      </c>
      <c r="E16" s="7">
        <f t="shared" si="1"/>
        <v>-83.56356623518624</v>
      </c>
      <c r="F16" s="7">
        <f t="shared" si="1"/>
        <v>-0.13861326468676413</v>
      </c>
      <c r="G16" s="7">
        <f t="shared" si="1"/>
        <v>-21.9852691120572</v>
      </c>
      <c r="H16" s="7">
        <f t="shared" si="1"/>
        <v>9.68011330127722</v>
      </c>
      <c r="I16" s="7">
        <f t="shared" si="1"/>
        <v>43.88831731245237</v>
      </c>
    </row>
    <row r="17" spans="1:9" ht="12.75">
      <c r="A17" s="1" t="s">
        <v>137</v>
      </c>
      <c r="B17" s="7">
        <f t="shared" si="1"/>
        <v>104.13825961680261</v>
      </c>
      <c r="C17" s="7">
        <f t="shared" si="1"/>
        <v>100</v>
      </c>
      <c r="D17" s="7">
        <f t="shared" si="1"/>
        <v>81.89851735051559</v>
      </c>
      <c r="E17" s="7">
        <f t="shared" si="1"/>
        <v>-329.0460903202387</v>
      </c>
      <c r="F17" s="7">
        <f t="shared" si="1"/>
        <v>-52.45198688643608</v>
      </c>
      <c r="G17" s="7">
        <f t="shared" si="1"/>
        <v>-54.40767756060486</v>
      </c>
      <c r="H17" s="7">
        <f t="shared" si="1"/>
        <v>-19.35498508275385</v>
      </c>
      <c r="I17" s="7">
        <f t="shared" si="1"/>
        <v>-273.3622224995179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27"/>
  <dimension ref="A1:K1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305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29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276</v>
      </c>
      <c r="B4" s="9">
        <v>442187</v>
      </c>
      <c r="C4" s="9">
        <v>442187</v>
      </c>
      <c r="D4" s="9">
        <v>592419</v>
      </c>
      <c r="E4" s="9">
        <v>-223278</v>
      </c>
      <c r="F4" s="9">
        <v>0</v>
      </c>
      <c r="G4" s="9">
        <v>-19712</v>
      </c>
      <c r="H4" s="9">
        <v>-120536</v>
      </c>
      <c r="I4" s="9">
        <v>199197</v>
      </c>
    </row>
    <row r="5" spans="1:9" s="3" customFormat="1" ht="12" customHeight="1">
      <c r="A5" s="3" t="s">
        <v>147</v>
      </c>
      <c r="B5" s="9">
        <v>20565</v>
      </c>
      <c r="C5" s="9">
        <v>20565</v>
      </c>
      <c r="D5" s="9">
        <v>2073</v>
      </c>
      <c r="E5" s="9">
        <v>-31087</v>
      </c>
      <c r="F5" s="9">
        <v>0</v>
      </c>
      <c r="G5" s="9">
        <v>-1431</v>
      </c>
      <c r="H5" s="9">
        <v>0</v>
      </c>
      <c r="I5" s="9">
        <v>-9880</v>
      </c>
    </row>
    <row r="6" spans="1:9" s="3" customFormat="1" ht="12.75">
      <c r="A6" s="2"/>
      <c r="B6" s="9"/>
      <c r="C6" s="9"/>
      <c r="D6" s="9"/>
      <c r="E6" s="9"/>
      <c r="F6" s="9"/>
      <c r="G6" s="9"/>
      <c r="H6" s="9"/>
      <c r="I6" s="9"/>
    </row>
    <row r="7" spans="1:9" ht="12.75">
      <c r="A7" s="3" t="s">
        <v>139</v>
      </c>
      <c r="B7" s="9">
        <f aca="true" t="shared" si="0" ref="B7:I7">SUM(B4:B6)</f>
        <v>462752</v>
      </c>
      <c r="C7" s="9">
        <f t="shared" si="0"/>
        <v>462752</v>
      </c>
      <c r="D7" s="9">
        <f t="shared" si="0"/>
        <v>594492</v>
      </c>
      <c r="E7" s="9">
        <f t="shared" si="0"/>
        <v>-254365</v>
      </c>
      <c r="F7" s="9">
        <f t="shared" si="0"/>
        <v>0</v>
      </c>
      <c r="G7" s="9">
        <f t="shared" si="0"/>
        <v>-21143</v>
      </c>
      <c r="H7" s="9">
        <f t="shared" si="0"/>
        <v>-120536</v>
      </c>
      <c r="I7" s="9">
        <f t="shared" si="0"/>
        <v>189317</v>
      </c>
    </row>
    <row r="8" spans="1:9" ht="12.75">
      <c r="A8" s="1" t="s">
        <v>140</v>
      </c>
      <c r="B8" s="10">
        <v>331954</v>
      </c>
      <c r="C8" s="10">
        <v>331954</v>
      </c>
      <c r="D8" s="10">
        <v>283532</v>
      </c>
      <c r="E8" s="10">
        <v>-214413</v>
      </c>
      <c r="F8" s="10">
        <v>0</v>
      </c>
      <c r="G8" s="10">
        <v>-13603</v>
      </c>
      <c r="H8" s="10">
        <v>0</v>
      </c>
      <c r="I8" s="10">
        <v>2138</v>
      </c>
    </row>
    <row r="10" spans="1:9" ht="12.75">
      <c r="A10" s="1" t="s">
        <v>136</v>
      </c>
      <c r="B10" s="7">
        <f aca="true" t="shared" si="1" ref="B10:I11">B7/($C7/100)</f>
        <v>99.99999999999999</v>
      </c>
      <c r="C10" s="7">
        <f t="shared" si="1"/>
        <v>99.99999999999999</v>
      </c>
      <c r="D10" s="7">
        <f t="shared" si="1"/>
        <v>128.4688126685568</v>
      </c>
      <c r="E10" s="7">
        <f t="shared" si="1"/>
        <v>-54.96788776709771</v>
      </c>
      <c r="F10" s="7">
        <f t="shared" si="1"/>
        <v>0</v>
      </c>
      <c r="G10" s="7">
        <f t="shared" si="1"/>
        <v>-4.568969988244243</v>
      </c>
      <c r="H10" s="7">
        <f t="shared" si="1"/>
        <v>-26.04764539105179</v>
      </c>
      <c r="I10" s="7">
        <f t="shared" si="1"/>
        <v>40.91111437659912</v>
      </c>
    </row>
    <row r="11" spans="1:9" ht="12.75">
      <c r="A11" s="1" t="s">
        <v>137</v>
      </c>
      <c r="B11" s="7">
        <f t="shared" si="1"/>
        <v>100</v>
      </c>
      <c r="C11" s="7">
        <f t="shared" si="1"/>
        <v>100</v>
      </c>
      <c r="D11" s="7">
        <f t="shared" si="1"/>
        <v>85.41303915602764</v>
      </c>
      <c r="E11" s="7">
        <f t="shared" si="1"/>
        <v>-64.59117829578797</v>
      </c>
      <c r="F11" s="7">
        <f t="shared" si="1"/>
        <v>0</v>
      </c>
      <c r="G11" s="7">
        <f t="shared" si="1"/>
        <v>-4.097856931984552</v>
      </c>
      <c r="H11" s="7">
        <f t="shared" si="1"/>
        <v>0</v>
      </c>
      <c r="I11" s="7">
        <f t="shared" si="1"/>
        <v>0.6440651415557578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/>
  <dimension ref="A1:K12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138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141</v>
      </c>
      <c r="B4" s="9">
        <v>178697</v>
      </c>
      <c r="C4" s="9">
        <v>178697</v>
      </c>
      <c r="D4" s="9">
        <v>815125</v>
      </c>
      <c r="E4" s="9">
        <v>-1577569</v>
      </c>
      <c r="F4" s="9">
        <v>0</v>
      </c>
      <c r="G4" s="9">
        <v>-121335</v>
      </c>
      <c r="H4" s="9">
        <v>-52623</v>
      </c>
      <c r="I4" s="9">
        <v>-757705</v>
      </c>
    </row>
    <row r="5" spans="1:9" s="3" customFormat="1" ht="12" customHeight="1">
      <c r="A5" s="3" t="s">
        <v>142</v>
      </c>
      <c r="B5" s="9">
        <v>8875</v>
      </c>
      <c r="C5" s="9">
        <v>8275</v>
      </c>
      <c r="D5" s="9">
        <v>4892</v>
      </c>
      <c r="E5" s="9">
        <v>-27</v>
      </c>
      <c r="F5" s="9">
        <v>-33712</v>
      </c>
      <c r="G5" s="9">
        <v>-10281</v>
      </c>
      <c r="H5" s="9">
        <v>0</v>
      </c>
      <c r="I5" s="9">
        <v>-30853</v>
      </c>
    </row>
    <row r="6" spans="1:9" s="3" customFormat="1" ht="12" customHeight="1">
      <c r="A6" s="3" t="s">
        <v>143</v>
      </c>
      <c r="B6" s="9">
        <v>0</v>
      </c>
      <c r="C6" s="9"/>
      <c r="D6" s="9">
        <v>554</v>
      </c>
      <c r="E6" s="9">
        <v>2566</v>
      </c>
      <c r="F6" s="9"/>
      <c r="G6" s="9"/>
      <c r="H6" s="9">
        <v>0</v>
      </c>
      <c r="I6" s="9">
        <v>3120</v>
      </c>
    </row>
    <row r="7" spans="1:9" s="3" customFormat="1" ht="12.75">
      <c r="A7" s="2"/>
      <c r="B7" s="9"/>
      <c r="C7" s="9"/>
      <c r="D7" s="9"/>
      <c r="E7" s="9"/>
      <c r="F7" s="9"/>
      <c r="G7" s="9"/>
      <c r="H7" s="9"/>
      <c r="I7" s="9"/>
    </row>
    <row r="8" spans="1:9" ht="12.75">
      <c r="A8" s="3" t="s">
        <v>139</v>
      </c>
      <c r="B8" s="9">
        <f aca="true" t="shared" si="0" ref="B8:I8">SUM(B4:B7)</f>
        <v>187572</v>
      </c>
      <c r="C8" s="9">
        <f t="shared" si="0"/>
        <v>186972</v>
      </c>
      <c r="D8" s="9">
        <f t="shared" si="0"/>
        <v>820571</v>
      </c>
      <c r="E8" s="9">
        <f t="shared" si="0"/>
        <v>-1575030</v>
      </c>
      <c r="F8" s="9">
        <f t="shared" si="0"/>
        <v>-33712</v>
      </c>
      <c r="G8" s="9">
        <f t="shared" si="0"/>
        <v>-131616</v>
      </c>
      <c r="H8" s="9">
        <f t="shared" si="0"/>
        <v>-52623</v>
      </c>
      <c r="I8" s="9">
        <f t="shared" si="0"/>
        <v>-785438</v>
      </c>
    </row>
    <row r="9" spans="1:9" ht="12.75">
      <c r="A9" s="1" t="s">
        <v>140</v>
      </c>
      <c r="B9" s="10">
        <v>327462</v>
      </c>
      <c r="C9" s="10">
        <v>-828253</v>
      </c>
      <c r="D9" s="10">
        <v>1122544</v>
      </c>
      <c r="E9" s="10">
        <v>-4486171</v>
      </c>
      <c r="F9" s="10">
        <v>0</v>
      </c>
      <c r="G9" s="10">
        <v>-73306</v>
      </c>
      <c r="H9" s="10">
        <v>-60885</v>
      </c>
      <c r="I9" s="10">
        <v>-4326071</v>
      </c>
    </row>
    <row r="11" spans="1:9" ht="12.75">
      <c r="A11" s="1" t="s">
        <v>136</v>
      </c>
      <c r="B11" s="7">
        <f aca="true" t="shared" si="1" ref="B11:I12">B8/($C8/100)</f>
        <v>100.32090366471985</v>
      </c>
      <c r="C11" s="7">
        <f t="shared" si="1"/>
        <v>100</v>
      </c>
      <c r="D11" s="7">
        <f t="shared" si="1"/>
        <v>438.87373510472156</v>
      </c>
      <c r="E11" s="7">
        <f t="shared" si="1"/>
        <v>-842.3881650728451</v>
      </c>
      <c r="F11" s="7">
        <f t="shared" si="1"/>
        <v>-18.030507241726035</v>
      </c>
      <c r="G11" s="7">
        <f t="shared" si="1"/>
        <v>-70.39342789294653</v>
      </c>
      <c r="H11" s="7">
        <f t="shared" si="1"/>
        <v>-28.144855914254542</v>
      </c>
      <c r="I11" s="7">
        <f t="shared" si="1"/>
        <v>-420.0832210170507</v>
      </c>
    </row>
    <row r="12" spans="1:9" ht="12.75">
      <c r="A12" s="1" t="s">
        <v>137</v>
      </c>
      <c r="B12" s="7">
        <f t="shared" si="1"/>
        <v>-39.5364701365404</v>
      </c>
      <c r="C12" s="7">
        <f t="shared" si="1"/>
        <v>99.99999999999999</v>
      </c>
      <c r="D12" s="7">
        <f t="shared" si="1"/>
        <v>-135.53153444660023</v>
      </c>
      <c r="E12" s="7">
        <f t="shared" si="1"/>
        <v>541.6425898849748</v>
      </c>
      <c r="F12" s="7">
        <f t="shared" si="1"/>
        <v>0</v>
      </c>
      <c r="G12" s="7">
        <f t="shared" si="1"/>
        <v>8.850677268902134</v>
      </c>
      <c r="H12" s="7">
        <f t="shared" si="1"/>
        <v>7.351014726176663</v>
      </c>
      <c r="I12" s="7">
        <f t="shared" si="1"/>
        <v>522.3127474334533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/>
  <dimension ref="A1:K5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144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145</v>
      </c>
      <c r="B4" s="9">
        <v>1825377</v>
      </c>
      <c r="C4" s="9">
        <v>1216198</v>
      </c>
      <c r="D4" s="9">
        <v>188782</v>
      </c>
      <c r="E4" s="9">
        <v>-964333</v>
      </c>
      <c r="F4" s="9">
        <v>0</v>
      </c>
      <c r="G4" s="9">
        <v>-351998</v>
      </c>
      <c r="H4" s="9">
        <v>0</v>
      </c>
      <c r="I4" s="9">
        <v>88649</v>
      </c>
    </row>
    <row r="5" spans="1:9" s="3" customFormat="1" ht="12" customHeight="1">
      <c r="A5" s="3" t="s">
        <v>146</v>
      </c>
      <c r="B5" s="9">
        <v>1303075</v>
      </c>
      <c r="C5" s="9">
        <v>906663</v>
      </c>
      <c r="D5" s="9">
        <v>102310</v>
      </c>
      <c r="E5" s="9">
        <v>-633391</v>
      </c>
      <c r="F5" s="9"/>
      <c r="G5" s="9">
        <v>-365732</v>
      </c>
      <c r="H5" s="9">
        <v>0</v>
      </c>
      <c r="I5" s="9">
        <v>9850</v>
      </c>
    </row>
    <row r="6" spans="1:9" s="3" customFormat="1" ht="12" customHeight="1">
      <c r="A6" s="3" t="s">
        <v>147</v>
      </c>
      <c r="B6" s="9">
        <v>591634</v>
      </c>
      <c r="C6" s="9">
        <v>448398</v>
      </c>
      <c r="D6" s="9">
        <v>60647</v>
      </c>
      <c r="E6" s="9">
        <v>-334711</v>
      </c>
      <c r="F6" s="9">
        <v>0</v>
      </c>
      <c r="G6" s="9">
        <v>-111959</v>
      </c>
      <c r="H6" s="9">
        <v>0</v>
      </c>
      <c r="I6" s="9">
        <v>62375</v>
      </c>
    </row>
    <row r="7" spans="1:9" s="3" customFormat="1" ht="12" customHeight="1">
      <c r="A7" s="3" t="s">
        <v>143</v>
      </c>
      <c r="B7" s="9">
        <v>381010</v>
      </c>
      <c r="C7" s="9">
        <v>427624</v>
      </c>
      <c r="D7" s="9">
        <v>99995</v>
      </c>
      <c r="E7" s="9">
        <v>-289687</v>
      </c>
      <c r="F7" s="9"/>
      <c r="G7" s="9">
        <v>-170844</v>
      </c>
      <c r="H7" s="9">
        <v>48496</v>
      </c>
      <c r="I7" s="9">
        <v>115584</v>
      </c>
    </row>
    <row r="8" spans="1:9" s="3" customFormat="1" ht="12" customHeight="1">
      <c r="A8" s="3" t="s">
        <v>148</v>
      </c>
      <c r="B8" s="9">
        <v>257532</v>
      </c>
      <c r="C8" s="9">
        <v>98306</v>
      </c>
      <c r="D8" s="9">
        <v>17581</v>
      </c>
      <c r="E8" s="9">
        <v>-33631</v>
      </c>
      <c r="F8" s="9"/>
      <c r="G8" s="9">
        <v>-52324</v>
      </c>
      <c r="H8" s="9">
        <v>0</v>
      </c>
      <c r="I8" s="9">
        <v>29932</v>
      </c>
    </row>
    <row r="9" spans="1:9" s="3" customFormat="1" ht="12" customHeight="1">
      <c r="A9" s="3" t="s">
        <v>149</v>
      </c>
      <c r="B9" s="9">
        <v>215633</v>
      </c>
      <c r="C9" s="9">
        <v>63253</v>
      </c>
      <c r="D9" s="9">
        <v>4790</v>
      </c>
      <c r="E9" s="9">
        <v>-40801</v>
      </c>
      <c r="F9" s="9">
        <v>0</v>
      </c>
      <c r="G9" s="9">
        <v>-26791</v>
      </c>
      <c r="H9" s="9">
        <v>0</v>
      </c>
      <c r="I9" s="9">
        <v>451</v>
      </c>
    </row>
    <row r="10" spans="1:9" s="3" customFormat="1" ht="12" customHeight="1">
      <c r="A10" s="3" t="s">
        <v>150</v>
      </c>
      <c r="B10" s="9">
        <v>178977</v>
      </c>
      <c r="C10" s="9">
        <v>72708</v>
      </c>
      <c r="D10" s="9">
        <v>4921</v>
      </c>
      <c r="E10" s="9">
        <v>-63411</v>
      </c>
      <c r="F10" s="9"/>
      <c r="G10" s="9">
        <v>-28057</v>
      </c>
      <c r="H10" s="9">
        <v>103</v>
      </c>
      <c r="I10" s="9">
        <v>-13736</v>
      </c>
    </row>
    <row r="11" spans="1:9" s="3" customFormat="1" ht="12" customHeight="1">
      <c r="A11" s="3" t="s">
        <v>151</v>
      </c>
      <c r="B11" s="9">
        <v>160401</v>
      </c>
      <c r="C11" s="9">
        <v>160401</v>
      </c>
      <c r="D11" s="9">
        <v>4138</v>
      </c>
      <c r="E11" s="9">
        <v>-210262</v>
      </c>
      <c r="F11" s="9"/>
      <c r="G11" s="9">
        <v>-4404</v>
      </c>
      <c r="H11" s="9">
        <v>42882</v>
      </c>
      <c r="I11" s="9">
        <v>-7245</v>
      </c>
    </row>
    <row r="12" spans="1:9" s="3" customFormat="1" ht="12" customHeight="1">
      <c r="A12" s="3" t="s">
        <v>152</v>
      </c>
      <c r="B12" s="9">
        <v>137130</v>
      </c>
      <c r="C12" s="9">
        <v>16873</v>
      </c>
      <c r="D12" s="9">
        <v>1223</v>
      </c>
      <c r="E12" s="9">
        <v>-6413</v>
      </c>
      <c r="F12" s="9"/>
      <c r="G12" s="9">
        <v>-1702</v>
      </c>
      <c r="H12" s="9">
        <v>0</v>
      </c>
      <c r="I12" s="9">
        <v>9981</v>
      </c>
    </row>
    <row r="13" spans="1:9" s="3" customFormat="1" ht="12" customHeight="1">
      <c r="A13" s="3" t="s">
        <v>153</v>
      </c>
      <c r="B13" s="9">
        <v>72118</v>
      </c>
      <c r="C13" s="9">
        <v>66357</v>
      </c>
      <c r="D13" s="9">
        <v>11096</v>
      </c>
      <c r="E13" s="9">
        <v>-77962</v>
      </c>
      <c r="F13" s="9"/>
      <c r="G13" s="9">
        <v>-15014</v>
      </c>
      <c r="H13" s="9">
        <v>0</v>
      </c>
      <c r="I13" s="9">
        <v>-15523</v>
      </c>
    </row>
    <row r="14" spans="1:9" s="3" customFormat="1" ht="12" customHeight="1">
      <c r="A14" s="3" t="s">
        <v>154</v>
      </c>
      <c r="B14" s="9">
        <v>69848</v>
      </c>
      <c r="C14" s="9">
        <v>24764</v>
      </c>
      <c r="D14" s="9">
        <v>5059</v>
      </c>
      <c r="E14" s="9">
        <v>-20337</v>
      </c>
      <c r="F14" s="9"/>
      <c r="G14" s="9">
        <v>-16108</v>
      </c>
      <c r="H14" s="9">
        <v>0</v>
      </c>
      <c r="I14" s="9">
        <v>-6622</v>
      </c>
    </row>
    <row r="15" spans="1:9" s="3" customFormat="1" ht="12" customHeight="1">
      <c r="A15" s="3" t="s">
        <v>155</v>
      </c>
      <c r="B15" s="9">
        <v>52644</v>
      </c>
      <c r="C15" s="9">
        <v>4389</v>
      </c>
      <c r="D15" s="9">
        <v>1514</v>
      </c>
      <c r="E15" s="9">
        <v>-2969</v>
      </c>
      <c r="F15" s="9"/>
      <c r="G15" s="9">
        <v>-3509</v>
      </c>
      <c r="H15" s="9">
        <v>9650</v>
      </c>
      <c r="I15" s="9">
        <v>9075</v>
      </c>
    </row>
    <row r="16" spans="1:9" s="3" customFormat="1" ht="12" customHeight="1">
      <c r="A16" s="3" t="s">
        <v>156</v>
      </c>
      <c r="B16" s="9">
        <v>49452</v>
      </c>
      <c r="C16" s="9">
        <v>10430</v>
      </c>
      <c r="D16" s="9">
        <v>375</v>
      </c>
      <c r="E16" s="9">
        <v>-29609</v>
      </c>
      <c r="F16" s="9"/>
      <c r="G16" s="9">
        <v>-3676</v>
      </c>
      <c r="H16" s="9">
        <v>0</v>
      </c>
      <c r="I16" s="9">
        <v>-22480</v>
      </c>
    </row>
    <row r="17" spans="1:9" s="3" customFormat="1" ht="12" customHeight="1">
      <c r="A17" s="3" t="s">
        <v>157</v>
      </c>
      <c r="B17" s="9">
        <v>47371</v>
      </c>
      <c r="C17" s="9">
        <v>3864</v>
      </c>
      <c r="D17" s="9">
        <v>103</v>
      </c>
      <c r="E17" s="9">
        <v>-7937</v>
      </c>
      <c r="F17" s="9"/>
      <c r="G17" s="9">
        <v>992</v>
      </c>
      <c r="H17" s="9">
        <v>0</v>
      </c>
      <c r="I17" s="9">
        <v>-2978</v>
      </c>
    </row>
    <row r="18" spans="1:9" s="3" customFormat="1" ht="12" customHeight="1">
      <c r="A18" s="3" t="s">
        <v>158</v>
      </c>
      <c r="B18" s="9">
        <v>43100</v>
      </c>
      <c r="C18" s="9">
        <v>22462</v>
      </c>
      <c r="D18" s="9">
        <v>650</v>
      </c>
      <c r="E18" s="9">
        <v>-2327</v>
      </c>
      <c r="F18" s="9">
        <v>-9749</v>
      </c>
      <c r="G18" s="9">
        <v>-2479</v>
      </c>
      <c r="H18" s="9">
        <v>0</v>
      </c>
      <c r="I18" s="9">
        <v>8557</v>
      </c>
    </row>
    <row r="19" spans="1:9" s="3" customFormat="1" ht="12" customHeight="1">
      <c r="A19" s="3" t="s">
        <v>159</v>
      </c>
      <c r="B19" s="9">
        <v>41672</v>
      </c>
      <c r="C19" s="9">
        <v>41422</v>
      </c>
      <c r="D19" s="9">
        <v>71</v>
      </c>
      <c r="E19" s="9">
        <v>-525</v>
      </c>
      <c r="F19" s="9"/>
      <c r="G19" s="9">
        <v>-32571</v>
      </c>
      <c r="H19" s="9">
        <v>0</v>
      </c>
      <c r="I19" s="9">
        <v>8397</v>
      </c>
    </row>
    <row r="20" spans="1:9" s="3" customFormat="1" ht="12" customHeight="1">
      <c r="A20" s="3" t="s">
        <v>160</v>
      </c>
      <c r="B20" s="9">
        <v>32402</v>
      </c>
      <c r="C20" s="9">
        <v>19497</v>
      </c>
      <c r="D20" s="9">
        <v>1388</v>
      </c>
      <c r="E20" s="9">
        <v>-17602</v>
      </c>
      <c r="F20" s="9">
        <v>-250</v>
      </c>
      <c r="G20" s="9">
        <v>-8379</v>
      </c>
      <c r="H20" s="9">
        <v>-1841</v>
      </c>
      <c r="I20" s="9">
        <v>-7187</v>
      </c>
    </row>
    <row r="21" spans="1:9" s="3" customFormat="1" ht="12" customHeight="1">
      <c r="A21" s="3" t="s">
        <v>161</v>
      </c>
      <c r="B21" s="9">
        <v>31246</v>
      </c>
      <c r="C21" s="9">
        <v>12684</v>
      </c>
      <c r="D21" s="9">
        <v>3022</v>
      </c>
      <c r="E21" s="9">
        <v>-24920</v>
      </c>
      <c r="F21" s="9"/>
      <c r="G21" s="9">
        <v>710</v>
      </c>
      <c r="H21" s="9">
        <v>0</v>
      </c>
      <c r="I21" s="9">
        <v>-8504</v>
      </c>
    </row>
    <row r="22" spans="1:9" s="3" customFormat="1" ht="12" customHeight="1">
      <c r="A22" s="3" t="s">
        <v>162</v>
      </c>
      <c r="B22" s="9">
        <v>30450</v>
      </c>
      <c r="C22" s="9">
        <v>16364</v>
      </c>
      <c r="D22" s="9">
        <v>1642</v>
      </c>
      <c r="E22" s="9">
        <v>-12197</v>
      </c>
      <c r="F22" s="9"/>
      <c r="G22" s="9">
        <v>-4653</v>
      </c>
      <c r="H22" s="9">
        <v>37</v>
      </c>
      <c r="I22" s="9">
        <v>1193</v>
      </c>
    </row>
    <row r="23" spans="1:9" s="3" customFormat="1" ht="12" customHeight="1">
      <c r="A23" s="3" t="s">
        <v>163</v>
      </c>
      <c r="B23" s="9">
        <v>30262</v>
      </c>
      <c r="C23" s="9">
        <v>39778</v>
      </c>
      <c r="D23" s="9">
        <v>1034</v>
      </c>
      <c r="E23" s="9">
        <v>-37869</v>
      </c>
      <c r="F23" s="9">
        <v>0</v>
      </c>
      <c r="G23" s="9">
        <v>-23190</v>
      </c>
      <c r="H23" s="9">
        <v>0</v>
      </c>
      <c r="I23" s="9">
        <v>-20247</v>
      </c>
    </row>
    <row r="24" spans="1:9" s="3" customFormat="1" ht="12" customHeight="1">
      <c r="A24" s="3" t="s">
        <v>164</v>
      </c>
      <c r="B24" s="9">
        <v>30046</v>
      </c>
      <c r="C24" s="9">
        <v>15468</v>
      </c>
      <c r="D24" s="9">
        <v>-48</v>
      </c>
      <c r="E24" s="9">
        <v>-2528</v>
      </c>
      <c r="F24" s="9"/>
      <c r="G24" s="9">
        <v>-13546</v>
      </c>
      <c r="H24" s="9">
        <v>0</v>
      </c>
      <c r="I24" s="9">
        <v>-654</v>
      </c>
    </row>
    <row r="25" spans="1:9" s="3" customFormat="1" ht="12" customHeight="1">
      <c r="A25" s="3" t="s">
        <v>165</v>
      </c>
      <c r="B25" s="9">
        <v>23333</v>
      </c>
      <c r="C25" s="9">
        <v>23333</v>
      </c>
      <c r="D25" s="9">
        <v>442</v>
      </c>
      <c r="E25" s="9">
        <v>-9708</v>
      </c>
      <c r="F25" s="9"/>
      <c r="G25" s="9">
        <v>-226</v>
      </c>
      <c r="H25" s="9">
        <v>0</v>
      </c>
      <c r="I25" s="9">
        <v>13841</v>
      </c>
    </row>
    <row r="26" spans="1:9" s="3" customFormat="1" ht="12" customHeight="1">
      <c r="A26" s="3" t="s">
        <v>166</v>
      </c>
      <c r="B26" s="9">
        <v>22271</v>
      </c>
      <c r="C26" s="9">
        <v>1040</v>
      </c>
      <c r="D26" s="9">
        <v>9</v>
      </c>
      <c r="E26" s="9">
        <v>-791</v>
      </c>
      <c r="F26" s="9"/>
      <c r="G26" s="9">
        <v>-9242</v>
      </c>
      <c r="H26" s="9">
        <v>9372</v>
      </c>
      <c r="I26" s="9">
        <v>388</v>
      </c>
    </row>
    <row r="27" spans="1:9" s="3" customFormat="1" ht="12" customHeight="1">
      <c r="A27" s="3" t="s">
        <v>167</v>
      </c>
      <c r="B27" s="9">
        <v>21770</v>
      </c>
      <c r="C27" s="9">
        <v>3927</v>
      </c>
      <c r="D27" s="9">
        <v>213</v>
      </c>
      <c r="E27" s="9">
        <v>-12331</v>
      </c>
      <c r="F27" s="9"/>
      <c r="G27" s="9">
        <v>1120</v>
      </c>
      <c r="H27" s="9">
        <v>0</v>
      </c>
      <c r="I27" s="9">
        <v>-7071</v>
      </c>
    </row>
    <row r="28" spans="1:9" s="3" customFormat="1" ht="12" customHeight="1">
      <c r="A28" s="3" t="s">
        <v>168</v>
      </c>
      <c r="B28" s="9">
        <v>19345</v>
      </c>
      <c r="C28" s="9">
        <v>2362</v>
      </c>
      <c r="D28" s="9">
        <v>168</v>
      </c>
      <c r="E28" s="9">
        <v>-1000</v>
      </c>
      <c r="F28" s="9"/>
      <c r="G28" s="9">
        <v>-2751</v>
      </c>
      <c r="H28" s="9">
        <v>0</v>
      </c>
      <c r="I28" s="9">
        <v>-1221</v>
      </c>
    </row>
    <row r="29" spans="1:9" s="3" customFormat="1" ht="12" customHeight="1">
      <c r="A29" s="3" t="s">
        <v>169</v>
      </c>
      <c r="B29" s="9">
        <v>18152</v>
      </c>
      <c r="C29" s="9">
        <v>7100</v>
      </c>
      <c r="D29" s="9">
        <v>88</v>
      </c>
      <c r="E29" s="9">
        <v>-507</v>
      </c>
      <c r="F29" s="9"/>
      <c r="G29" s="9">
        <v>-960</v>
      </c>
      <c r="H29" s="9">
        <v>0</v>
      </c>
      <c r="I29" s="9">
        <v>5721</v>
      </c>
    </row>
    <row r="30" spans="1:9" s="3" customFormat="1" ht="12" customHeight="1">
      <c r="A30" s="3" t="s">
        <v>170</v>
      </c>
      <c r="B30" s="9">
        <v>15878</v>
      </c>
      <c r="C30" s="9">
        <v>15692</v>
      </c>
      <c r="D30" s="9">
        <v>6079</v>
      </c>
      <c r="E30" s="9">
        <v>-15692</v>
      </c>
      <c r="F30" s="9"/>
      <c r="G30" s="9">
        <v>-247</v>
      </c>
      <c r="H30" s="9">
        <v>0</v>
      </c>
      <c r="I30" s="9">
        <v>5832</v>
      </c>
    </row>
    <row r="31" spans="1:9" s="3" customFormat="1" ht="12" customHeight="1">
      <c r="A31" s="3" t="s">
        <v>171</v>
      </c>
      <c r="B31" s="9">
        <v>14562</v>
      </c>
      <c r="C31" s="9">
        <v>14052</v>
      </c>
      <c r="D31" s="9">
        <v>105</v>
      </c>
      <c r="E31" s="9">
        <v>-19134</v>
      </c>
      <c r="F31" s="9"/>
      <c r="G31" s="9">
        <v>-4900</v>
      </c>
      <c r="H31" s="9">
        <v>0</v>
      </c>
      <c r="I31" s="9">
        <v>-9877</v>
      </c>
    </row>
    <row r="32" spans="1:9" s="3" customFormat="1" ht="12" customHeight="1">
      <c r="A32" s="3" t="s">
        <v>172</v>
      </c>
      <c r="B32" s="9">
        <v>14155</v>
      </c>
      <c r="C32" s="9">
        <v>2788</v>
      </c>
      <c r="D32" s="9">
        <v>99</v>
      </c>
      <c r="E32" s="9">
        <v>-2526</v>
      </c>
      <c r="F32" s="9"/>
      <c r="G32" s="9">
        <v>-696</v>
      </c>
      <c r="H32" s="9">
        <v>0</v>
      </c>
      <c r="I32" s="9">
        <v>-335</v>
      </c>
    </row>
    <row r="33" spans="1:9" s="3" customFormat="1" ht="12" customHeight="1">
      <c r="A33" s="3" t="s">
        <v>173</v>
      </c>
      <c r="B33" s="9">
        <v>12127</v>
      </c>
      <c r="C33" s="9">
        <v>12090</v>
      </c>
      <c r="D33" s="9">
        <v>198</v>
      </c>
      <c r="E33" s="9">
        <v>-278</v>
      </c>
      <c r="F33" s="9"/>
      <c r="G33" s="9">
        <v>-9507</v>
      </c>
      <c r="H33" s="9">
        <v>0</v>
      </c>
      <c r="I33" s="9">
        <v>2503</v>
      </c>
    </row>
    <row r="34" spans="1:9" s="3" customFormat="1" ht="12" customHeight="1">
      <c r="A34" s="3" t="s">
        <v>174</v>
      </c>
      <c r="B34" s="9">
        <v>12110</v>
      </c>
      <c r="C34" s="9">
        <v>7230</v>
      </c>
      <c r="D34" s="9">
        <v>830</v>
      </c>
      <c r="E34" s="9">
        <v>-333</v>
      </c>
      <c r="F34" s="9"/>
      <c r="G34" s="9">
        <v>-2012</v>
      </c>
      <c r="H34" s="9">
        <v>1048</v>
      </c>
      <c r="I34" s="9">
        <v>6763</v>
      </c>
    </row>
    <row r="35" spans="1:9" s="3" customFormat="1" ht="12" customHeight="1">
      <c r="A35" s="3" t="s">
        <v>175</v>
      </c>
      <c r="B35" s="9">
        <v>9889</v>
      </c>
      <c r="C35" s="9">
        <v>1550</v>
      </c>
      <c r="D35" s="9">
        <v>229</v>
      </c>
      <c r="E35" s="9">
        <v>-461</v>
      </c>
      <c r="F35" s="9">
        <v>-1251</v>
      </c>
      <c r="G35" s="9">
        <v>25</v>
      </c>
      <c r="H35" s="9">
        <v>0</v>
      </c>
      <c r="I35" s="9">
        <v>92</v>
      </c>
    </row>
    <row r="36" spans="1:9" s="3" customFormat="1" ht="12" customHeight="1">
      <c r="A36" s="3" t="s">
        <v>176</v>
      </c>
      <c r="B36" s="9">
        <v>9124</v>
      </c>
      <c r="C36" s="9">
        <v>5124</v>
      </c>
      <c r="D36" s="9">
        <v>275</v>
      </c>
      <c r="E36" s="9">
        <v>0</v>
      </c>
      <c r="F36" s="9"/>
      <c r="G36" s="9">
        <v>-290</v>
      </c>
      <c r="H36" s="9">
        <v>0</v>
      </c>
      <c r="I36" s="9">
        <v>5109</v>
      </c>
    </row>
    <row r="37" spans="1:9" s="3" customFormat="1" ht="12" customHeight="1">
      <c r="A37" s="3" t="s">
        <v>177</v>
      </c>
      <c r="B37" s="9">
        <v>8717</v>
      </c>
      <c r="C37" s="9">
        <v>4762</v>
      </c>
      <c r="D37" s="9">
        <v>73</v>
      </c>
      <c r="E37" s="9">
        <v>71</v>
      </c>
      <c r="F37" s="9"/>
      <c r="G37" s="9">
        <v>-276</v>
      </c>
      <c r="H37" s="9">
        <v>0</v>
      </c>
      <c r="I37" s="9">
        <v>4630</v>
      </c>
    </row>
    <row r="38" spans="1:9" s="3" customFormat="1" ht="12" customHeight="1">
      <c r="A38" s="3" t="s">
        <v>178</v>
      </c>
      <c r="B38" s="9">
        <v>7149</v>
      </c>
      <c r="C38" s="9">
        <v>6122</v>
      </c>
      <c r="D38" s="9">
        <v>207</v>
      </c>
      <c r="E38" s="9">
        <v>-10299</v>
      </c>
      <c r="F38" s="9"/>
      <c r="G38" s="9">
        <v>-2357</v>
      </c>
      <c r="H38" s="9">
        <v>0</v>
      </c>
      <c r="I38" s="9">
        <v>-6327</v>
      </c>
    </row>
    <row r="39" spans="1:9" s="3" customFormat="1" ht="12" customHeight="1">
      <c r="A39" s="3" t="s">
        <v>179</v>
      </c>
      <c r="B39" s="9">
        <v>3053</v>
      </c>
      <c r="C39" s="9">
        <v>3053</v>
      </c>
      <c r="D39" s="9"/>
      <c r="E39" s="9">
        <v>0</v>
      </c>
      <c r="F39" s="9"/>
      <c r="G39" s="9"/>
      <c r="H39" s="9">
        <v>0</v>
      </c>
      <c r="I39" s="9">
        <v>3053</v>
      </c>
    </row>
    <row r="40" spans="1:9" s="3" customFormat="1" ht="12" customHeight="1">
      <c r="A40" s="3" t="s">
        <v>180</v>
      </c>
      <c r="B40" s="9">
        <v>1366</v>
      </c>
      <c r="C40" s="9">
        <v>1033</v>
      </c>
      <c r="D40" s="9">
        <v>76</v>
      </c>
      <c r="E40" s="9">
        <v>-237</v>
      </c>
      <c r="F40" s="9">
        <v>-335</v>
      </c>
      <c r="G40" s="9">
        <v>-772</v>
      </c>
      <c r="H40" s="9">
        <v>0</v>
      </c>
      <c r="I40" s="9">
        <v>-235</v>
      </c>
    </row>
    <row r="41" spans="1:9" s="3" customFormat="1" ht="12" customHeight="1">
      <c r="A41" s="3" t="s">
        <v>181</v>
      </c>
      <c r="B41" s="9">
        <v>1094</v>
      </c>
      <c r="C41" s="9">
        <v>1094</v>
      </c>
      <c r="D41" s="9">
        <v>1462</v>
      </c>
      <c r="E41" s="9">
        <v>40290</v>
      </c>
      <c r="F41" s="9"/>
      <c r="G41" s="9">
        <v>-320</v>
      </c>
      <c r="H41" s="9">
        <v>0</v>
      </c>
      <c r="I41" s="9">
        <v>42526</v>
      </c>
    </row>
    <row r="42" spans="1:9" s="3" customFormat="1" ht="12" customHeight="1">
      <c r="A42" s="3" t="s">
        <v>182</v>
      </c>
      <c r="B42" s="9">
        <v>117</v>
      </c>
      <c r="C42" s="9">
        <v>117</v>
      </c>
      <c r="D42" s="9">
        <v>1</v>
      </c>
      <c r="E42" s="9">
        <v>0</v>
      </c>
      <c r="F42" s="9"/>
      <c r="G42" s="9">
        <v>-35</v>
      </c>
      <c r="H42" s="9">
        <v>0</v>
      </c>
      <c r="I42" s="9">
        <v>83</v>
      </c>
    </row>
    <row r="43" spans="1:9" s="3" customFormat="1" ht="12" customHeight="1">
      <c r="A43" s="3" t="s">
        <v>183</v>
      </c>
      <c r="B43" s="9">
        <v>0</v>
      </c>
      <c r="C43" s="9"/>
      <c r="D43" s="9">
        <v>21</v>
      </c>
      <c r="E43" s="9">
        <v>48</v>
      </c>
      <c r="F43" s="9"/>
      <c r="G43" s="9">
        <v>8</v>
      </c>
      <c r="H43" s="9">
        <v>0</v>
      </c>
      <c r="I43" s="9">
        <v>77</v>
      </c>
    </row>
    <row r="44" spans="1:9" s="3" customFormat="1" ht="12" customHeight="1">
      <c r="A44" s="3" t="s">
        <v>184</v>
      </c>
      <c r="B44" s="9">
        <v>-227</v>
      </c>
      <c r="C44" s="9">
        <v>-2219</v>
      </c>
      <c r="D44" s="9">
        <v>19801</v>
      </c>
      <c r="E44" s="9">
        <v>311</v>
      </c>
      <c r="F44" s="9"/>
      <c r="G44" s="9">
        <v>-3553</v>
      </c>
      <c r="H44" s="9">
        <v>0</v>
      </c>
      <c r="I44" s="9">
        <v>14340</v>
      </c>
    </row>
    <row r="45" spans="1:9" s="3" customFormat="1" ht="12" customHeight="1">
      <c r="A45" s="3" t="s">
        <v>185</v>
      </c>
      <c r="B45" s="9">
        <v>-94485</v>
      </c>
      <c r="C45" s="9">
        <v>-223</v>
      </c>
      <c r="D45" s="9">
        <v>2797</v>
      </c>
      <c r="E45" s="9">
        <v>-1133</v>
      </c>
      <c r="F45" s="9"/>
      <c r="G45" s="9">
        <v>-802</v>
      </c>
      <c r="H45" s="9">
        <v>0</v>
      </c>
      <c r="I45" s="9">
        <v>639</v>
      </c>
    </row>
    <row r="46" spans="1:9" s="3" customFormat="1" ht="12.75">
      <c r="A46" s="2"/>
      <c r="B46" s="9"/>
      <c r="C46" s="9"/>
      <c r="D46" s="9"/>
      <c r="E46" s="9"/>
      <c r="F46" s="9"/>
      <c r="G46" s="9"/>
      <c r="H46" s="9"/>
      <c r="I46" s="9"/>
    </row>
    <row r="47" spans="1:9" ht="12.75">
      <c r="A47" s="3" t="s">
        <v>139</v>
      </c>
      <c r="B47" s="9">
        <f aca="true" t="shared" si="0" ref="B47:I47">SUM(B4:B46)</f>
        <v>5700880</v>
      </c>
      <c r="C47" s="9">
        <f t="shared" si="0"/>
        <v>3797930</v>
      </c>
      <c r="D47" s="9">
        <f t="shared" si="0"/>
        <v>543466</v>
      </c>
      <c r="E47" s="9">
        <f t="shared" si="0"/>
        <v>-2847132</v>
      </c>
      <c r="F47" s="9">
        <f t="shared" si="0"/>
        <v>-11585</v>
      </c>
      <c r="G47" s="9">
        <f t="shared" si="0"/>
        <v>-1273027</v>
      </c>
      <c r="H47" s="9">
        <f t="shared" si="0"/>
        <v>109747</v>
      </c>
      <c r="I47" s="9">
        <f t="shared" si="0"/>
        <v>319399</v>
      </c>
    </row>
    <row r="48" spans="1:9" ht="12.75">
      <c r="A48" s="1" t="s">
        <v>140</v>
      </c>
      <c r="B48" s="10">
        <v>6863675</v>
      </c>
      <c r="C48" s="10">
        <v>4107905</v>
      </c>
      <c r="D48" s="10">
        <v>752739</v>
      </c>
      <c r="E48" s="10">
        <v>-3450491</v>
      </c>
      <c r="F48" s="10">
        <v>-19398</v>
      </c>
      <c r="G48" s="10">
        <v>-1241222</v>
      </c>
      <c r="H48" s="10">
        <v>83272</v>
      </c>
      <c r="I48" s="10">
        <v>232805</v>
      </c>
    </row>
    <row r="50" spans="1:9" ht="12.75">
      <c r="A50" s="1" t="s">
        <v>136</v>
      </c>
      <c r="B50" s="7">
        <f aca="true" t="shared" si="1" ref="B50:I51">B47/($C47/100)</f>
        <v>150.10492557788058</v>
      </c>
      <c r="C50" s="7">
        <f t="shared" si="1"/>
        <v>99.99999999999999</v>
      </c>
      <c r="D50" s="7">
        <f t="shared" si="1"/>
        <v>14.30953177125434</v>
      </c>
      <c r="E50" s="7">
        <f t="shared" si="1"/>
        <v>-74.9653627107398</v>
      </c>
      <c r="F50" s="7">
        <f t="shared" si="1"/>
        <v>-0.30503458462899524</v>
      </c>
      <c r="G50" s="7">
        <f t="shared" si="1"/>
        <v>-33.518969543935775</v>
      </c>
      <c r="H50" s="7">
        <f t="shared" si="1"/>
        <v>2.8896530478444835</v>
      </c>
      <c r="I50" s="7">
        <f t="shared" si="1"/>
        <v>8.409817979794255</v>
      </c>
    </row>
    <row r="51" spans="1:9" ht="12.75">
      <c r="A51" s="1" t="s">
        <v>137</v>
      </c>
      <c r="B51" s="7">
        <f t="shared" si="1"/>
        <v>167.08456013466719</v>
      </c>
      <c r="C51" s="7">
        <f t="shared" si="1"/>
        <v>100</v>
      </c>
      <c r="D51" s="7">
        <f t="shared" si="1"/>
        <v>18.324157934518933</v>
      </c>
      <c r="E51" s="7">
        <f t="shared" si="1"/>
        <v>-83.99636797832471</v>
      </c>
      <c r="F51" s="7">
        <f t="shared" si="1"/>
        <v>-0.4722115044043131</v>
      </c>
      <c r="G51" s="7">
        <f t="shared" si="1"/>
        <v>-30.215450454672148</v>
      </c>
      <c r="H51" s="7">
        <f t="shared" si="1"/>
        <v>2.0271160116896567</v>
      </c>
      <c r="I51" s="7">
        <f t="shared" si="1"/>
        <v>5.667244008807408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/>
  <dimension ref="A1:K3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186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187</v>
      </c>
      <c r="B4" s="9">
        <v>137671</v>
      </c>
      <c r="C4" s="9">
        <v>114599</v>
      </c>
      <c r="D4" s="9">
        <v>14361</v>
      </c>
      <c r="E4" s="9">
        <v>-77281</v>
      </c>
      <c r="F4" s="9">
        <v>-21850</v>
      </c>
      <c r="G4" s="9">
        <v>-24824</v>
      </c>
      <c r="H4" s="9">
        <v>0</v>
      </c>
      <c r="I4" s="9">
        <v>5005</v>
      </c>
    </row>
    <row r="5" spans="1:9" s="3" customFormat="1" ht="12" customHeight="1">
      <c r="A5" s="3" t="s">
        <v>188</v>
      </c>
      <c r="B5" s="9">
        <v>137429</v>
      </c>
      <c r="C5" s="9">
        <v>130891</v>
      </c>
      <c r="D5" s="9">
        <v>15993</v>
      </c>
      <c r="E5" s="9">
        <v>-80751</v>
      </c>
      <c r="F5" s="9"/>
      <c r="G5" s="9">
        <v>-34585</v>
      </c>
      <c r="H5" s="9">
        <v>0</v>
      </c>
      <c r="I5" s="9">
        <v>31548</v>
      </c>
    </row>
    <row r="6" spans="1:9" s="3" customFormat="1" ht="12" customHeight="1">
      <c r="A6" s="3" t="s">
        <v>189</v>
      </c>
      <c r="B6" s="9">
        <v>125706</v>
      </c>
      <c r="C6" s="9">
        <v>94194</v>
      </c>
      <c r="D6" s="9">
        <v>22380</v>
      </c>
      <c r="E6" s="9">
        <v>-75762</v>
      </c>
      <c r="F6" s="9">
        <v>-19310</v>
      </c>
      <c r="G6" s="9">
        <v>-25527</v>
      </c>
      <c r="H6" s="9">
        <v>855</v>
      </c>
      <c r="I6" s="9">
        <v>-3170</v>
      </c>
    </row>
    <row r="7" spans="1:9" s="3" customFormat="1" ht="12" customHeight="1">
      <c r="A7" s="3" t="s">
        <v>190</v>
      </c>
      <c r="B7" s="9">
        <v>124521</v>
      </c>
      <c r="C7" s="9">
        <v>115550</v>
      </c>
      <c r="D7" s="9">
        <v>20147</v>
      </c>
      <c r="E7" s="9">
        <v>-104459</v>
      </c>
      <c r="F7" s="9">
        <v>-11342</v>
      </c>
      <c r="G7" s="9">
        <v>-18187</v>
      </c>
      <c r="H7" s="9">
        <v>0</v>
      </c>
      <c r="I7" s="9">
        <v>1709</v>
      </c>
    </row>
    <row r="8" spans="1:9" s="3" customFormat="1" ht="12" customHeight="1">
      <c r="A8" s="3" t="s">
        <v>191</v>
      </c>
      <c r="B8" s="9">
        <v>122314</v>
      </c>
      <c r="C8" s="9">
        <v>85801</v>
      </c>
      <c r="D8" s="9">
        <v>19527</v>
      </c>
      <c r="E8" s="9">
        <v>-71086</v>
      </c>
      <c r="F8" s="9">
        <v>-26062</v>
      </c>
      <c r="G8" s="9">
        <v>-20301</v>
      </c>
      <c r="H8" s="9">
        <v>0</v>
      </c>
      <c r="I8" s="9">
        <v>-12121</v>
      </c>
    </row>
    <row r="9" spans="1:9" s="3" customFormat="1" ht="12" customHeight="1">
      <c r="A9" s="3" t="s">
        <v>192</v>
      </c>
      <c r="B9" s="9">
        <v>113016</v>
      </c>
      <c r="C9" s="9">
        <v>105492</v>
      </c>
      <c r="D9" s="9">
        <v>16868</v>
      </c>
      <c r="E9" s="9">
        <v>-90492</v>
      </c>
      <c r="F9" s="9">
        <v>-16059</v>
      </c>
      <c r="G9" s="9">
        <v>-21879</v>
      </c>
      <c r="H9" s="9">
        <v>0</v>
      </c>
      <c r="I9" s="9">
        <v>-6070</v>
      </c>
    </row>
    <row r="10" spans="1:9" s="3" customFormat="1" ht="12" customHeight="1">
      <c r="A10" s="3" t="s">
        <v>193</v>
      </c>
      <c r="B10" s="9">
        <v>110460</v>
      </c>
      <c r="C10" s="9">
        <v>80652</v>
      </c>
      <c r="D10" s="9">
        <v>36169</v>
      </c>
      <c r="E10" s="9">
        <v>-85048</v>
      </c>
      <c r="F10" s="9">
        <v>-33346</v>
      </c>
      <c r="G10" s="9">
        <v>-19858</v>
      </c>
      <c r="H10" s="9">
        <v>0</v>
      </c>
      <c r="I10" s="9">
        <v>-21431</v>
      </c>
    </row>
    <row r="11" spans="1:9" s="3" customFormat="1" ht="12" customHeight="1">
      <c r="A11" s="3" t="s">
        <v>194</v>
      </c>
      <c r="B11" s="9">
        <v>84144</v>
      </c>
      <c r="C11" s="9">
        <v>58349</v>
      </c>
      <c r="D11" s="9">
        <v>3349</v>
      </c>
      <c r="E11" s="9">
        <v>-37575</v>
      </c>
      <c r="F11" s="9">
        <v>-1540</v>
      </c>
      <c r="G11" s="9">
        <v>-9363</v>
      </c>
      <c r="H11" s="9">
        <v>0</v>
      </c>
      <c r="I11" s="9">
        <v>13220</v>
      </c>
    </row>
    <row r="12" spans="1:9" s="3" customFormat="1" ht="12" customHeight="1">
      <c r="A12" s="3" t="s">
        <v>195</v>
      </c>
      <c r="B12" s="9">
        <v>77123</v>
      </c>
      <c r="C12" s="9">
        <v>47263</v>
      </c>
      <c r="D12" s="9">
        <v>7895</v>
      </c>
      <c r="E12" s="9">
        <v>-49659</v>
      </c>
      <c r="F12" s="9">
        <v>-15832</v>
      </c>
      <c r="G12" s="9">
        <v>-14590</v>
      </c>
      <c r="H12" s="9">
        <v>0</v>
      </c>
      <c r="I12" s="9">
        <v>-24923</v>
      </c>
    </row>
    <row r="13" spans="1:9" s="3" customFormat="1" ht="12" customHeight="1">
      <c r="A13" s="3" t="s">
        <v>196</v>
      </c>
      <c r="B13" s="9">
        <v>74589</v>
      </c>
      <c r="C13" s="9">
        <v>54684</v>
      </c>
      <c r="D13" s="9">
        <v>9495</v>
      </c>
      <c r="E13" s="9">
        <v>-41197</v>
      </c>
      <c r="F13" s="9">
        <v>-12998</v>
      </c>
      <c r="G13" s="9">
        <v>-11397</v>
      </c>
      <c r="H13" s="9">
        <v>0</v>
      </c>
      <c r="I13" s="9">
        <v>-1413</v>
      </c>
    </row>
    <row r="14" spans="1:9" s="3" customFormat="1" ht="12" customHeight="1">
      <c r="A14" s="3" t="s">
        <v>197</v>
      </c>
      <c r="B14" s="9">
        <v>69923</v>
      </c>
      <c r="C14" s="9">
        <v>49163</v>
      </c>
      <c r="D14" s="9">
        <v>7730</v>
      </c>
      <c r="E14" s="9">
        <v>-43592</v>
      </c>
      <c r="F14" s="9"/>
      <c r="G14" s="9">
        <v>-10178</v>
      </c>
      <c r="H14" s="9">
        <v>0</v>
      </c>
      <c r="I14" s="9">
        <v>3123</v>
      </c>
    </row>
    <row r="15" spans="1:9" s="3" customFormat="1" ht="12" customHeight="1">
      <c r="A15" s="3" t="s">
        <v>198</v>
      </c>
      <c r="B15" s="9">
        <v>65096</v>
      </c>
      <c r="C15" s="9">
        <v>49010</v>
      </c>
      <c r="D15" s="9">
        <v>8058</v>
      </c>
      <c r="E15" s="9">
        <v>-25255</v>
      </c>
      <c r="F15" s="9">
        <v>-5300</v>
      </c>
      <c r="G15" s="9">
        <v>-10103</v>
      </c>
      <c r="H15" s="9">
        <v>0</v>
      </c>
      <c r="I15" s="9">
        <v>16410</v>
      </c>
    </row>
    <row r="16" spans="1:9" s="3" customFormat="1" ht="12" customHeight="1">
      <c r="A16" s="3" t="s">
        <v>199</v>
      </c>
      <c r="B16" s="9">
        <v>64753</v>
      </c>
      <c r="C16" s="9">
        <v>54906</v>
      </c>
      <c r="D16" s="9">
        <v>2593</v>
      </c>
      <c r="E16" s="9">
        <v>-36364</v>
      </c>
      <c r="F16" s="9"/>
      <c r="G16" s="9">
        <v>-11909</v>
      </c>
      <c r="H16" s="9">
        <v>0</v>
      </c>
      <c r="I16" s="9">
        <v>9226</v>
      </c>
    </row>
    <row r="17" spans="1:9" s="3" customFormat="1" ht="12" customHeight="1">
      <c r="A17" s="3" t="s">
        <v>200</v>
      </c>
      <c r="B17" s="9">
        <v>59442</v>
      </c>
      <c r="C17" s="9">
        <v>53076</v>
      </c>
      <c r="D17" s="9">
        <v>2161</v>
      </c>
      <c r="E17" s="9">
        <v>-32112</v>
      </c>
      <c r="F17" s="9">
        <v>-4867</v>
      </c>
      <c r="G17" s="9">
        <v>-18035</v>
      </c>
      <c r="H17" s="9">
        <v>0</v>
      </c>
      <c r="I17" s="9">
        <v>223</v>
      </c>
    </row>
    <row r="18" spans="1:9" s="3" customFormat="1" ht="12" customHeight="1">
      <c r="A18" s="3" t="s">
        <v>201</v>
      </c>
      <c r="B18" s="9">
        <v>54117</v>
      </c>
      <c r="C18" s="9">
        <v>49810</v>
      </c>
      <c r="D18" s="9">
        <v>2280</v>
      </c>
      <c r="E18" s="9">
        <v>-31466</v>
      </c>
      <c r="F18" s="9">
        <v>-7762</v>
      </c>
      <c r="G18" s="9">
        <v>-10304</v>
      </c>
      <c r="H18" s="9">
        <v>0</v>
      </c>
      <c r="I18" s="9">
        <v>2558</v>
      </c>
    </row>
    <row r="19" spans="1:9" s="3" customFormat="1" ht="12" customHeight="1">
      <c r="A19" s="3" t="s">
        <v>202</v>
      </c>
      <c r="B19" s="9">
        <v>53462</v>
      </c>
      <c r="C19" s="9">
        <v>48567</v>
      </c>
      <c r="D19" s="9">
        <v>4927</v>
      </c>
      <c r="E19" s="9">
        <v>-25089</v>
      </c>
      <c r="F19" s="9">
        <v>115</v>
      </c>
      <c r="G19" s="9">
        <v>-13372</v>
      </c>
      <c r="H19" s="9">
        <v>0</v>
      </c>
      <c r="I19" s="9">
        <v>15148</v>
      </c>
    </row>
    <row r="20" spans="1:9" s="3" customFormat="1" ht="12" customHeight="1">
      <c r="A20" s="3" t="s">
        <v>203</v>
      </c>
      <c r="B20" s="9">
        <v>51716</v>
      </c>
      <c r="C20" s="9">
        <v>47693</v>
      </c>
      <c r="D20" s="9">
        <v>4849</v>
      </c>
      <c r="E20" s="9">
        <v>-24335</v>
      </c>
      <c r="F20" s="9">
        <v>97</v>
      </c>
      <c r="G20" s="9">
        <v>-9898</v>
      </c>
      <c r="H20" s="9">
        <v>0</v>
      </c>
      <c r="I20" s="9">
        <v>18406</v>
      </c>
    </row>
    <row r="21" spans="1:9" s="3" customFormat="1" ht="12" customHeight="1">
      <c r="A21" s="3" t="s">
        <v>204</v>
      </c>
      <c r="B21" s="9">
        <v>48461</v>
      </c>
      <c r="C21" s="9">
        <v>36658</v>
      </c>
      <c r="D21" s="9">
        <v>1786</v>
      </c>
      <c r="E21" s="9">
        <v>-31912</v>
      </c>
      <c r="F21" s="9"/>
      <c r="G21" s="9">
        <v>-10843</v>
      </c>
      <c r="H21" s="9">
        <v>0</v>
      </c>
      <c r="I21" s="9">
        <v>-4311</v>
      </c>
    </row>
    <row r="22" spans="1:9" s="3" customFormat="1" ht="12" customHeight="1">
      <c r="A22" s="3" t="s">
        <v>205</v>
      </c>
      <c r="B22" s="9">
        <v>37845</v>
      </c>
      <c r="C22" s="9">
        <v>33806</v>
      </c>
      <c r="D22" s="9">
        <v>1472</v>
      </c>
      <c r="E22" s="9">
        <v>-27379</v>
      </c>
      <c r="F22" s="9"/>
      <c r="G22" s="9">
        <v>-9298</v>
      </c>
      <c r="H22" s="9">
        <v>0</v>
      </c>
      <c r="I22" s="9">
        <v>-1399</v>
      </c>
    </row>
    <row r="23" spans="1:9" s="3" customFormat="1" ht="12" customHeight="1">
      <c r="A23" s="3" t="s">
        <v>206</v>
      </c>
      <c r="B23" s="9">
        <v>32361</v>
      </c>
      <c r="C23" s="9">
        <v>21296</v>
      </c>
      <c r="D23" s="9">
        <v>3471</v>
      </c>
      <c r="E23" s="9">
        <v>-18983</v>
      </c>
      <c r="F23" s="9">
        <v>-3274</v>
      </c>
      <c r="G23" s="9">
        <v>-3611</v>
      </c>
      <c r="H23" s="9">
        <v>26</v>
      </c>
      <c r="I23" s="9">
        <v>-1075</v>
      </c>
    </row>
    <row r="24" spans="1:9" s="3" customFormat="1" ht="12" customHeight="1">
      <c r="A24" s="3" t="s">
        <v>207</v>
      </c>
      <c r="B24" s="9">
        <v>31413</v>
      </c>
      <c r="C24" s="9">
        <v>27795</v>
      </c>
      <c r="D24" s="9">
        <v>4149</v>
      </c>
      <c r="E24" s="9">
        <v>-15473</v>
      </c>
      <c r="F24" s="9"/>
      <c r="G24" s="9">
        <v>-6083</v>
      </c>
      <c r="H24" s="9">
        <v>0</v>
      </c>
      <c r="I24" s="9">
        <v>10388</v>
      </c>
    </row>
    <row r="25" spans="1:9" s="3" customFormat="1" ht="12" customHeight="1">
      <c r="A25" s="3" t="s">
        <v>208</v>
      </c>
      <c r="B25" s="9">
        <v>30332</v>
      </c>
      <c r="C25" s="9">
        <v>27169</v>
      </c>
      <c r="D25" s="9">
        <v>1025</v>
      </c>
      <c r="E25" s="9">
        <v>-19330</v>
      </c>
      <c r="F25" s="9"/>
      <c r="G25" s="9">
        <v>-6694</v>
      </c>
      <c r="H25" s="9">
        <v>0</v>
      </c>
      <c r="I25" s="9">
        <v>2170</v>
      </c>
    </row>
    <row r="26" spans="1:9" s="3" customFormat="1" ht="12" customHeight="1">
      <c r="A26" s="3" t="s">
        <v>209</v>
      </c>
      <c r="B26" s="9">
        <v>28872</v>
      </c>
      <c r="C26" s="9">
        <v>19517</v>
      </c>
      <c r="D26" s="9">
        <v>4378</v>
      </c>
      <c r="E26" s="9">
        <v>-13598</v>
      </c>
      <c r="F26" s="9"/>
      <c r="G26" s="9">
        <v>-5416</v>
      </c>
      <c r="H26" s="9">
        <v>0</v>
      </c>
      <c r="I26" s="9">
        <v>4881</v>
      </c>
    </row>
    <row r="27" spans="1:9" s="3" customFormat="1" ht="12" customHeight="1">
      <c r="A27" s="3" t="s">
        <v>210</v>
      </c>
      <c r="B27" s="9">
        <v>23926</v>
      </c>
      <c r="C27" s="9">
        <v>11081</v>
      </c>
      <c r="D27" s="9">
        <v>1909</v>
      </c>
      <c r="E27" s="9">
        <v>-6772</v>
      </c>
      <c r="F27" s="9"/>
      <c r="G27" s="9">
        <v>-3782</v>
      </c>
      <c r="H27" s="9">
        <v>0</v>
      </c>
      <c r="I27" s="9">
        <v>2436</v>
      </c>
    </row>
    <row r="28" spans="1:9" s="3" customFormat="1" ht="12" customHeight="1">
      <c r="A28" s="3" t="s">
        <v>211</v>
      </c>
      <c r="B28" s="9">
        <v>7869</v>
      </c>
      <c r="C28" s="9">
        <v>5113</v>
      </c>
      <c r="D28" s="9">
        <v>285</v>
      </c>
      <c r="E28" s="9">
        <v>-729</v>
      </c>
      <c r="F28" s="9">
        <v>-1663</v>
      </c>
      <c r="G28" s="9">
        <v>-1302</v>
      </c>
      <c r="H28" s="9">
        <v>0</v>
      </c>
      <c r="I28" s="9">
        <v>1704</v>
      </c>
    </row>
    <row r="29" spans="1:9" s="3" customFormat="1" ht="12" customHeight="1">
      <c r="A29" s="3" t="s">
        <v>212</v>
      </c>
      <c r="B29" s="9">
        <v>2628</v>
      </c>
      <c r="C29" s="9">
        <v>2049</v>
      </c>
      <c r="D29" s="9">
        <v>127</v>
      </c>
      <c r="E29" s="9">
        <v>-3742</v>
      </c>
      <c r="F29" s="9"/>
      <c r="G29" s="9">
        <v>-694</v>
      </c>
      <c r="H29" s="9">
        <v>0</v>
      </c>
      <c r="I29" s="9">
        <v>-2260</v>
      </c>
    </row>
    <row r="30" spans="1:9" s="3" customFormat="1" ht="12" customHeight="1">
      <c r="A30" s="3" t="s">
        <v>213</v>
      </c>
      <c r="B30" s="9">
        <v>1889</v>
      </c>
      <c r="C30" s="9">
        <v>1599</v>
      </c>
      <c r="D30" s="9">
        <v>38</v>
      </c>
      <c r="E30" s="9">
        <v>-111</v>
      </c>
      <c r="F30" s="9">
        <v>-650</v>
      </c>
      <c r="G30" s="9">
        <v>-177</v>
      </c>
      <c r="H30" s="9">
        <v>0</v>
      </c>
      <c r="I30" s="9">
        <v>699</v>
      </c>
    </row>
    <row r="31" spans="1:9" s="3" customFormat="1" ht="12" customHeight="1">
      <c r="A31" s="3" t="s">
        <v>214</v>
      </c>
      <c r="B31" s="9">
        <v>1284</v>
      </c>
      <c r="C31" s="9">
        <v>588</v>
      </c>
      <c r="D31" s="9">
        <v>78</v>
      </c>
      <c r="E31" s="9">
        <v>-377</v>
      </c>
      <c r="F31" s="9"/>
      <c r="G31" s="9">
        <v>-390</v>
      </c>
      <c r="H31" s="9">
        <v>0</v>
      </c>
      <c r="I31" s="9">
        <v>-101</v>
      </c>
    </row>
    <row r="32" spans="1:9" s="3" customFormat="1" ht="12" customHeight="1">
      <c r="A32" s="3" t="s">
        <v>215</v>
      </c>
      <c r="B32" s="9">
        <v>1241</v>
      </c>
      <c r="C32" s="9">
        <v>1160</v>
      </c>
      <c r="D32" s="9">
        <v>29</v>
      </c>
      <c r="E32" s="9">
        <v>-484</v>
      </c>
      <c r="F32" s="9">
        <v>-140</v>
      </c>
      <c r="G32" s="9">
        <v>-296</v>
      </c>
      <c r="H32" s="9">
        <v>0</v>
      </c>
      <c r="I32" s="9">
        <v>269</v>
      </c>
    </row>
    <row r="33" spans="1:9" s="3" customFormat="1" ht="12.75">
      <c r="A33" s="2"/>
      <c r="B33" s="9"/>
      <c r="C33" s="9"/>
      <c r="D33" s="9"/>
      <c r="E33" s="9"/>
      <c r="F33" s="9"/>
      <c r="G33" s="9"/>
      <c r="H33" s="9"/>
      <c r="I33" s="9"/>
    </row>
    <row r="34" spans="1:9" ht="12.75">
      <c r="A34" s="3" t="s">
        <v>139</v>
      </c>
      <c r="B34" s="9">
        <f aca="true" t="shared" si="0" ref="B34:I34">SUM(B4:B33)</f>
        <v>1773603</v>
      </c>
      <c r="C34" s="9">
        <f t="shared" si="0"/>
        <v>1427531</v>
      </c>
      <c r="D34" s="9">
        <f t="shared" si="0"/>
        <v>217529</v>
      </c>
      <c r="E34" s="9">
        <f t="shared" si="0"/>
        <v>-1070413</v>
      </c>
      <c r="F34" s="9">
        <f t="shared" si="0"/>
        <v>-181783</v>
      </c>
      <c r="G34" s="9">
        <f t="shared" si="0"/>
        <v>-332896</v>
      </c>
      <c r="H34" s="9">
        <f t="shared" si="0"/>
        <v>881</v>
      </c>
      <c r="I34" s="9">
        <f t="shared" si="0"/>
        <v>60849</v>
      </c>
    </row>
    <row r="35" spans="1:9" ht="12.75">
      <c r="A35" s="1" t="s">
        <v>140</v>
      </c>
      <c r="B35" s="10">
        <v>1767366</v>
      </c>
      <c r="C35" s="10">
        <v>1428693</v>
      </c>
      <c r="D35" s="10">
        <v>104053</v>
      </c>
      <c r="E35" s="10">
        <v>-1054857</v>
      </c>
      <c r="F35" s="10">
        <v>-176644</v>
      </c>
      <c r="G35" s="10">
        <v>-305646</v>
      </c>
      <c r="H35" s="10">
        <v>6532</v>
      </c>
      <c r="I35" s="10">
        <v>2131</v>
      </c>
    </row>
    <row r="37" spans="1:9" ht="12.75">
      <c r="A37" s="1" t="s">
        <v>136</v>
      </c>
      <c r="B37" s="7">
        <f aca="true" t="shared" si="1" ref="B37:I38">B34/($C34/100)</f>
        <v>124.24269595546437</v>
      </c>
      <c r="C37" s="7">
        <f t="shared" si="1"/>
        <v>100</v>
      </c>
      <c r="D37" s="7">
        <f t="shared" si="1"/>
        <v>15.238127928570378</v>
      </c>
      <c r="E37" s="7">
        <f t="shared" si="1"/>
        <v>-74.98352049797867</v>
      </c>
      <c r="F37" s="7">
        <f t="shared" si="1"/>
        <v>-12.734084233547293</v>
      </c>
      <c r="G37" s="7">
        <f t="shared" si="1"/>
        <v>-23.31970374023401</v>
      </c>
      <c r="H37" s="7">
        <f t="shared" si="1"/>
        <v>0.061714946995897114</v>
      </c>
      <c r="I37" s="7">
        <f t="shared" si="1"/>
        <v>4.262534403806292</v>
      </c>
    </row>
    <row r="38" spans="1:9" ht="12.75">
      <c r="A38" s="1" t="s">
        <v>137</v>
      </c>
      <c r="B38" s="7">
        <f t="shared" si="1"/>
        <v>123.70509269661152</v>
      </c>
      <c r="C38" s="7">
        <f t="shared" si="1"/>
        <v>100</v>
      </c>
      <c r="D38" s="7">
        <f t="shared" si="1"/>
        <v>7.283090209023212</v>
      </c>
      <c r="E38" s="7">
        <f t="shared" si="1"/>
        <v>-73.83370675155544</v>
      </c>
      <c r="F38" s="7">
        <f t="shared" si="1"/>
        <v>-12.364027821232414</v>
      </c>
      <c r="G38" s="7">
        <f t="shared" si="1"/>
        <v>-21.393399421709212</v>
      </c>
      <c r="H38" s="7">
        <f t="shared" si="1"/>
        <v>0.45720109218705485</v>
      </c>
      <c r="I38" s="7">
        <f t="shared" si="1"/>
        <v>0.1491573067131987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"/>
  <dimension ref="A1:K3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216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147</v>
      </c>
      <c r="B4" s="9">
        <v>1815428</v>
      </c>
      <c r="C4" s="9">
        <v>1492176</v>
      </c>
      <c r="D4" s="9">
        <v>148616</v>
      </c>
      <c r="E4" s="9">
        <v>-1252919</v>
      </c>
      <c r="F4" s="9">
        <v>0</v>
      </c>
      <c r="G4" s="9">
        <v>-201661</v>
      </c>
      <c r="H4" s="9">
        <v>0</v>
      </c>
      <c r="I4" s="9">
        <v>186212</v>
      </c>
    </row>
    <row r="5" spans="1:9" s="3" customFormat="1" ht="12" customHeight="1">
      <c r="A5" s="3" t="s">
        <v>146</v>
      </c>
      <c r="B5" s="9">
        <v>1025924</v>
      </c>
      <c r="C5" s="9">
        <v>1017058</v>
      </c>
      <c r="D5" s="9">
        <v>46580</v>
      </c>
      <c r="E5" s="9">
        <v>-778409</v>
      </c>
      <c r="F5" s="9"/>
      <c r="G5" s="9">
        <v>-203389</v>
      </c>
      <c r="H5" s="9">
        <v>0</v>
      </c>
      <c r="I5" s="9">
        <v>81840</v>
      </c>
    </row>
    <row r="6" spans="1:9" s="3" customFormat="1" ht="12" customHeight="1">
      <c r="A6" s="3" t="s">
        <v>145</v>
      </c>
      <c r="B6" s="9">
        <v>838423</v>
      </c>
      <c r="C6" s="9">
        <v>830428</v>
      </c>
      <c r="D6" s="9">
        <v>57278</v>
      </c>
      <c r="E6" s="9">
        <v>-666338</v>
      </c>
      <c r="F6" s="9">
        <v>0</v>
      </c>
      <c r="G6" s="9">
        <v>-148125</v>
      </c>
      <c r="H6" s="9">
        <v>0</v>
      </c>
      <c r="I6" s="9">
        <v>73243</v>
      </c>
    </row>
    <row r="7" spans="1:9" s="3" customFormat="1" ht="12" customHeight="1">
      <c r="A7" s="3" t="s">
        <v>217</v>
      </c>
      <c r="B7" s="9">
        <v>194897</v>
      </c>
      <c r="C7" s="9">
        <v>189585</v>
      </c>
      <c r="D7" s="9">
        <v>3651</v>
      </c>
      <c r="E7" s="9">
        <v>-109075</v>
      </c>
      <c r="F7" s="9"/>
      <c r="G7" s="9">
        <v>-90582</v>
      </c>
      <c r="H7" s="9">
        <v>0</v>
      </c>
      <c r="I7" s="9">
        <v>-6421</v>
      </c>
    </row>
    <row r="8" spans="1:9" s="3" customFormat="1" ht="12" customHeight="1">
      <c r="A8" s="3" t="s">
        <v>143</v>
      </c>
      <c r="B8" s="9">
        <v>145172</v>
      </c>
      <c r="C8" s="9">
        <v>250254</v>
      </c>
      <c r="D8" s="9">
        <v>16724</v>
      </c>
      <c r="E8" s="9">
        <v>-241163</v>
      </c>
      <c r="F8" s="9"/>
      <c r="G8" s="9">
        <v>-75349</v>
      </c>
      <c r="H8" s="9">
        <v>26675</v>
      </c>
      <c r="I8" s="9">
        <v>-22859</v>
      </c>
    </row>
    <row r="9" spans="1:9" s="3" customFormat="1" ht="12" customHeight="1">
      <c r="A9" s="3" t="s">
        <v>218</v>
      </c>
      <c r="B9" s="9">
        <v>140288</v>
      </c>
      <c r="C9" s="9">
        <v>137113</v>
      </c>
      <c r="D9" s="9">
        <v>10297</v>
      </c>
      <c r="E9" s="9">
        <v>-107115</v>
      </c>
      <c r="F9" s="9"/>
      <c r="G9" s="9">
        <v>-23974</v>
      </c>
      <c r="H9" s="9">
        <v>0</v>
      </c>
      <c r="I9" s="9">
        <v>16322</v>
      </c>
    </row>
    <row r="10" spans="1:9" s="3" customFormat="1" ht="12" customHeight="1">
      <c r="A10" s="3" t="s">
        <v>219</v>
      </c>
      <c r="B10" s="9">
        <v>132338</v>
      </c>
      <c r="C10" s="9">
        <v>63354</v>
      </c>
      <c r="D10" s="9">
        <v>1490</v>
      </c>
      <c r="E10" s="9">
        <v>-12450</v>
      </c>
      <c r="F10" s="9"/>
      <c r="G10" s="9">
        <v>-39771</v>
      </c>
      <c r="H10" s="9">
        <v>0</v>
      </c>
      <c r="I10" s="9">
        <v>12623</v>
      </c>
    </row>
    <row r="11" spans="1:9" s="3" customFormat="1" ht="12" customHeight="1">
      <c r="A11" s="3" t="s">
        <v>220</v>
      </c>
      <c r="B11" s="9">
        <v>120677</v>
      </c>
      <c r="C11" s="9">
        <v>119445</v>
      </c>
      <c r="D11" s="9">
        <v>5720</v>
      </c>
      <c r="E11" s="9">
        <v>-28479</v>
      </c>
      <c r="F11" s="9"/>
      <c r="G11" s="9">
        <v>-91540</v>
      </c>
      <c r="H11" s="9">
        <v>0</v>
      </c>
      <c r="I11" s="9">
        <v>5146</v>
      </c>
    </row>
    <row r="12" spans="1:9" s="3" customFormat="1" ht="12" customHeight="1">
      <c r="A12" s="3" t="s">
        <v>163</v>
      </c>
      <c r="B12" s="9">
        <v>67376</v>
      </c>
      <c r="C12" s="9">
        <v>108432</v>
      </c>
      <c r="D12" s="9">
        <v>3161</v>
      </c>
      <c r="E12" s="9">
        <v>-82091</v>
      </c>
      <c r="F12" s="9">
        <v>0</v>
      </c>
      <c r="G12" s="9">
        <v>-39545</v>
      </c>
      <c r="H12" s="9">
        <v>1840</v>
      </c>
      <c r="I12" s="9">
        <v>-8203</v>
      </c>
    </row>
    <row r="13" spans="1:9" s="3" customFormat="1" ht="12" customHeight="1">
      <c r="A13" s="3" t="s">
        <v>149</v>
      </c>
      <c r="B13" s="9">
        <v>63551</v>
      </c>
      <c r="C13" s="9">
        <v>57622</v>
      </c>
      <c r="D13" s="9">
        <v>1789</v>
      </c>
      <c r="E13" s="9">
        <v>-40123</v>
      </c>
      <c r="F13" s="9">
        <v>0</v>
      </c>
      <c r="G13" s="9">
        <v>-14341</v>
      </c>
      <c r="H13" s="9">
        <v>0</v>
      </c>
      <c r="I13" s="9">
        <v>4947</v>
      </c>
    </row>
    <row r="14" spans="1:9" s="3" customFormat="1" ht="12" customHeight="1">
      <c r="A14" s="3" t="s">
        <v>183</v>
      </c>
      <c r="B14" s="9">
        <v>61844</v>
      </c>
      <c r="C14" s="9">
        <v>51699</v>
      </c>
      <c r="D14" s="9">
        <v>2682</v>
      </c>
      <c r="E14" s="9">
        <v>-44755</v>
      </c>
      <c r="F14" s="9"/>
      <c r="G14" s="9">
        <v>-21133</v>
      </c>
      <c r="H14" s="9">
        <v>0</v>
      </c>
      <c r="I14" s="9">
        <v>-11507</v>
      </c>
    </row>
    <row r="15" spans="1:9" s="3" customFormat="1" ht="12" customHeight="1">
      <c r="A15" s="3" t="s">
        <v>173</v>
      </c>
      <c r="B15" s="9">
        <v>26993</v>
      </c>
      <c r="C15" s="9">
        <v>26910</v>
      </c>
      <c r="D15" s="9">
        <v>440</v>
      </c>
      <c r="E15" s="9">
        <v>-618</v>
      </c>
      <c r="F15" s="9"/>
      <c r="G15" s="9">
        <v>-21161</v>
      </c>
      <c r="H15" s="9">
        <v>0</v>
      </c>
      <c r="I15" s="9">
        <v>5571</v>
      </c>
    </row>
    <row r="16" spans="1:9" s="3" customFormat="1" ht="12" customHeight="1">
      <c r="A16" s="3" t="s">
        <v>221</v>
      </c>
      <c r="B16" s="9">
        <v>18371</v>
      </c>
      <c r="C16" s="9">
        <v>26260</v>
      </c>
      <c r="D16" s="9">
        <v>992</v>
      </c>
      <c r="E16" s="9">
        <v>-27889</v>
      </c>
      <c r="F16" s="9"/>
      <c r="G16" s="9">
        <v>-324</v>
      </c>
      <c r="H16" s="9">
        <v>0</v>
      </c>
      <c r="I16" s="9">
        <v>-961</v>
      </c>
    </row>
    <row r="17" spans="1:9" s="3" customFormat="1" ht="12" customHeight="1">
      <c r="A17" s="3" t="s">
        <v>172</v>
      </c>
      <c r="B17" s="9">
        <v>14535</v>
      </c>
      <c r="C17" s="9">
        <v>2751</v>
      </c>
      <c r="D17" s="9">
        <v>136</v>
      </c>
      <c r="E17" s="9">
        <v>-1955</v>
      </c>
      <c r="F17" s="9"/>
      <c r="G17" s="9">
        <v>-972</v>
      </c>
      <c r="H17" s="9">
        <v>0</v>
      </c>
      <c r="I17" s="9">
        <v>-40</v>
      </c>
    </row>
    <row r="18" spans="1:9" s="3" customFormat="1" ht="12" customHeight="1">
      <c r="A18" s="3" t="s">
        <v>154</v>
      </c>
      <c r="B18" s="9">
        <v>5414</v>
      </c>
      <c r="C18" s="9">
        <v>1407</v>
      </c>
      <c r="D18" s="9">
        <v>314</v>
      </c>
      <c r="E18" s="9">
        <v>-1735</v>
      </c>
      <c r="F18" s="9"/>
      <c r="G18" s="9">
        <v>-1312</v>
      </c>
      <c r="H18" s="9">
        <v>0</v>
      </c>
      <c r="I18" s="9">
        <v>-1326</v>
      </c>
    </row>
    <row r="19" spans="1:9" s="3" customFormat="1" ht="12" customHeight="1">
      <c r="A19" s="3" t="s">
        <v>178</v>
      </c>
      <c r="B19" s="9">
        <v>3486</v>
      </c>
      <c r="C19" s="9">
        <v>2972</v>
      </c>
      <c r="D19" s="9">
        <v>166</v>
      </c>
      <c r="E19" s="9">
        <v>-3192</v>
      </c>
      <c r="F19" s="9"/>
      <c r="G19" s="9">
        <v>-1913</v>
      </c>
      <c r="H19" s="9">
        <v>0</v>
      </c>
      <c r="I19" s="9">
        <v>-1967</v>
      </c>
    </row>
    <row r="20" spans="1:9" s="3" customFormat="1" ht="12" customHeight="1">
      <c r="A20" s="3" t="s">
        <v>222</v>
      </c>
      <c r="B20" s="9">
        <v>3438</v>
      </c>
      <c r="C20" s="9">
        <v>1110</v>
      </c>
      <c r="D20" s="9">
        <v>9</v>
      </c>
      <c r="E20" s="9">
        <v>-384</v>
      </c>
      <c r="F20" s="9"/>
      <c r="G20" s="9">
        <v>-580</v>
      </c>
      <c r="H20" s="9">
        <v>0</v>
      </c>
      <c r="I20" s="9">
        <v>155</v>
      </c>
    </row>
    <row r="21" spans="1:9" s="3" customFormat="1" ht="12" customHeight="1">
      <c r="A21" s="3" t="s">
        <v>150</v>
      </c>
      <c r="B21" s="9">
        <v>2174</v>
      </c>
      <c r="C21" s="9">
        <v>340</v>
      </c>
      <c r="D21" s="9">
        <v>17</v>
      </c>
      <c r="E21" s="9">
        <v>-229</v>
      </c>
      <c r="F21" s="9"/>
      <c r="G21" s="9">
        <v>-285</v>
      </c>
      <c r="H21" s="9">
        <v>0</v>
      </c>
      <c r="I21" s="9">
        <v>-157</v>
      </c>
    </row>
    <row r="22" spans="1:9" s="3" customFormat="1" ht="12" customHeight="1">
      <c r="A22" s="3" t="s">
        <v>166</v>
      </c>
      <c r="B22" s="9">
        <v>746</v>
      </c>
      <c r="C22" s="9">
        <v>27</v>
      </c>
      <c r="D22" s="9">
        <v>3</v>
      </c>
      <c r="E22" s="9">
        <v>-50</v>
      </c>
      <c r="F22" s="9">
        <v>-31</v>
      </c>
      <c r="G22" s="9">
        <v>-618</v>
      </c>
      <c r="H22" s="9">
        <v>294</v>
      </c>
      <c r="I22" s="9">
        <v>-375</v>
      </c>
    </row>
    <row r="23" spans="1:9" s="3" customFormat="1" ht="12" customHeight="1">
      <c r="A23" s="3" t="s">
        <v>162</v>
      </c>
      <c r="B23" s="9">
        <v>209</v>
      </c>
      <c r="C23" s="9">
        <v>209</v>
      </c>
      <c r="D23" s="9">
        <v>10</v>
      </c>
      <c r="E23" s="9">
        <v>-209</v>
      </c>
      <c r="F23" s="9"/>
      <c r="G23" s="9">
        <v>-1444</v>
      </c>
      <c r="H23" s="9">
        <v>0</v>
      </c>
      <c r="I23" s="9">
        <v>-1434</v>
      </c>
    </row>
    <row r="24" spans="1:9" s="3" customFormat="1" ht="12" customHeight="1">
      <c r="A24" s="3" t="s">
        <v>184</v>
      </c>
      <c r="B24" s="9">
        <v>16</v>
      </c>
      <c r="C24" s="9">
        <v>16</v>
      </c>
      <c r="D24" s="9">
        <v>421</v>
      </c>
      <c r="E24" s="9">
        <v>0</v>
      </c>
      <c r="F24" s="9"/>
      <c r="G24" s="9">
        <v>-187</v>
      </c>
      <c r="H24" s="9">
        <v>0</v>
      </c>
      <c r="I24" s="9">
        <v>250</v>
      </c>
    </row>
    <row r="25" spans="1:9" s="3" customFormat="1" ht="12" customHeight="1">
      <c r="A25" s="3" t="s">
        <v>185</v>
      </c>
      <c r="B25" s="9">
        <v>-23566</v>
      </c>
      <c r="C25" s="9"/>
      <c r="D25" s="9">
        <v>699</v>
      </c>
      <c r="E25" s="9">
        <v>-210</v>
      </c>
      <c r="F25" s="9"/>
      <c r="G25" s="9">
        <v>-187</v>
      </c>
      <c r="H25" s="9">
        <v>0</v>
      </c>
      <c r="I25" s="9">
        <v>302</v>
      </c>
    </row>
    <row r="26" spans="1:9" s="3" customFormat="1" ht="12.75">
      <c r="A26" s="2"/>
      <c r="B26" s="9"/>
      <c r="C26" s="9"/>
      <c r="D26" s="9"/>
      <c r="E26" s="9"/>
      <c r="F26" s="9"/>
      <c r="G26" s="9"/>
      <c r="H26" s="9"/>
      <c r="I26" s="9"/>
    </row>
    <row r="27" spans="1:9" ht="12.75">
      <c r="A27" s="3" t="s">
        <v>139</v>
      </c>
      <c r="B27" s="9">
        <f aca="true" t="shared" si="0" ref="B27:I27">SUM(B4:B26)</f>
        <v>4657734</v>
      </c>
      <c r="C27" s="9">
        <f t="shared" si="0"/>
        <v>4379168</v>
      </c>
      <c r="D27" s="9">
        <f t="shared" si="0"/>
        <v>301195</v>
      </c>
      <c r="E27" s="9">
        <f t="shared" si="0"/>
        <v>-3399388</v>
      </c>
      <c r="F27" s="9">
        <f t="shared" si="0"/>
        <v>-31</v>
      </c>
      <c r="G27" s="9">
        <f t="shared" si="0"/>
        <v>-978393</v>
      </c>
      <c r="H27" s="9">
        <f t="shared" si="0"/>
        <v>28809</v>
      </c>
      <c r="I27" s="9">
        <f t="shared" si="0"/>
        <v>331361</v>
      </c>
    </row>
    <row r="28" spans="1:9" ht="12.75">
      <c r="A28" s="1" t="s">
        <v>140</v>
      </c>
      <c r="B28" s="10">
        <v>4961530</v>
      </c>
      <c r="C28" s="10">
        <v>4293894</v>
      </c>
      <c r="D28" s="10">
        <v>362815</v>
      </c>
      <c r="E28" s="10">
        <v>-2986188</v>
      </c>
      <c r="F28" s="10">
        <v>-19</v>
      </c>
      <c r="G28" s="10">
        <v>-845610</v>
      </c>
      <c r="H28" s="10">
        <v>-1226</v>
      </c>
      <c r="I28" s="10">
        <v>823666</v>
      </c>
    </row>
    <row r="30" spans="1:9" ht="12.75">
      <c r="A30" s="1" t="s">
        <v>136</v>
      </c>
      <c r="B30" s="7">
        <f>B27/($C27/100)</f>
        <v>106.36116266834247</v>
      </c>
      <c r="C30" s="7">
        <f aca="true" t="shared" si="1" ref="C30:I30">C27/($C27/100)</f>
        <v>100</v>
      </c>
      <c r="D30" s="7">
        <f t="shared" si="1"/>
        <v>6.877904661342063</v>
      </c>
      <c r="E30" s="7">
        <f t="shared" si="1"/>
        <v>-77.62634363422458</v>
      </c>
      <c r="F30" s="7">
        <f t="shared" si="1"/>
        <v>-0.0007078970251883463</v>
      </c>
      <c r="G30" s="7">
        <f t="shared" si="1"/>
        <v>-22.341983682745216</v>
      </c>
      <c r="H30" s="7">
        <f t="shared" si="1"/>
        <v>0.6578646902790667</v>
      </c>
      <c r="I30" s="7">
        <f t="shared" si="1"/>
        <v>7.566756973014052</v>
      </c>
    </row>
    <row r="31" spans="1:9" ht="12.75">
      <c r="A31" s="1" t="s">
        <v>137</v>
      </c>
      <c r="B31" s="7">
        <f>B28/($C28/100)</f>
        <v>115.54849747106006</v>
      </c>
      <c r="C31" s="7">
        <f aca="true" t="shared" si="2" ref="C31:I31">C28/($C28/100)</f>
        <v>100</v>
      </c>
      <c r="D31" s="7">
        <f t="shared" si="2"/>
        <v>8.44955650977877</v>
      </c>
      <c r="E31" s="7">
        <f t="shared" si="2"/>
        <v>-69.54498643888275</v>
      </c>
      <c r="F31" s="7">
        <f t="shared" si="2"/>
        <v>-0.0004424887992111589</v>
      </c>
      <c r="G31" s="7">
        <f t="shared" si="2"/>
        <v>-19.69331334215516</v>
      </c>
      <c r="H31" s="7">
        <f t="shared" si="2"/>
        <v>-0.028552171991204252</v>
      </c>
      <c r="I31" s="7">
        <f t="shared" si="2"/>
        <v>19.182262067950443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2"/>
  <dimension ref="A1:K3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188</v>
      </c>
      <c r="B4" s="9">
        <v>195698</v>
      </c>
      <c r="C4" s="9">
        <v>194141</v>
      </c>
      <c r="D4" s="9">
        <v>20739</v>
      </c>
      <c r="E4" s="9">
        <v>-186530</v>
      </c>
      <c r="F4" s="9"/>
      <c r="G4" s="9">
        <v>-53422</v>
      </c>
      <c r="H4" s="9">
        <v>0</v>
      </c>
      <c r="I4" s="9">
        <v>-25072</v>
      </c>
    </row>
    <row r="5" spans="1:9" s="3" customFormat="1" ht="12" customHeight="1">
      <c r="A5" s="3" t="s">
        <v>187</v>
      </c>
      <c r="B5" s="9">
        <v>124881</v>
      </c>
      <c r="C5" s="9">
        <v>110412</v>
      </c>
      <c r="D5" s="9">
        <v>13868</v>
      </c>
      <c r="E5" s="9">
        <v>-101439</v>
      </c>
      <c r="F5" s="9">
        <v>-19150</v>
      </c>
      <c r="G5" s="9">
        <v>-20907</v>
      </c>
      <c r="H5" s="9">
        <v>0</v>
      </c>
      <c r="I5" s="9">
        <v>-17216</v>
      </c>
    </row>
    <row r="6" spans="1:9" s="3" customFormat="1" ht="12" customHeight="1">
      <c r="A6" s="3" t="s">
        <v>193</v>
      </c>
      <c r="B6" s="9">
        <v>119818</v>
      </c>
      <c r="C6" s="9">
        <v>93224</v>
      </c>
      <c r="D6" s="9">
        <v>32093</v>
      </c>
      <c r="E6" s="9">
        <v>-118166</v>
      </c>
      <c r="F6" s="9">
        <v>-35526</v>
      </c>
      <c r="G6" s="9">
        <v>-22089</v>
      </c>
      <c r="H6" s="9">
        <v>0</v>
      </c>
      <c r="I6" s="9">
        <v>-50464</v>
      </c>
    </row>
    <row r="7" spans="1:9" s="3" customFormat="1" ht="12" customHeight="1">
      <c r="A7" s="3" t="s">
        <v>189</v>
      </c>
      <c r="B7" s="9">
        <v>115030</v>
      </c>
      <c r="C7" s="9">
        <v>92263</v>
      </c>
      <c r="D7" s="9">
        <v>18047</v>
      </c>
      <c r="E7" s="9">
        <v>-87066</v>
      </c>
      <c r="F7" s="9">
        <v>-18239</v>
      </c>
      <c r="G7" s="9">
        <v>-19787</v>
      </c>
      <c r="H7" s="9">
        <v>837</v>
      </c>
      <c r="I7" s="9">
        <v>-13945</v>
      </c>
    </row>
    <row r="8" spans="1:9" s="3" customFormat="1" ht="12" customHeight="1">
      <c r="A8" s="3" t="s">
        <v>198</v>
      </c>
      <c r="B8" s="9">
        <v>106882</v>
      </c>
      <c r="C8" s="9">
        <v>85234</v>
      </c>
      <c r="D8" s="9">
        <v>11457</v>
      </c>
      <c r="E8" s="9">
        <v>-70020</v>
      </c>
      <c r="F8" s="9">
        <v>-6850</v>
      </c>
      <c r="G8" s="9">
        <v>-15416</v>
      </c>
      <c r="H8" s="9">
        <v>0</v>
      </c>
      <c r="I8" s="9">
        <v>4405</v>
      </c>
    </row>
    <row r="9" spans="1:9" s="3" customFormat="1" ht="12" customHeight="1">
      <c r="A9" s="3" t="s">
        <v>191</v>
      </c>
      <c r="B9" s="9">
        <v>101933</v>
      </c>
      <c r="C9" s="9">
        <v>85693</v>
      </c>
      <c r="D9" s="9">
        <v>14733</v>
      </c>
      <c r="E9" s="9">
        <v>-85029</v>
      </c>
      <c r="F9" s="9">
        <v>-21518</v>
      </c>
      <c r="G9" s="9">
        <v>-15286</v>
      </c>
      <c r="H9" s="9">
        <v>0</v>
      </c>
      <c r="I9" s="9">
        <v>-21407</v>
      </c>
    </row>
    <row r="10" spans="1:9" s="3" customFormat="1" ht="12" customHeight="1">
      <c r="A10" s="3" t="s">
        <v>190</v>
      </c>
      <c r="B10" s="9">
        <v>86929</v>
      </c>
      <c r="C10" s="9">
        <v>84914</v>
      </c>
      <c r="D10" s="9">
        <v>14065</v>
      </c>
      <c r="E10" s="9">
        <v>-91715</v>
      </c>
      <c r="F10" s="9">
        <v>-7145</v>
      </c>
      <c r="G10" s="9">
        <v>-17387</v>
      </c>
      <c r="H10" s="9">
        <v>0</v>
      </c>
      <c r="I10" s="9">
        <v>-17268</v>
      </c>
    </row>
    <row r="11" spans="1:9" s="3" customFormat="1" ht="12" customHeight="1">
      <c r="A11" s="3" t="s">
        <v>192</v>
      </c>
      <c r="B11" s="9">
        <v>82326</v>
      </c>
      <c r="C11" s="9">
        <v>80686</v>
      </c>
      <c r="D11" s="9">
        <v>12626</v>
      </c>
      <c r="E11" s="9">
        <v>-81783</v>
      </c>
      <c r="F11" s="9">
        <v>-13941</v>
      </c>
      <c r="G11" s="9">
        <v>-15663</v>
      </c>
      <c r="H11" s="9">
        <v>0</v>
      </c>
      <c r="I11" s="9">
        <v>-18075</v>
      </c>
    </row>
    <row r="12" spans="1:9" s="3" customFormat="1" ht="12" customHeight="1">
      <c r="A12" s="3" t="s">
        <v>196</v>
      </c>
      <c r="B12" s="9">
        <v>73476</v>
      </c>
      <c r="C12" s="9">
        <v>58017</v>
      </c>
      <c r="D12" s="9">
        <v>10186</v>
      </c>
      <c r="E12" s="9">
        <v>-63040</v>
      </c>
      <c r="F12" s="9">
        <v>-7484</v>
      </c>
      <c r="G12" s="9">
        <v>-10667</v>
      </c>
      <c r="H12" s="9">
        <v>0</v>
      </c>
      <c r="I12" s="9">
        <v>-12988</v>
      </c>
    </row>
    <row r="13" spans="1:9" s="3" customFormat="1" ht="12" customHeight="1">
      <c r="A13" s="3" t="s">
        <v>195</v>
      </c>
      <c r="B13" s="9">
        <v>65623</v>
      </c>
      <c r="C13" s="9">
        <v>60637</v>
      </c>
      <c r="D13" s="9">
        <v>7631</v>
      </c>
      <c r="E13" s="9">
        <v>-39339</v>
      </c>
      <c r="F13" s="9">
        <v>-13076</v>
      </c>
      <c r="G13" s="9">
        <v>-10823</v>
      </c>
      <c r="H13" s="9">
        <v>0</v>
      </c>
      <c r="I13" s="9">
        <v>5030</v>
      </c>
    </row>
    <row r="14" spans="1:9" s="3" customFormat="1" ht="12" customHeight="1">
      <c r="A14" s="3" t="s">
        <v>200</v>
      </c>
      <c r="B14" s="9">
        <v>62441</v>
      </c>
      <c r="C14" s="9">
        <v>61492</v>
      </c>
      <c r="D14" s="9">
        <v>2849</v>
      </c>
      <c r="E14" s="9">
        <v>-46587</v>
      </c>
      <c r="F14" s="9">
        <v>-8360</v>
      </c>
      <c r="G14" s="9">
        <v>-18782</v>
      </c>
      <c r="H14" s="9">
        <v>0</v>
      </c>
      <c r="I14" s="9">
        <v>-9388</v>
      </c>
    </row>
    <row r="15" spans="1:9" s="3" customFormat="1" ht="12" customHeight="1">
      <c r="A15" s="3" t="s">
        <v>197</v>
      </c>
      <c r="B15" s="9">
        <v>62056</v>
      </c>
      <c r="C15" s="9">
        <v>48484</v>
      </c>
      <c r="D15" s="9">
        <v>6806</v>
      </c>
      <c r="E15" s="9">
        <v>-49672</v>
      </c>
      <c r="F15" s="9"/>
      <c r="G15" s="9">
        <v>-12892</v>
      </c>
      <c r="H15" s="9">
        <v>0</v>
      </c>
      <c r="I15" s="9">
        <v>-7274</v>
      </c>
    </row>
    <row r="16" spans="1:9" s="3" customFormat="1" ht="12" customHeight="1">
      <c r="A16" s="3" t="s">
        <v>199</v>
      </c>
      <c r="B16" s="9">
        <v>61957</v>
      </c>
      <c r="C16" s="9">
        <v>59738</v>
      </c>
      <c r="D16" s="9">
        <v>2455</v>
      </c>
      <c r="E16" s="9">
        <v>-47412</v>
      </c>
      <c r="F16" s="9"/>
      <c r="G16" s="9">
        <v>-14314</v>
      </c>
      <c r="H16" s="9">
        <v>0</v>
      </c>
      <c r="I16" s="9">
        <v>467</v>
      </c>
    </row>
    <row r="17" spans="1:9" s="3" customFormat="1" ht="12" customHeight="1">
      <c r="A17" s="3" t="s">
        <v>202</v>
      </c>
      <c r="B17" s="9">
        <v>61093</v>
      </c>
      <c r="C17" s="9">
        <v>59490</v>
      </c>
      <c r="D17" s="9">
        <v>6251</v>
      </c>
      <c r="E17" s="9">
        <v>-55509</v>
      </c>
      <c r="F17" s="9">
        <v>1871</v>
      </c>
      <c r="G17" s="9">
        <v>-15528</v>
      </c>
      <c r="H17" s="9">
        <v>0</v>
      </c>
      <c r="I17" s="9">
        <v>-3425</v>
      </c>
    </row>
    <row r="18" spans="1:9" s="3" customFormat="1" ht="12" customHeight="1">
      <c r="A18" s="3" t="s">
        <v>205</v>
      </c>
      <c r="B18" s="9">
        <v>57974</v>
      </c>
      <c r="C18" s="9">
        <v>56973</v>
      </c>
      <c r="D18" s="9">
        <v>2245</v>
      </c>
      <c r="E18" s="9">
        <v>-55331</v>
      </c>
      <c r="F18" s="9"/>
      <c r="G18" s="9">
        <v>-19564</v>
      </c>
      <c r="H18" s="9">
        <v>0</v>
      </c>
      <c r="I18" s="9">
        <v>-15677</v>
      </c>
    </row>
    <row r="19" spans="1:9" s="3" customFormat="1" ht="12" customHeight="1">
      <c r="A19" s="3" t="s">
        <v>204</v>
      </c>
      <c r="B19" s="9">
        <v>54949</v>
      </c>
      <c r="C19" s="9">
        <v>45573</v>
      </c>
      <c r="D19" s="9">
        <v>2131</v>
      </c>
      <c r="E19" s="9">
        <v>-33073</v>
      </c>
      <c r="F19" s="9"/>
      <c r="G19" s="9">
        <v>-12115</v>
      </c>
      <c r="H19" s="9">
        <v>0</v>
      </c>
      <c r="I19" s="9">
        <v>2516</v>
      </c>
    </row>
    <row r="20" spans="1:9" s="3" customFormat="1" ht="12" customHeight="1">
      <c r="A20" s="3" t="s">
        <v>194</v>
      </c>
      <c r="B20" s="9">
        <v>50997</v>
      </c>
      <c r="C20" s="9">
        <v>39528</v>
      </c>
      <c r="D20" s="9">
        <v>1841</v>
      </c>
      <c r="E20" s="9">
        <v>-34833</v>
      </c>
      <c r="F20" s="9">
        <v>-7460</v>
      </c>
      <c r="G20" s="9">
        <v>-10732</v>
      </c>
      <c r="H20" s="9">
        <v>0</v>
      </c>
      <c r="I20" s="9">
        <v>-11656</v>
      </c>
    </row>
    <row r="21" spans="1:9" s="3" customFormat="1" ht="12" customHeight="1">
      <c r="A21" s="3" t="s">
        <v>203</v>
      </c>
      <c r="B21" s="9">
        <v>39594</v>
      </c>
      <c r="C21" s="9">
        <v>38593</v>
      </c>
      <c r="D21" s="9">
        <v>4323</v>
      </c>
      <c r="E21" s="9">
        <v>-29991</v>
      </c>
      <c r="F21" s="9">
        <v>181</v>
      </c>
      <c r="G21" s="9">
        <v>-8010</v>
      </c>
      <c r="H21" s="9">
        <v>0</v>
      </c>
      <c r="I21" s="9">
        <v>5096</v>
      </c>
    </row>
    <row r="22" spans="1:9" s="3" customFormat="1" ht="12" customHeight="1">
      <c r="A22" s="3" t="s">
        <v>207</v>
      </c>
      <c r="B22" s="9">
        <v>38982</v>
      </c>
      <c r="C22" s="9">
        <v>37881</v>
      </c>
      <c r="D22" s="9">
        <v>5024</v>
      </c>
      <c r="E22" s="9">
        <v>-36940</v>
      </c>
      <c r="F22" s="9"/>
      <c r="G22" s="9">
        <v>-6796</v>
      </c>
      <c r="H22" s="9">
        <v>0</v>
      </c>
      <c r="I22" s="9">
        <v>-831</v>
      </c>
    </row>
    <row r="23" spans="1:9" s="3" customFormat="1" ht="12" customHeight="1">
      <c r="A23" s="3" t="s">
        <v>208</v>
      </c>
      <c r="B23" s="9">
        <v>35737</v>
      </c>
      <c r="C23" s="9">
        <v>35132</v>
      </c>
      <c r="D23" s="9">
        <v>1321</v>
      </c>
      <c r="E23" s="9">
        <v>-31172</v>
      </c>
      <c r="F23" s="9"/>
      <c r="G23" s="9">
        <v>-10497</v>
      </c>
      <c r="H23" s="9">
        <v>0</v>
      </c>
      <c r="I23" s="9">
        <v>-5216</v>
      </c>
    </row>
    <row r="24" spans="1:9" s="3" customFormat="1" ht="12" customHeight="1">
      <c r="A24" s="3" t="s">
        <v>201</v>
      </c>
      <c r="B24" s="9">
        <v>33718</v>
      </c>
      <c r="C24" s="9">
        <v>33165</v>
      </c>
      <c r="D24" s="9">
        <v>1416</v>
      </c>
      <c r="E24" s="9">
        <v>-30172</v>
      </c>
      <c r="F24" s="9">
        <v>-3169</v>
      </c>
      <c r="G24" s="9">
        <v>-8418</v>
      </c>
      <c r="H24" s="9">
        <v>0</v>
      </c>
      <c r="I24" s="9">
        <v>-7178</v>
      </c>
    </row>
    <row r="25" spans="1:9" s="3" customFormat="1" ht="12" customHeight="1">
      <c r="A25" s="3" t="s">
        <v>210</v>
      </c>
      <c r="B25" s="9">
        <v>29111</v>
      </c>
      <c r="C25" s="9">
        <v>26243</v>
      </c>
      <c r="D25" s="9">
        <v>3788</v>
      </c>
      <c r="E25" s="9">
        <v>-25938</v>
      </c>
      <c r="F25" s="9"/>
      <c r="G25" s="9">
        <v>-3100</v>
      </c>
      <c r="H25" s="9">
        <v>0</v>
      </c>
      <c r="I25" s="9">
        <v>993</v>
      </c>
    </row>
    <row r="26" spans="1:9" s="3" customFormat="1" ht="12" customHeight="1">
      <c r="A26" s="3" t="s">
        <v>209</v>
      </c>
      <c r="B26" s="9">
        <v>24727</v>
      </c>
      <c r="C26" s="9">
        <v>18819</v>
      </c>
      <c r="D26" s="9">
        <v>4253</v>
      </c>
      <c r="E26" s="9">
        <v>-16078</v>
      </c>
      <c r="F26" s="9"/>
      <c r="G26" s="9">
        <v>-5698</v>
      </c>
      <c r="H26" s="9">
        <v>0</v>
      </c>
      <c r="I26" s="9">
        <v>1296</v>
      </c>
    </row>
    <row r="27" spans="1:9" s="3" customFormat="1" ht="12" customHeight="1">
      <c r="A27" s="3" t="s">
        <v>206</v>
      </c>
      <c r="B27" s="9">
        <v>15896</v>
      </c>
      <c r="C27" s="9">
        <v>12324</v>
      </c>
      <c r="D27" s="9">
        <v>2255</v>
      </c>
      <c r="E27" s="9">
        <v>-13175</v>
      </c>
      <c r="F27" s="9">
        <v>-1667</v>
      </c>
      <c r="G27" s="9">
        <v>-1901</v>
      </c>
      <c r="H27" s="9">
        <v>13</v>
      </c>
      <c r="I27" s="9">
        <v>-2151</v>
      </c>
    </row>
    <row r="28" spans="1:9" s="3" customFormat="1" ht="12" customHeight="1">
      <c r="A28" s="3" t="s">
        <v>211</v>
      </c>
      <c r="B28" s="9">
        <v>10287</v>
      </c>
      <c r="C28" s="9">
        <v>8616</v>
      </c>
      <c r="D28" s="9">
        <v>390</v>
      </c>
      <c r="E28" s="9">
        <v>-3939</v>
      </c>
      <c r="F28" s="9">
        <v>-2205</v>
      </c>
      <c r="G28" s="9">
        <v>-1874</v>
      </c>
      <c r="H28" s="9">
        <v>0</v>
      </c>
      <c r="I28" s="9">
        <v>988</v>
      </c>
    </row>
    <row r="29" spans="1:9" s="3" customFormat="1" ht="12" customHeight="1">
      <c r="A29" s="3" t="s">
        <v>214</v>
      </c>
      <c r="B29" s="9">
        <v>9804</v>
      </c>
      <c r="C29" s="9">
        <v>8611</v>
      </c>
      <c r="D29" s="9">
        <v>594</v>
      </c>
      <c r="E29" s="9">
        <v>-6323</v>
      </c>
      <c r="F29" s="9"/>
      <c r="G29" s="9">
        <v>-2862</v>
      </c>
      <c r="H29" s="9">
        <v>0</v>
      </c>
      <c r="I29" s="9">
        <v>20</v>
      </c>
    </row>
    <row r="30" spans="1:9" s="3" customFormat="1" ht="12" customHeight="1">
      <c r="A30" s="3" t="s">
        <v>212</v>
      </c>
      <c r="B30" s="9">
        <v>5687</v>
      </c>
      <c r="C30" s="9">
        <v>4786</v>
      </c>
      <c r="D30" s="9">
        <v>103</v>
      </c>
      <c r="E30" s="9">
        <v>-3343</v>
      </c>
      <c r="F30" s="9"/>
      <c r="G30" s="9">
        <v>-1242</v>
      </c>
      <c r="H30" s="9">
        <v>0</v>
      </c>
      <c r="I30" s="9">
        <v>304</v>
      </c>
    </row>
    <row r="31" spans="1:9" s="3" customFormat="1" ht="12" customHeight="1">
      <c r="A31" s="3" t="s">
        <v>215</v>
      </c>
      <c r="B31" s="9">
        <v>4962</v>
      </c>
      <c r="C31" s="9">
        <v>4640</v>
      </c>
      <c r="D31" s="9">
        <v>114</v>
      </c>
      <c r="E31" s="9">
        <v>-1937</v>
      </c>
      <c r="F31" s="9">
        <v>-560</v>
      </c>
      <c r="G31" s="9">
        <v>-1183</v>
      </c>
      <c r="H31" s="9">
        <v>0</v>
      </c>
      <c r="I31" s="9">
        <v>1074</v>
      </c>
    </row>
    <row r="32" spans="1:9" s="3" customFormat="1" ht="12" customHeight="1">
      <c r="A32" s="3" t="s">
        <v>213</v>
      </c>
      <c r="B32" s="9">
        <v>3717</v>
      </c>
      <c r="C32" s="9">
        <v>3303</v>
      </c>
      <c r="D32" s="9">
        <v>98</v>
      </c>
      <c r="E32" s="9">
        <v>-1405</v>
      </c>
      <c r="F32" s="9">
        <v>-1278</v>
      </c>
      <c r="G32" s="9">
        <v>-350</v>
      </c>
      <c r="H32" s="9">
        <v>0</v>
      </c>
      <c r="I32" s="9">
        <v>368</v>
      </c>
    </row>
    <row r="33" spans="1:9" s="3" customFormat="1" ht="12.75">
      <c r="A33" s="2"/>
      <c r="B33" s="9"/>
      <c r="C33" s="9"/>
      <c r="D33" s="9"/>
      <c r="E33" s="9"/>
      <c r="F33" s="9"/>
      <c r="G33" s="9"/>
      <c r="H33" s="9"/>
      <c r="I33" s="9"/>
    </row>
    <row r="34" spans="1:9" ht="12.75">
      <c r="A34" s="3" t="s">
        <v>139</v>
      </c>
      <c r="B34" s="9">
        <f aca="true" t="shared" si="0" ref="B34:I34">SUM(B4:B33)</f>
        <v>1736285</v>
      </c>
      <c r="C34" s="9">
        <f t="shared" si="0"/>
        <v>1548612</v>
      </c>
      <c r="D34" s="9">
        <f t="shared" si="0"/>
        <v>203702</v>
      </c>
      <c r="E34" s="9">
        <f t="shared" si="0"/>
        <v>-1446957</v>
      </c>
      <c r="F34" s="9">
        <f t="shared" si="0"/>
        <v>-165576</v>
      </c>
      <c r="G34" s="9">
        <f t="shared" si="0"/>
        <v>-357305</v>
      </c>
      <c r="H34" s="9">
        <f t="shared" si="0"/>
        <v>850</v>
      </c>
      <c r="I34" s="9">
        <f t="shared" si="0"/>
        <v>-216674</v>
      </c>
    </row>
    <row r="35" spans="1:9" ht="12.75">
      <c r="A35" s="1" t="s">
        <v>140</v>
      </c>
      <c r="B35" s="10">
        <v>1796123</v>
      </c>
      <c r="C35" s="10">
        <v>1624025</v>
      </c>
      <c r="D35" s="10">
        <v>105747</v>
      </c>
      <c r="E35" s="10">
        <v>-1328638</v>
      </c>
      <c r="F35" s="10">
        <v>-167505</v>
      </c>
      <c r="G35" s="10">
        <v>-326432</v>
      </c>
      <c r="H35" s="10">
        <v>5227</v>
      </c>
      <c r="I35" s="10">
        <v>-87576</v>
      </c>
    </row>
    <row r="37" spans="1:9" ht="12.75">
      <c r="A37" s="1" t="s">
        <v>136</v>
      </c>
      <c r="B37" s="7">
        <f aca="true" t="shared" si="1" ref="B37:I38">B34/($C34/100)</f>
        <v>112.11878766275865</v>
      </c>
      <c r="C37" s="7">
        <f t="shared" si="1"/>
        <v>100</v>
      </c>
      <c r="D37" s="7">
        <f t="shared" si="1"/>
        <v>13.153843570887995</v>
      </c>
      <c r="E37" s="7">
        <f t="shared" si="1"/>
        <v>-93.43573470953343</v>
      </c>
      <c r="F37" s="7">
        <f t="shared" si="1"/>
        <v>-10.691897001960465</v>
      </c>
      <c r="G37" s="7">
        <f t="shared" si="1"/>
        <v>-23.072596622007318</v>
      </c>
      <c r="H37" s="7">
        <f t="shared" si="1"/>
        <v>0.05488786087154174</v>
      </c>
      <c r="I37" s="7">
        <f t="shared" si="1"/>
        <v>-13.991496901741687</v>
      </c>
    </row>
    <row r="38" spans="1:9" ht="12.75">
      <c r="A38" s="1" t="s">
        <v>137</v>
      </c>
      <c r="B38" s="7">
        <f t="shared" si="1"/>
        <v>110.59700435646003</v>
      </c>
      <c r="C38" s="7">
        <f t="shared" si="1"/>
        <v>100</v>
      </c>
      <c r="D38" s="7">
        <f t="shared" si="1"/>
        <v>6.511414541032312</v>
      </c>
      <c r="E38" s="7">
        <f t="shared" si="1"/>
        <v>-81.8114253167285</v>
      </c>
      <c r="F38" s="7">
        <f t="shared" si="1"/>
        <v>-10.314188513107865</v>
      </c>
      <c r="G38" s="7">
        <f t="shared" si="1"/>
        <v>-20.100183186835178</v>
      </c>
      <c r="H38" s="7">
        <f t="shared" si="1"/>
        <v>0.32185465125228985</v>
      </c>
      <c r="I38" s="7">
        <f t="shared" si="1"/>
        <v>-5.3925278243869395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3"/>
  <dimension ref="A1:K2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224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148</v>
      </c>
      <c r="B4" s="9">
        <v>943788</v>
      </c>
      <c r="C4" s="9">
        <v>909352</v>
      </c>
      <c r="D4" s="9">
        <v>308010</v>
      </c>
      <c r="E4" s="9">
        <v>-1109188</v>
      </c>
      <c r="F4" s="9"/>
      <c r="G4" s="9">
        <v>-213367</v>
      </c>
      <c r="H4" s="9">
        <v>0</v>
      </c>
      <c r="I4" s="9">
        <v>-105193</v>
      </c>
    </row>
    <row r="5" spans="1:9" s="3" customFormat="1" ht="12" customHeight="1">
      <c r="A5" s="3" t="s">
        <v>147</v>
      </c>
      <c r="B5" s="9">
        <v>936722</v>
      </c>
      <c r="C5" s="9">
        <v>928592</v>
      </c>
      <c r="D5" s="9">
        <v>436423</v>
      </c>
      <c r="E5" s="9">
        <v>-1202714</v>
      </c>
      <c r="F5" s="9">
        <v>0</v>
      </c>
      <c r="G5" s="9">
        <v>-310462</v>
      </c>
      <c r="H5" s="9">
        <v>-2890</v>
      </c>
      <c r="I5" s="9">
        <v>-151051</v>
      </c>
    </row>
    <row r="6" spans="1:9" s="3" customFormat="1" ht="12" customHeight="1">
      <c r="A6" s="3" t="s">
        <v>146</v>
      </c>
      <c r="B6" s="9">
        <v>832602</v>
      </c>
      <c r="C6" s="9">
        <v>828616</v>
      </c>
      <c r="D6" s="9">
        <v>336816</v>
      </c>
      <c r="E6" s="9">
        <v>-794374</v>
      </c>
      <c r="F6" s="9"/>
      <c r="G6" s="9">
        <v>-147670</v>
      </c>
      <c r="H6" s="9">
        <v>0</v>
      </c>
      <c r="I6" s="9">
        <v>223388</v>
      </c>
    </row>
    <row r="7" spans="1:9" s="3" customFormat="1" ht="12" customHeight="1">
      <c r="A7" s="3" t="s">
        <v>145</v>
      </c>
      <c r="B7" s="9">
        <v>616566</v>
      </c>
      <c r="C7" s="9">
        <v>615297</v>
      </c>
      <c r="D7" s="9">
        <v>37333</v>
      </c>
      <c r="E7" s="9">
        <v>-834209</v>
      </c>
      <c r="F7" s="9">
        <v>0</v>
      </c>
      <c r="G7" s="9">
        <v>-151396</v>
      </c>
      <c r="H7" s="9">
        <v>0</v>
      </c>
      <c r="I7" s="9">
        <v>-332975</v>
      </c>
    </row>
    <row r="8" spans="1:9" s="3" customFormat="1" ht="12" customHeight="1">
      <c r="A8" s="3" t="s">
        <v>218</v>
      </c>
      <c r="B8" s="9">
        <v>351379</v>
      </c>
      <c r="C8" s="9">
        <v>349970</v>
      </c>
      <c r="D8" s="9">
        <v>98371</v>
      </c>
      <c r="E8" s="9">
        <v>-367483</v>
      </c>
      <c r="F8" s="9"/>
      <c r="G8" s="9">
        <v>-71365</v>
      </c>
      <c r="H8" s="9">
        <v>0</v>
      </c>
      <c r="I8" s="9">
        <v>9493</v>
      </c>
    </row>
    <row r="9" spans="1:9" s="3" customFormat="1" ht="12" customHeight="1">
      <c r="A9" s="3" t="s">
        <v>143</v>
      </c>
      <c r="B9" s="9">
        <v>222283</v>
      </c>
      <c r="C9" s="9">
        <v>306691</v>
      </c>
      <c r="D9" s="9">
        <v>100639</v>
      </c>
      <c r="E9" s="9">
        <v>-596167</v>
      </c>
      <c r="F9" s="9"/>
      <c r="G9" s="9">
        <v>-73100</v>
      </c>
      <c r="H9" s="9">
        <v>29166</v>
      </c>
      <c r="I9" s="9">
        <v>-232771</v>
      </c>
    </row>
    <row r="10" spans="1:9" s="3" customFormat="1" ht="12" customHeight="1">
      <c r="A10" s="3" t="s">
        <v>225</v>
      </c>
      <c r="B10" s="9">
        <v>172364</v>
      </c>
      <c r="C10" s="9">
        <v>169910</v>
      </c>
      <c r="D10" s="9">
        <v>37089</v>
      </c>
      <c r="E10" s="9">
        <v>-217685</v>
      </c>
      <c r="F10" s="9"/>
      <c r="G10" s="9">
        <v>-21565</v>
      </c>
      <c r="H10" s="9">
        <v>0</v>
      </c>
      <c r="I10" s="9">
        <v>-32251</v>
      </c>
    </row>
    <row r="11" spans="1:9" s="3" customFormat="1" ht="12" customHeight="1">
      <c r="A11" s="3" t="s">
        <v>183</v>
      </c>
      <c r="B11" s="9">
        <v>158677</v>
      </c>
      <c r="C11" s="9">
        <v>134055</v>
      </c>
      <c r="D11" s="9">
        <v>24309</v>
      </c>
      <c r="E11" s="9">
        <v>-165295</v>
      </c>
      <c r="F11" s="9"/>
      <c r="G11" s="9">
        <v>-33273</v>
      </c>
      <c r="H11" s="9">
        <v>0</v>
      </c>
      <c r="I11" s="9">
        <v>-40204</v>
      </c>
    </row>
    <row r="12" spans="1:9" s="3" customFormat="1" ht="12" customHeight="1">
      <c r="A12" s="3" t="s">
        <v>226</v>
      </c>
      <c r="B12" s="9">
        <v>83853</v>
      </c>
      <c r="C12" s="9">
        <v>8440</v>
      </c>
      <c r="D12" s="9">
        <v>797</v>
      </c>
      <c r="E12" s="9">
        <v>-3904</v>
      </c>
      <c r="F12" s="9"/>
      <c r="G12" s="9">
        <v>-216</v>
      </c>
      <c r="H12" s="9">
        <v>152</v>
      </c>
      <c r="I12" s="9">
        <v>5269</v>
      </c>
    </row>
    <row r="13" spans="1:9" s="3" customFormat="1" ht="12" customHeight="1">
      <c r="A13" s="3" t="s">
        <v>163</v>
      </c>
      <c r="B13" s="9">
        <v>38483</v>
      </c>
      <c r="C13" s="9">
        <v>12751</v>
      </c>
      <c r="D13" s="9">
        <v>19730</v>
      </c>
      <c r="E13" s="9">
        <v>-114026</v>
      </c>
      <c r="F13" s="9">
        <v>0</v>
      </c>
      <c r="G13" s="9">
        <v>-11920</v>
      </c>
      <c r="H13" s="9">
        <v>1187</v>
      </c>
      <c r="I13" s="9">
        <v>-92278</v>
      </c>
    </row>
    <row r="14" spans="1:9" s="3" customFormat="1" ht="12" customHeight="1">
      <c r="A14" s="3" t="s">
        <v>172</v>
      </c>
      <c r="B14" s="9">
        <v>15173</v>
      </c>
      <c r="C14" s="9">
        <v>1732</v>
      </c>
      <c r="D14" s="9">
        <v>260</v>
      </c>
      <c r="E14" s="9">
        <v>-843</v>
      </c>
      <c r="F14" s="9"/>
      <c r="G14" s="9">
        <v>-1066</v>
      </c>
      <c r="H14" s="9">
        <v>0</v>
      </c>
      <c r="I14" s="9">
        <v>83</v>
      </c>
    </row>
    <row r="15" spans="1:9" s="3" customFormat="1" ht="12" customHeight="1">
      <c r="A15" s="3" t="s">
        <v>150</v>
      </c>
      <c r="B15" s="9">
        <v>329</v>
      </c>
      <c r="C15" s="9">
        <v>279</v>
      </c>
      <c r="D15" s="9">
        <v>1486</v>
      </c>
      <c r="E15" s="9">
        <v>-1798</v>
      </c>
      <c r="F15" s="9"/>
      <c r="G15" s="9">
        <v>-2069</v>
      </c>
      <c r="H15" s="9">
        <v>0</v>
      </c>
      <c r="I15" s="9">
        <v>-2102</v>
      </c>
    </row>
    <row r="16" spans="1:9" s="3" customFormat="1" ht="12.75">
      <c r="A16" s="2"/>
      <c r="B16" s="9"/>
      <c r="C16" s="9"/>
      <c r="D16" s="9"/>
      <c r="E16" s="9"/>
      <c r="F16" s="9"/>
      <c r="G16" s="9"/>
      <c r="H16" s="9"/>
      <c r="I16" s="9"/>
    </row>
    <row r="17" spans="1:9" ht="12.75">
      <c r="A17" s="3" t="s">
        <v>139</v>
      </c>
      <c r="B17" s="9">
        <f aca="true" t="shared" si="0" ref="B17:I17">SUM(B4:B16)</f>
        <v>4372219</v>
      </c>
      <c r="C17" s="9">
        <f t="shared" si="0"/>
        <v>4265685</v>
      </c>
      <c r="D17" s="9">
        <f t="shared" si="0"/>
        <v>1401263</v>
      </c>
      <c r="E17" s="9">
        <f t="shared" si="0"/>
        <v>-5407686</v>
      </c>
      <c r="F17" s="9">
        <f t="shared" si="0"/>
        <v>0</v>
      </c>
      <c r="G17" s="9">
        <f t="shared" si="0"/>
        <v>-1037469</v>
      </c>
      <c r="H17" s="9">
        <f t="shared" si="0"/>
        <v>27615</v>
      </c>
      <c r="I17" s="9">
        <f t="shared" si="0"/>
        <v>-750592</v>
      </c>
    </row>
    <row r="18" spans="1:9" ht="12.75">
      <c r="A18" s="1" t="s">
        <v>140</v>
      </c>
      <c r="B18" s="10">
        <v>4326881</v>
      </c>
      <c r="C18" s="10">
        <v>3983144</v>
      </c>
      <c r="D18" s="10">
        <v>1902360</v>
      </c>
      <c r="E18" s="10">
        <v>-5542251</v>
      </c>
      <c r="F18" s="10">
        <v>0</v>
      </c>
      <c r="G18" s="10">
        <v>-780863</v>
      </c>
      <c r="H18" s="10">
        <v>-1105</v>
      </c>
      <c r="I18" s="10">
        <v>-438715</v>
      </c>
    </row>
    <row r="20" spans="1:9" ht="12.75">
      <c r="A20" s="1" t="s">
        <v>136</v>
      </c>
      <c r="B20" s="7">
        <f aca="true" t="shared" si="1" ref="B20:I21">B17/($C17/100)</f>
        <v>102.49746523711902</v>
      </c>
      <c r="C20" s="7">
        <f t="shared" si="1"/>
        <v>100</v>
      </c>
      <c r="D20" s="7">
        <f t="shared" si="1"/>
        <v>32.849659550576284</v>
      </c>
      <c r="E20" s="7">
        <f t="shared" si="1"/>
        <v>-126.77180804489784</v>
      </c>
      <c r="F20" s="7">
        <f t="shared" si="1"/>
        <v>0</v>
      </c>
      <c r="G20" s="7">
        <f t="shared" si="1"/>
        <v>-24.321275480960267</v>
      </c>
      <c r="H20" s="7">
        <f t="shared" si="1"/>
        <v>0.6473755094433836</v>
      </c>
      <c r="I20" s="7">
        <f t="shared" si="1"/>
        <v>-17.59604846583843</v>
      </c>
    </row>
    <row r="21" spans="1:9" ht="12.75">
      <c r="A21" s="1" t="s">
        <v>137</v>
      </c>
      <c r="B21" s="7">
        <f t="shared" si="1"/>
        <v>108.62979093901701</v>
      </c>
      <c r="C21" s="7">
        <f t="shared" si="1"/>
        <v>100</v>
      </c>
      <c r="D21" s="7">
        <f t="shared" si="1"/>
        <v>47.76026174298494</v>
      </c>
      <c r="E21" s="7">
        <f t="shared" si="1"/>
        <v>-139.14262200914655</v>
      </c>
      <c r="F21" s="7">
        <f t="shared" si="1"/>
        <v>0</v>
      </c>
      <c r="G21" s="7">
        <f t="shared" si="1"/>
        <v>-19.604187044204277</v>
      </c>
      <c r="H21" s="7">
        <f t="shared" si="1"/>
        <v>-0.02774190438507872</v>
      </c>
      <c r="I21" s="7">
        <f t="shared" si="1"/>
        <v>-11.01428921475096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8"/>
  <dimension ref="A1:K18"/>
  <sheetViews>
    <sheetView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11" width="13.7109375" style="1" customWidth="1"/>
    <col min="12" max="16384" width="9.140625" style="1" customWidth="1"/>
  </cols>
  <sheetData>
    <row r="1" spans="1:6" ht="27" customHeight="1">
      <c r="A1" s="32" t="s">
        <v>287</v>
      </c>
      <c r="B1" s="23"/>
      <c r="C1" s="23"/>
      <c r="D1" s="23"/>
      <c r="E1" s="23"/>
      <c r="F1" s="23"/>
    </row>
    <row r="2" spans="1:11" s="19" customFormat="1" ht="17.25" customHeight="1" thickBot="1">
      <c r="A2" s="24" t="s">
        <v>48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11" ht="80.25" customHeight="1" thickTop="1">
      <c r="A3" s="5" t="s">
        <v>59</v>
      </c>
      <c r="B3" s="4" t="s">
        <v>57</v>
      </c>
      <c r="C3" s="4" t="s">
        <v>67</v>
      </c>
      <c r="D3" s="4" t="s">
        <v>68</v>
      </c>
      <c r="E3" s="4" t="s">
        <v>60</v>
      </c>
      <c r="F3" s="4" t="s">
        <v>61</v>
      </c>
      <c r="G3" s="4" t="s">
        <v>69</v>
      </c>
      <c r="H3" s="4" t="s">
        <v>64</v>
      </c>
      <c r="I3" s="4" t="s">
        <v>70</v>
      </c>
      <c r="J3" s="4" t="s">
        <v>71</v>
      </c>
      <c r="K3" s="4" t="s">
        <v>66</v>
      </c>
    </row>
    <row r="4" spans="1:11" s="3" customFormat="1" ht="12" customHeight="1">
      <c r="A4" s="3" t="s">
        <v>288</v>
      </c>
      <c r="B4" s="9">
        <v>200164</v>
      </c>
      <c r="C4" s="9">
        <v>14511167</v>
      </c>
      <c r="D4" s="9">
        <v>158075</v>
      </c>
      <c r="E4" s="9">
        <v>200002</v>
      </c>
      <c r="F4" s="9">
        <v>15069408</v>
      </c>
      <c r="G4" s="9">
        <v>262784</v>
      </c>
      <c r="H4" s="9">
        <v>36120</v>
      </c>
      <c r="I4" s="9">
        <v>14531186</v>
      </c>
      <c r="J4" s="9">
        <v>239318</v>
      </c>
      <c r="K4" s="9">
        <v>15069408</v>
      </c>
    </row>
    <row r="5" spans="1:11" s="3" customFormat="1" ht="12" customHeight="1">
      <c r="A5" s="3" t="s">
        <v>289</v>
      </c>
      <c r="B5" s="9">
        <v>368373</v>
      </c>
      <c r="C5" s="9">
        <v>13791840</v>
      </c>
      <c r="D5" s="9">
        <v>72134</v>
      </c>
      <c r="E5" s="9">
        <v>139334</v>
      </c>
      <c r="F5" s="9">
        <v>14371681</v>
      </c>
      <c r="G5" s="9">
        <v>258928</v>
      </c>
      <c r="H5" s="9">
        <v>100334</v>
      </c>
      <c r="I5" s="9">
        <v>13818016</v>
      </c>
      <c r="J5" s="9">
        <v>194403</v>
      </c>
      <c r="K5" s="9">
        <v>14371681</v>
      </c>
    </row>
    <row r="6" spans="1:11" s="3" customFormat="1" ht="12" customHeight="1">
      <c r="A6" s="3" t="s">
        <v>290</v>
      </c>
      <c r="B6" s="9">
        <v>210392</v>
      </c>
      <c r="C6" s="9">
        <v>9725643</v>
      </c>
      <c r="D6" s="9">
        <v>44517</v>
      </c>
      <c r="E6" s="9">
        <v>10024</v>
      </c>
      <c r="F6" s="9">
        <v>9990576</v>
      </c>
      <c r="G6" s="9">
        <v>178899</v>
      </c>
      <c r="H6" s="9">
        <v>3145</v>
      </c>
      <c r="I6" s="9">
        <v>9725739</v>
      </c>
      <c r="J6" s="9">
        <v>82793</v>
      </c>
      <c r="K6" s="9">
        <v>9990576</v>
      </c>
    </row>
    <row r="7" spans="1:11" s="3" customFormat="1" ht="12" customHeight="1">
      <c r="A7" s="3" t="s">
        <v>291</v>
      </c>
      <c r="B7" s="9">
        <v>6756</v>
      </c>
      <c r="C7" s="9">
        <v>5946824</v>
      </c>
      <c r="D7" s="9">
        <v>348750</v>
      </c>
      <c r="E7" s="9">
        <v>326600</v>
      </c>
      <c r="F7" s="9">
        <v>6628930</v>
      </c>
      <c r="G7" s="9">
        <v>400804</v>
      </c>
      <c r="H7" s="9">
        <v>5775</v>
      </c>
      <c r="I7" s="9">
        <v>6000934</v>
      </c>
      <c r="J7" s="9">
        <v>221417</v>
      </c>
      <c r="K7" s="9">
        <v>6628930</v>
      </c>
    </row>
    <row r="8" spans="1:11" s="3" customFormat="1" ht="12" customHeight="1">
      <c r="A8" s="3" t="s">
        <v>292</v>
      </c>
      <c r="B8" s="9">
        <v>76136</v>
      </c>
      <c r="C8" s="9">
        <v>4236630</v>
      </c>
      <c r="D8" s="9">
        <v>152740</v>
      </c>
      <c r="E8" s="9">
        <v>326075</v>
      </c>
      <c r="F8" s="9">
        <v>4791581</v>
      </c>
      <c r="G8" s="9">
        <v>341618</v>
      </c>
      <c r="H8" s="9">
        <v>32003</v>
      </c>
      <c r="I8" s="9">
        <v>4236631</v>
      </c>
      <c r="J8" s="9">
        <v>181329</v>
      </c>
      <c r="K8" s="9">
        <v>4791581</v>
      </c>
    </row>
    <row r="9" spans="1:11" s="3" customFormat="1" ht="12" customHeight="1">
      <c r="A9" s="3" t="s">
        <v>293</v>
      </c>
      <c r="B9" s="9">
        <v>169864</v>
      </c>
      <c r="C9" s="9">
        <v>2991000</v>
      </c>
      <c r="D9" s="9">
        <v>41753</v>
      </c>
      <c r="E9" s="9">
        <v>20110</v>
      </c>
      <c r="F9" s="9">
        <v>3222727</v>
      </c>
      <c r="G9" s="9">
        <v>159236</v>
      </c>
      <c r="H9" s="9">
        <v>0</v>
      </c>
      <c r="I9" s="9">
        <v>2991000</v>
      </c>
      <c r="J9" s="9">
        <v>72491</v>
      </c>
      <c r="K9" s="9">
        <v>3222727</v>
      </c>
    </row>
    <row r="10" spans="1:11" s="3" customFormat="1" ht="12" customHeight="1">
      <c r="A10" s="3" t="s">
        <v>294</v>
      </c>
      <c r="B10" s="9">
        <v>151325</v>
      </c>
      <c r="C10" s="9">
        <v>1731810</v>
      </c>
      <c r="D10" s="9">
        <v>16789</v>
      </c>
      <c r="E10" s="9">
        <v>24613</v>
      </c>
      <c r="F10" s="9">
        <v>1924537</v>
      </c>
      <c r="G10" s="9">
        <v>138301</v>
      </c>
      <c r="H10" s="9">
        <v>0</v>
      </c>
      <c r="I10" s="9">
        <v>1727306</v>
      </c>
      <c r="J10" s="9">
        <v>58930</v>
      </c>
      <c r="K10" s="9">
        <v>1924537</v>
      </c>
    </row>
    <row r="11" spans="1:11" s="3" customFormat="1" ht="12" customHeight="1">
      <c r="A11" s="3" t="s">
        <v>295</v>
      </c>
      <c r="B11" s="9">
        <v>76117</v>
      </c>
      <c r="C11" s="9">
        <v>539326</v>
      </c>
      <c r="D11" s="9">
        <v>20627</v>
      </c>
      <c r="E11" s="9">
        <v>50116</v>
      </c>
      <c r="F11" s="9">
        <v>686186</v>
      </c>
      <c r="G11" s="9">
        <v>103493</v>
      </c>
      <c r="H11" s="9">
        <v>549</v>
      </c>
      <c r="I11" s="9">
        <v>539326</v>
      </c>
      <c r="J11" s="9">
        <v>42818</v>
      </c>
      <c r="K11" s="9">
        <v>686186</v>
      </c>
    </row>
    <row r="12" spans="1:11" s="3" customFormat="1" ht="12" customHeight="1">
      <c r="A12" s="3" t="s">
        <v>296</v>
      </c>
      <c r="B12" s="9">
        <v>109146</v>
      </c>
      <c r="C12" s="9">
        <v>337962</v>
      </c>
      <c r="D12" s="9">
        <v>45303</v>
      </c>
      <c r="E12" s="9">
        <v>0</v>
      </c>
      <c r="F12" s="9">
        <v>492411</v>
      </c>
      <c r="G12" s="9">
        <v>95984</v>
      </c>
      <c r="H12" s="9">
        <v>0</v>
      </c>
      <c r="I12" s="9">
        <v>352685</v>
      </c>
      <c r="J12" s="9">
        <v>43742</v>
      </c>
      <c r="K12" s="9">
        <v>492411</v>
      </c>
    </row>
    <row r="13" spans="1:6" s="3" customFormat="1" ht="12.75">
      <c r="A13" s="2"/>
      <c r="B13" s="9"/>
      <c r="C13" s="9"/>
      <c r="D13" s="9"/>
      <c r="E13" s="9"/>
      <c r="F13" s="9"/>
    </row>
    <row r="14" spans="1:11" ht="12.75">
      <c r="A14" s="3" t="s">
        <v>139</v>
      </c>
      <c r="B14" s="9">
        <f aca="true" t="shared" si="0" ref="B14:K14">SUM(B4:B13)</f>
        <v>1368273</v>
      </c>
      <c r="C14" s="9">
        <f t="shared" si="0"/>
        <v>53812202</v>
      </c>
      <c r="D14" s="9">
        <f t="shared" si="0"/>
        <v>900688</v>
      </c>
      <c r="E14" s="9">
        <f t="shared" si="0"/>
        <v>1096874</v>
      </c>
      <c r="F14" s="9">
        <f t="shared" si="0"/>
        <v>57178037</v>
      </c>
      <c r="G14" s="9">
        <f t="shared" si="0"/>
        <v>1940047</v>
      </c>
      <c r="H14" s="9">
        <f t="shared" si="0"/>
        <v>177926</v>
      </c>
      <c r="I14" s="9">
        <f t="shared" si="0"/>
        <v>53922823</v>
      </c>
      <c r="J14" s="9">
        <f t="shared" si="0"/>
        <v>1137241</v>
      </c>
      <c r="K14" s="9">
        <f t="shared" si="0"/>
        <v>57178037</v>
      </c>
    </row>
    <row r="15" spans="1:11" ht="12.75">
      <c r="A15" s="1" t="s">
        <v>140</v>
      </c>
      <c r="B15" s="10">
        <v>1320583</v>
      </c>
      <c r="C15" s="10">
        <v>30921242</v>
      </c>
      <c r="D15" s="10">
        <v>905783</v>
      </c>
      <c r="E15" s="10">
        <v>653114</v>
      </c>
      <c r="F15" s="10">
        <v>33800722</v>
      </c>
      <c r="G15" s="10">
        <v>1687143</v>
      </c>
      <c r="H15" s="10">
        <v>144896</v>
      </c>
      <c r="I15" s="10">
        <v>31116856</v>
      </c>
      <c r="J15" s="10">
        <v>851827</v>
      </c>
      <c r="K15" s="10">
        <v>33800722</v>
      </c>
    </row>
    <row r="17" spans="1:11" ht="12.75">
      <c r="A17" s="1" t="s">
        <v>136</v>
      </c>
      <c r="B17" s="7">
        <f aca="true" t="shared" si="1" ref="B17:F18">B14/($F14/100)</f>
        <v>2.393004502760387</v>
      </c>
      <c r="C17" s="7">
        <f t="shared" si="1"/>
        <v>94.1134128126854</v>
      </c>
      <c r="D17" s="7">
        <f t="shared" si="1"/>
        <v>1.5752342109960857</v>
      </c>
      <c r="E17" s="7">
        <f t="shared" si="1"/>
        <v>1.918348473558125</v>
      </c>
      <c r="F17" s="7">
        <f t="shared" si="1"/>
        <v>100</v>
      </c>
      <c r="G17" s="7">
        <f aca="true" t="shared" si="2" ref="G17:K18">G14/($K14/100)</f>
        <v>3.392993362119095</v>
      </c>
      <c r="H17" s="7">
        <f t="shared" si="2"/>
        <v>0.31117892347371073</v>
      </c>
      <c r="I17" s="7">
        <f t="shared" si="2"/>
        <v>94.3068804548152</v>
      </c>
      <c r="J17" s="7">
        <f t="shared" si="2"/>
        <v>1.9889472595920004</v>
      </c>
      <c r="K17" s="7">
        <f t="shared" si="2"/>
        <v>100</v>
      </c>
    </row>
    <row r="18" spans="1:11" ht="12.75">
      <c r="A18" s="1" t="s">
        <v>137</v>
      </c>
      <c r="B18" s="7">
        <f t="shared" si="1"/>
        <v>3.9069668393473966</v>
      </c>
      <c r="C18" s="7">
        <f t="shared" si="1"/>
        <v>91.48101037605055</v>
      </c>
      <c r="D18" s="7">
        <f t="shared" si="1"/>
        <v>2.6797741184345116</v>
      </c>
      <c r="E18" s="7">
        <f t="shared" si="1"/>
        <v>1.9322486661675453</v>
      </c>
      <c r="F18" s="7">
        <f t="shared" si="1"/>
        <v>100.00000000000001</v>
      </c>
      <c r="G18" s="7">
        <f t="shared" si="2"/>
        <v>4.991440715378802</v>
      </c>
      <c r="H18" s="7">
        <f t="shared" si="2"/>
        <v>0.42867723358098686</v>
      </c>
      <c r="I18" s="7">
        <f t="shared" si="2"/>
        <v>92.0597376588583</v>
      </c>
      <c r="J18" s="7">
        <f t="shared" si="2"/>
        <v>2.5201443921819187</v>
      </c>
      <c r="K18" s="7">
        <f t="shared" si="2"/>
        <v>100.00000000000001</v>
      </c>
    </row>
  </sheetData>
  <mergeCells count="2">
    <mergeCell ref="A1:F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4"/>
  <dimension ref="A1:K4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227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146</v>
      </c>
      <c r="B4" s="9">
        <v>1106827</v>
      </c>
      <c r="C4" s="9">
        <v>1106154</v>
      </c>
      <c r="D4" s="9">
        <v>44438</v>
      </c>
      <c r="E4" s="9">
        <v>-1067006</v>
      </c>
      <c r="F4" s="9"/>
      <c r="G4" s="9">
        <v>-211214</v>
      </c>
      <c r="H4" s="9">
        <v>-10000</v>
      </c>
      <c r="I4" s="9">
        <v>-137628</v>
      </c>
    </row>
    <row r="5" spans="1:9" s="3" customFormat="1" ht="12" customHeight="1">
      <c r="A5" s="3" t="s">
        <v>147</v>
      </c>
      <c r="B5" s="9">
        <v>1039230</v>
      </c>
      <c r="C5" s="9">
        <v>898550</v>
      </c>
      <c r="D5" s="9">
        <v>22450</v>
      </c>
      <c r="E5" s="9">
        <v>-972391</v>
      </c>
      <c r="F5" s="9">
        <v>0</v>
      </c>
      <c r="G5" s="9">
        <v>-202777</v>
      </c>
      <c r="H5" s="9">
        <v>0</v>
      </c>
      <c r="I5" s="9">
        <v>-254168</v>
      </c>
    </row>
    <row r="6" spans="1:9" s="3" customFormat="1" ht="12" customHeight="1">
      <c r="A6" s="3" t="s">
        <v>145</v>
      </c>
      <c r="B6" s="9">
        <v>637201</v>
      </c>
      <c r="C6" s="9">
        <v>636857</v>
      </c>
      <c r="D6" s="9">
        <v>322420</v>
      </c>
      <c r="E6" s="9">
        <v>-692319</v>
      </c>
      <c r="F6" s="9">
        <v>0</v>
      </c>
      <c r="G6" s="9">
        <v>-129771</v>
      </c>
      <c r="H6" s="9">
        <v>0</v>
      </c>
      <c r="I6" s="9">
        <v>137187</v>
      </c>
    </row>
    <row r="7" spans="1:9" s="3" customFormat="1" ht="12" customHeight="1">
      <c r="A7" s="3" t="s">
        <v>225</v>
      </c>
      <c r="B7" s="9">
        <v>607978</v>
      </c>
      <c r="C7" s="9">
        <v>606951</v>
      </c>
      <c r="D7" s="9">
        <v>31081</v>
      </c>
      <c r="E7" s="9">
        <v>-576655</v>
      </c>
      <c r="F7" s="9"/>
      <c r="G7" s="9">
        <v>-46500</v>
      </c>
      <c r="H7" s="9">
        <v>0</v>
      </c>
      <c r="I7" s="9">
        <v>14877</v>
      </c>
    </row>
    <row r="8" spans="1:9" s="3" customFormat="1" ht="12" customHeight="1">
      <c r="A8" s="3" t="s">
        <v>218</v>
      </c>
      <c r="B8" s="9">
        <v>442716</v>
      </c>
      <c r="C8" s="9">
        <v>342319</v>
      </c>
      <c r="D8" s="9">
        <v>26510</v>
      </c>
      <c r="E8" s="9">
        <v>-325641</v>
      </c>
      <c r="F8" s="9"/>
      <c r="G8" s="9">
        <v>-52089</v>
      </c>
      <c r="H8" s="9">
        <v>0</v>
      </c>
      <c r="I8" s="9">
        <v>-8902</v>
      </c>
    </row>
    <row r="9" spans="1:9" s="3" customFormat="1" ht="12" customHeight="1">
      <c r="A9" s="3" t="s">
        <v>143</v>
      </c>
      <c r="B9" s="9">
        <v>233377</v>
      </c>
      <c r="C9" s="9">
        <v>402469</v>
      </c>
      <c r="D9" s="9">
        <v>17013</v>
      </c>
      <c r="E9" s="9">
        <v>-398769</v>
      </c>
      <c r="F9" s="9"/>
      <c r="G9" s="9">
        <v>-90771</v>
      </c>
      <c r="H9" s="9">
        <v>36101</v>
      </c>
      <c r="I9" s="9">
        <v>-33957</v>
      </c>
    </row>
    <row r="10" spans="1:9" s="3" customFormat="1" ht="12" customHeight="1">
      <c r="A10" s="3" t="s">
        <v>183</v>
      </c>
      <c r="B10" s="9">
        <v>169086</v>
      </c>
      <c r="C10" s="9">
        <v>142415</v>
      </c>
      <c r="D10" s="9">
        <v>4204</v>
      </c>
      <c r="E10" s="9">
        <v>-155843</v>
      </c>
      <c r="F10" s="9">
        <v>-285</v>
      </c>
      <c r="G10" s="9">
        <v>-36486</v>
      </c>
      <c r="H10" s="9">
        <v>0</v>
      </c>
      <c r="I10" s="9">
        <v>-45995</v>
      </c>
    </row>
    <row r="11" spans="1:9" s="3" customFormat="1" ht="12" customHeight="1">
      <c r="A11" s="3" t="s">
        <v>226</v>
      </c>
      <c r="B11" s="9">
        <v>91982</v>
      </c>
      <c r="C11" s="9">
        <v>8990</v>
      </c>
      <c r="D11" s="9">
        <v>353</v>
      </c>
      <c r="E11" s="9">
        <v>-9559</v>
      </c>
      <c r="F11" s="9"/>
      <c r="G11" s="9">
        <v>-325</v>
      </c>
      <c r="H11" s="9">
        <v>186</v>
      </c>
      <c r="I11" s="9">
        <v>-355</v>
      </c>
    </row>
    <row r="12" spans="1:9" s="3" customFormat="1" ht="12" customHeight="1">
      <c r="A12" s="3" t="s">
        <v>188</v>
      </c>
      <c r="B12" s="9">
        <v>84439</v>
      </c>
      <c r="C12" s="9">
        <v>79972</v>
      </c>
      <c r="D12" s="9">
        <v>5618</v>
      </c>
      <c r="E12" s="9">
        <v>-86978</v>
      </c>
      <c r="F12" s="9"/>
      <c r="G12" s="9">
        <v>-14962</v>
      </c>
      <c r="H12" s="9">
        <v>0</v>
      </c>
      <c r="I12" s="9">
        <v>-16350</v>
      </c>
    </row>
    <row r="13" spans="1:9" s="3" customFormat="1" ht="12" customHeight="1">
      <c r="A13" s="3" t="s">
        <v>187</v>
      </c>
      <c r="B13" s="9">
        <v>78451</v>
      </c>
      <c r="C13" s="9">
        <v>77890</v>
      </c>
      <c r="D13" s="9">
        <v>5092</v>
      </c>
      <c r="E13" s="9">
        <v>-62692</v>
      </c>
      <c r="F13" s="9"/>
      <c r="G13" s="9">
        <v>-20112</v>
      </c>
      <c r="H13" s="9">
        <v>0</v>
      </c>
      <c r="I13" s="9">
        <v>178</v>
      </c>
    </row>
    <row r="14" spans="1:9" s="3" customFormat="1" ht="12" customHeight="1">
      <c r="A14" s="3" t="s">
        <v>189</v>
      </c>
      <c r="B14" s="9">
        <v>70465</v>
      </c>
      <c r="C14" s="9">
        <v>69029</v>
      </c>
      <c r="D14" s="9">
        <v>7076</v>
      </c>
      <c r="E14" s="9">
        <v>-65620</v>
      </c>
      <c r="F14" s="9">
        <v>-10985</v>
      </c>
      <c r="G14" s="9">
        <v>-19652</v>
      </c>
      <c r="H14" s="9">
        <v>627</v>
      </c>
      <c r="I14" s="9">
        <v>-19525</v>
      </c>
    </row>
    <row r="15" spans="1:9" s="3" customFormat="1" ht="12" customHeight="1">
      <c r="A15" s="3" t="s">
        <v>193</v>
      </c>
      <c r="B15" s="9">
        <v>64365</v>
      </c>
      <c r="C15" s="9">
        <v>64158</v>
      </c>
      <c r="D15" s="9">
        <v>11801</v>
      </c>
      <c r="E15" s="9">
        <v>-55740</v>
      </c>
      <c r="F15" s="9">
        <v>-19128</v>
      </c>
      <c r="G15" s="9">
        <v>-10819</v>
      </c>
      <c r="H15" s="9">
        <v>0</v>
      </c>
      <c r="I15" s="9">
        <v>-9728</v>
      </c>
    </row>
    <row r="16" spans="1:9" s="3" customFormat="1" ht="12" customHeight="1">
      <c r="A16" s="3" t="s">
        <v>191</v>
      </c>
      <c r="B16" s="9">
        <v>63493</v>
      </c>
      <c r="C16" s="9">
        <v>61804</v>
      </c>
      <c r="D16" s="9">
        <v>6077</v>
      </c>
      <c r="E16" s="9">
        <v>-58733</v>
      </c>
      <c r="F16" s="9"/>
      <c r="G16" s="9">
        <v>-15362</v>
      </c>
      <c r="H16" s="9">
        <v>0</v>
      </c>
      <c r="I16" s="9">
        <v>-6214</v>
      </c>
    </row>
    <row r="17" spans="1:9" s="3" customFormat="1" ht="12" customHeight="1">
      <c r="A17" s="3" t="s">
        <v>198</v>
      </c>
      <c r="B17" s="9">
        <v>57046</v>
      </c>
      <c r="C17" s="9">
        <v>55254</v>
      </c>
      <c r="D17" s="9">
        <v>3106</v>
      </c>
      <c r="E17" s="9">
        <v>-51853</v>
      </c>
      <c r="F17" s="9"/>
      <c r="G17" s="9">
        <v>-10051</v>
      </c>
      <c r="H17" s="9">
        <v>0</v>
      </c>
      <c r="I17" s="9">
        <v>-3544</v>
      </c>
    </row>
    <row r="18" spans="1:9" s="3" customFormat="1" ht="12" customHeight="1">
      <c r="A18" s="3" t="s">
        <v>190</v>
      </c>
      <c r="B18" s="9">
        <v>55717</v>
      </c>
      <c r="C18" s="9">
        <v>54741</v>
      </c>
      <c r="D18" s="9">
        <v>9014</v>
      </c>
      <c r="E18" s="9">
        <v>-51129</v>
      </c>
      <c r="F18" s="9">
        <v>-5200</v>
      </c>
      <c r="G18" s="9">
        <v>-12205</v>
      </c>
      <c r="H18" s="9">
        <v>0</v>
      </c>
      <c r="I18" s="9">
        <v>-4779</v>
      </c>
    </row>
    <row r="19" spans="1:9" s="3" customFormat="1" ht="12" customHeight="1">
      <c r="A19" s="3" t="s">
        <v>192</v>
      </c>
      <c r="B19" s="9">
        <v>46844</v>
      </c>
      <c r="C19" s="9">
        <v>46474</v>
      </c>
      <c r="D19" s="9">
        <v>3687</v>
      </c>
      <c r="E19" s="9">
        <v>-43273</v>
      </c>
      <c r="F19" s="9"/>
      <c r="G19" s="9">
        <v>-9559</v>
      </c>
      <c r="H19" s="9">
        <v>0</v>
      </c>
      <c r="I19" s="9">
        <v>-2671</v>
      </c>
    </row>
    <row r="20" spans="1:9" s="3" customFormat="1" ht="12" customHeight="1">
      <c r="A20" s="3" t="s">
        <v>196</v>
      </c>
      <c r="B20" s="9">
        <v>42371</v>
      </c>
      <c r="C20" s="9">
        <v>41850</v>
      </c>
      <c r="D20" s="9">
        <v>3335</v>
      </c>
      <c r="E20" s="9">
        <v>-36869</v>
      </c>
      <c r="F20" s="9">
        <v>-4314</v>
      </c>
      <c r="G20" s="9">
        <v>-6275</v>
      </c>
      <c r="H20" s="9">
        <v>0</v>
      </c>
      <c r="I20" s="9">
        <v>-2273</v>
      </c>
    </row>
    <row r="21" spans="1:9" s="3" customFormat="1" ht="12" customHeight="1">
      <c r="A21" s="3" t="s">
        <v>194</v>
      </c>
      <c r="B21" s="9">
        <v>41328</v>
      </c>
      <c r="C21" s="9">
        <v>40899</v>
      </c>
      <c r="D21" s="9">
        <v>981</v>
      </c>
      <c r="E21" s="9">
        <v>-35980</v>
      </c>
      <c r="F21" s="9">
        <v>0</v>
      </c>
      <c r="G21" s="9">
        <v>-15008</v>
      </c>
      <c r="H21" s="9">
        <v>0</v>
      </c>
      <c r="I21" s="9">
        <v>-9108</v>
      </c>
    </row>
    <row r="22" spans="1:9" s="3" customFormat="1" ht="12" customHeight="1">
      <c r="A22" s="3" t="s">
        <v>163</v>
      </c>
      <c r="B22" s="9">
        <v>39727</v>
      </c>
      <c r="C22" s="9">
        <v>82711</v>
      </c>
      <c r="D22" s="9">
        <v>1563</v>
      </c>
      <c r="E22" s="9">
        <v>-84209</v>
      </c>
      <c r="F22" s="9">
        <v>0</v>
      </c>
      <c r="G22" s="9">
        <v>-30436</v>
      </c>
      <c r="H22" s="9">
        <v>1573</v>
      </c>
      <c r="I22" s="9">
        <v>-28798</v>
      </c>
    </row>
    <row r="23" spans="1:9" s="3" customFormat="1" ht="12" customHeight="1">
      <c r="A23" s="3" t="s">
        <v>202</v>
      </c>
      <c r="B23" s="9">
        <v>34800</v>
      </c>
      <c r="C23" s="9">
        <v>34505</v>
      </c>
      <c r="D23" s="9">
        <v>2082</v>
      </c>
      <c r="E23" s="9">
        <v>-25494</v>
      </c>
      <c r="F23" s="9"/>
      <c r="G23" s="9">
        <v>-7336</v>
      </c>
      <c r="H23" s="9">
        <v>0</v>
      </c>
      <c r="I23" s="9">
        <v>3757</v>
      </c>
    </row>
    <row r="24" spans="1:9" s="3" customFormat="1" ht="12" customHeight="1">
      <c r="A24" s="3" t="s">
        <v>205</v>
      </c>
      <c r="B24" s="9">
        <v>34433</v>
      </c>
      <c r="C24" s="9">
        <v>34292</v>
      </c>
      <c r="D24" s="9">
        <v>900</v>
      </c>
      <c r="E24" s="9">
        <v>-30299</v>
      </c>
      <c r="F24" s="9"/>
      <c r="G24" s="9">
        <v>-6913</v>
      </c>
      <c r="H24" s="9">
        <v>0</v>
      </c>
      <c r="I24" s="9">
        <v>-2020</v>
      </c>
    </row>
    <row r="25" spans="1:9" s="3" customFormat="1" ht="12" customHeight="1">
      <c r="A25" s="3" t="s">
        <v>199</v>
      </c>
      <c r="B25" s="9">
        <v>32582</v>
      </c>
      <c r="C25" s="9">
        <v>16525</v>
      </c>
      <c r="D25" s="9">
        <v>470</v>
      </c>
      <c r="E25" s="9">
        <v>-15757</v>
      </c>
      <c r="F25" s="9"/>
      <c r="G25" s="9">
        <v>-7684</v>
      </c>
      <c r="H25" s="9">
        <v>0</v>
      </c>
      <c r="I25" s="9">
        <v>-6446</v>
      </c>
    </row>
    <row r="26" spans="1:9" s="3" customFormat="1" ht="12" customHeight="1">
      <c r="A26" s="3" t="s">
        <v>197</v>
      </c>
      <c r="B26" s="9">
        <v>31706</v>
      </c>
      <c r="C26" s="9">
        <v>31335</v>
      </c>
      <c r="D26" s="9">
        <v>2721</v>
      </c>
      <c r="E26" s="9">
        <v>-31976</v>
      </c>
      <c r="F26" s="9"/>
      <c r="G26" s="9">
        <v>-5654</v>
      </c>
      <c r="H26" s="9">
        <v>0</v>
      </c>
      <c r="I26" s="9">
        <v>-3574</v>
      </c>
    </row>
    <row r="27" spans="1:9" s="3" customFormat="1" ht="12" customHeight="1">
      <c r="A27" s="3" t="s">
        <v>200</v>
      </c>
      <c r="B27" s="9">
        <v>30111</v>
      </c>
      <c r="C27" s="9">
        <v>29901</v>
      </c>
      <c r="D27" s="9">
        <v>787</v>
      </c>
      <c r="E27" s="9">
        <v>-24638</v>
      </c>
      <c r="F27" s="9"/>
      <c r="G27" s="9">
        <v>-8530</v>
      </c>
      <c r="H27" s="9">
        <v>0</v>
      </c>
      <c r="I27" s="9">
        <v>-2480</v>
      </c>
    </row>
    <row r="28" spans="1:9" s="3" customFormat="1" ht="12" customHeight="1">
      <c r="A28" s="3" t="s">
        <v>204</v>
      </c>
      <c r="B28" s="9">
        <v>29259</v>
      </c>
      <c r="C28" s="9">
        <v>29157</v>
      </c>
      <c r="D28" s="9">
        <v>844</v>
      </c>
      <c r="E28" s="9">
        <v>-25687</v>
      </c>
      <c r="F28" s="9"/>
      <c r="G28" s="9">
        <v>-6493</v>
      </c>
      <c r="H28" s="9">
        <v>0</v>
      </c>
      <c r="I28" s="9">
        <v>-2179</v>
      </c>
    </row>
    <row r="29" spans="1:9" s="3" customFormat="1" ht="12" customHeight="1">
      <c r="A29" s="3" t="s">
        <v>195</v>
      </c>
      <c r="B29" s="9">
        <v>28496</v>
      </c>
      <c r="C29" s="9">
        <v>28243</v>
      </c>
      <c r="D29" s="9">
        <v>2614</v>
      </c>
      <c r="E29" s="9">
        <v>-26302</v>
      </c>
      <c r="F29" s="9"/>
      <c r="G29" s="9">
        <v>-5106</v>
      </c>
      <c r="H29" s="9">
        <v>0</v>
      </c>
      <c r="I29" s="9">
        <v>-551</v>
      </c>
    </row>
    <row r="30" spans="1:9" s="3" customFormat="1" ht="12" customHeight="1">
      <c r="A30" s="3" t="s">
        <v>203</v>
      </c>
      <c r="B30" s="9">
        <v>25875</v>
      </c>
      <c r="C30" s="9">
        <v>25473</v>
      </c>
      <c r="D30" s="9">
        <v>1696</v>
      </c>
      <c r="E30" s="9">
        <v>-25284</v>
      </c>
      <c r="F30" s="9">
        <v>92</v>
      </c>
      <c r="G30" s="9">
        <v>-5287</v>
      </c>
      <c r="H30" s="9">
        <v>0</v>
      </c>
      <c r="I30" s="9">
        <v>-3310</v>
      </c>
    </row>
    <row r="31" spans="1:9" s="3" customFormat="1" ht="12" customHeight="1">
      <c r="A31" s="3" t="s">
        <v>201</v>
      </c>
      <c r="B31" s="9">
        <v>22526</v>
      </c>
      <c r="C31" s="9">
        <v>21976</v>
      </c>
      <c r="D31" s="9">
        <v>575</v>
      </c>
      <c r="E31" s="9">
        <v>-19245</v>
      </c>
      <c r="F31" s="9"/>
      <c r="G31" s="9">
        <v>-5528</v>
      </c>
      <c r="H31" s="9">
        <v>0</v>
      </c>
      <c r="I31" s="9">
        <v>-2222</v>
      </c>
    </row>
    <row r="32" spans="1:9" s="3" customFormat="1" ht="12" customHeight="1">
      <c r="A32" s="3" t="s">
        <v>210</v>
      </c>
      <c r="B32" s="9">
        <v>18051</v>
      </c>
      <c r="C32" s="9">
        <v>17992</v>
      </c>
      <c r="D32" s="9">
        <v>1466</v>
      </c>
      <c r="E32" s="9">
        <v>-14627</v>
      </c>
      <c r="F32" s="9"/>
      <c r="G32" s="9">
        <v>-3737</v>
      </c>
      <c r="H32" s="9">
        <v>0</v>
      </c>
      <c r="I32" s="9">
        <v>1094</v>
      </c>
    </row>
    <row r="33" spans="1:9" s="3" customFormat="1" ht="12" customHeight="1">
      <c r="A33" s="3" t="s">
        <v>148</v>
      </c>
      <c r="B33" s="9">
        <v>17086</v>
      </c>
      <c r="C33" s="9">
        <v>15835</v>
      </c>
      <c r="D33" s="9">
        <v>400</v>
      </c>
      <c r="E33" s="9">
        <v>-22028</v>
      </c>
      <c r="F33" s="9"/>
      <c r="G33" s="9">
        <v>-3767</v>
      </c>
      <c r="H33" s="9">
        <v>0</v>
      </c>
      <c r="I33" s="9">
        <v>-9560</v>
      </c>
    </row>
    <row r="34" spans="1:9" s="3" customFormat="1" ht="12" customHeight="1">
      <c r="A34" s="3" t="s">
        <v>172</v>
      </c>
      <c r="B34" s="9">
        <v>17019</v>
      </c>
      <c r="C34" s="9">
        <v>4151</v>
      </c>
      <c r="D34" s="9">
        <v>267</v>
      </c>
      <c r="E34" s="9">
        <v>-3945</v>
      </c>
      <c r="F34" s="9"/>
      <c r="G34" s="9">
        <v>-1362</v>
      </c>
      <c r="H34" s="9">
        <v>0</v>
      </c>
      <c r="I34" s="9">
        <v>-889</v>
      </c>
    </row>
    <row r="35" spans="1:9" s="3" customFormat="1" ht="12" customHeight="1">
      <c r="A35" s="3" t="s">
        <v>208</v>
      </c>
      <c r="B35" s="9">
        <v>16774</v>
      </c>
      <c r="C35" s="9">
        <v>4280</v>
      </c>
      <c r="D35" s="9">
        <v>137</v>
      </c>
      <c r="E35" s="9">
        <v>-7421</v>
      </c>
      <c r="F35" s="9"/>
      <c r="G35" s="9">
        <v>-3091</v>
      </c>
      <c r="H35" s="9">
        <v>0</v>
      </c>
      <c r="I35" s="9">
        <v>-6095</v>
      </c>
    </row>
    <row r="36" spans="1:9" s="3" customFormat="1" ht="12" customHeight="1">
      <c r="A36" s="3" t="s">
        <v>209</v>
      </c>
      <c r="B36" s="9">
        <v>16142</v>
      </c>
      <c r="C36" s="9">
        <v>16029</v>
      </c>
      <c r="D36" s="9">
        <v>1371</v>
      </c>
      <c r="E36" s="9">
        <v>-14043</v>
      </c>
      <c r="F36" s="9"/>
      <c r="G36" s="9">
        <v>-3966</v>
      </c>
      <c r="H36" s="9">
        <v>0</v>
      </c>
      <c r="I36" s="9">
        <v>-609</v>
      </c>
    </row>
    <row r="37" spans="1:9" s="3" customFormat="1" ht="12" customHeight="1">
      <c r="A37" s="3" t="s">
        <v>207</v>
      </c>
      <c r="B37" s="9">
        <v>15721</v>
      </c>
      <c r="C37" s="9">
        <v>15595</v>
      </c>
      <c r="D37" s="9">
        <v>1537</v>
      </c>
      <c r="E37" s="9">
        <v>-12133</v>
      </c>
      <c r="F37" s="9"/>
      <c r="G37" s="9">
        <v>-2786</v>
      </c>
      <c r="H37" s="9">
        <v>0</v>
      </c>
      <c r="I37" s="9">
        <v>2213</v>
      </c>
    </row>
    <row r="38" spans="1:9" s="3" customFormat="1" ht="12" customHeight="1">
      <c r="A38" s="3" t="s">
        <v>160</v>
      </c>
      <c r="B38" s="9">
        <v>8484</v>
      </c>
      <c r="C38" s="9">
        <v>6059</v>
      </c>
      <c r="D38" s="9">
        <v>587</v>
      </c>
      <c r="E38" s="9">
        <v>-4370</v>
      </c>
      <c r="F38" s="9">
        <v>-1040</v>
      </c>
      <c r="G38" s="9">
        <v>-711</v>
      </c>
      <c r="H38" s="9">
        <v>0</v>
      </c>
      <c r="I38" s="9">
        <v>525</v>
      </c>
    </row>
    <row r="39" spans="1:9" s="3" customFormat="1" ht="12" customHeight="1">
      <c r="A39" s="3" t="s">
        <v>206</v>
      </c>
      <c r="B39" s="9">
        <v>8287</v>
      </c>
      <c r="C39" s="9">
        <v>8282</v>
      </c>
      <c r="D39" s="9">
        <v>717</v>
      </c>
      <c r="E39" s="9">
        <v>-6716</v>
      </c>
      <c r="F39" s="9">
        <v>-1909</v>
      </c>
      <c r="G39" s="9">
        <v>-1169</v>
      </c>
      <c r="H39" s="9">
        <v>10</v>
      </c>
      <c r="I39" s="9">
        <v>-785</v>
      </c>
    </row>
    <row r="40" spans="1:9" s="3" customFormat="1" ht="12" customHeight="1">
      <c r="A40" s="3" t="s">
        <v>228</v>
      </c>
      <c r="B40" s="9">
        <v>2555</v>
      </c>
      <c r="C40" s="9">
        <v>2555</v>
      </c>
      <c r="D40" s="9">
        <v>176</v>
      </c>
      <c r="E40" s="9">
        <v>-1118</v>
      </c>
      <c r="F40" s="9"/>
      <c r="G40" s="9">
        <v>-1068</v>
      </c>
      <c r="H40" s="9">
        <v>0</v>
      </c>
      <c r="I40" s="9">
        <v>545</v>
      </c>
    </row>
    <row r="41" spans="1:9" s="3" customFormat="1" ht="12" customHeight="1">
      <c r="A41" s="3" t="s">
        <v>150</v>
      </c>
      <c r="B41" s="9">
        <v>0</v>
      </c>
      <c r="C41" s="9"/>
      <c r="D41" s="9"/>
      <c r="E41" s="9">
        <v>0</v>
      </c>
      <c r="F41" s="9"/>
      <c r="G41" s="9">
        <v>-334</v>
      </c>
      <c r="H41" s="9">
        <v>0</v>
      </c>
      <c r="I41" s="9">
        <v>-334</v>
      </c>
    </row>
    <row r="42" spans="1:9" s="3" customFormat="1" ht="12.75">
      <c r="A42" s="2"/>
      <c r="B42" s="9"/>
      <c r="C42" s="9"/>
      <c r="D42" s="9"/>
      <c r="E42" s="9"/>
      <c r="F42" s="9"/>
      <c r="G42" s="9"/>
      <c r="H42" s="9"/>
      <c r="I42" s="9"/>
    </row>
    <row r="43" spans="1:9" ht="12.75">
      <c r="A43" s="3" t="s">
        <v>139</v>
      </c>
      <c r="B43" s="9">
        <f aca="true" t="shared" si="0" ref="B43:I43">SUM(B4:B42)</f>
        <v>5362550</v>
      </c>
      <c r="C43" s="9">
        <f t="shared" si="0"/>
        <v>5161672</v>
      </c>
      <c r="D43" s="9">
        <f t="shared" si="0"/>
        <v>545166</v>
      </c>
      <c r="E43" s="9">
        <f t="shared" si="0"/>
        <v>-5142342</v>
      </c>
      <c r="F43" s="9">
        <f t="shared" si="0"/>
        <v>-42769</v>
      </c>
      <c r="G43" s="9">
        <f t="shared" si="0"/>
        <v>-1014896</v>
      </c>
      <c r="H43" s="9">
        <f t="shared" si="0"/>
        <v>28497</v>
      </c>
      <c r="I43" s="9">
        <f t="shared" si="0"/>
        <v>-464673</v>
      </c>
    </row>
    <row r="44" spans="1:9" ht="12.75">
      <c r="A44" s="1" t="s">
        <v>140</v>
      </c>
      <c r="B44" s="10">
        <v>5652694</v>
      </c>
      <c r="C44" s="10">
        <v>5361590</v>
      </c>
      <c r="D44" s="10">
        <v>275915</v>
      </c>
      <c r="E44" s="10">
        <v>-4747396</v>
      </c>
      <c r="F44" s="10">
        <v>-17943</v>
      </c>
      <c r="G44" s="10">
        <v>-983261</v>
      </c>
      <c r="H44" s="10">
        <v>-6061</v>
      </c>
      <c r="I44" s="10">
        <v>-117156</v>
      </c>
    </row>
    <row r="46" spans="1:9" ht="12.75">
      <c r="A46" s="1" t="s">
        <v>136</v>
      </c>
      <c r="B46" s="7">
        <f aca="true" t="shared" si="1" ref="B46:I47">B43/($C43/100)</f>
        <v>103.89172345705035</v>
      </c>
      <c r="C46" s="7">
        <f t="shared" si="1"/>
        <v>100</v>
      </c>
      <c r="D46" s="7">
        <f t="shared" si="1"/>
        <v>10.561810204135403</v>
      </c>
      <c r="E46" s="7">
        <f t="shared" si="1"/>
        <v>-99.62550894361362</v>
      </c>
      <c r="F46" s="7">
        <f t="shared" si="1"/>
        <v>-0.8285881009099377</v>
      </c>
      <c r="G46" s="7">
        <f t="shared" si="1"/>
        <v>-19.662155983565015</v>
      </c>
      <c r="H46" s="7">
        <f t="shared" si="1"/>
        <v>0.5520885480518716</v>
      </c>
      <c r="I46" s="7">
        <f t="shared" si="1"/>
        <v>-9.002373649468622</v>
      </c>
    </row>
    <row r="47" spans="1:9" ht="12.75">
      <c r="A47" s="1" t="s">
        <v>137</v>
      </c>
      <c r="B47" s="7">
        <f t="shared" si="1"/>
        <v>105.42943417904017</v>
      </c>
      <c r="C47" s="7">
        <f t="shared" si="1"/>
        <v>100</v>
      </c>
      <c r="D47" s="7">
        <f t="shared" si="1"/>
        <v>5.146141349860769</v>
      </c>
      <c r="E47" s="7">
        <f t="shared" si="1"/>
        <v>-88.54455488017547</v>
      </c>
      <c r="F47" s="7">
        <f t="shared" si="1"/>
        <v>-0.3346581890819701</v>
      </c>
      <c r="G47" s="7">
        <f t="shared" si="1"/>
        <v>-18.33898153346302</v>
      </c>
      <c r="H47" s="7">
        <f t="shared" si="1"/>
        <v>-0.11304482438977989</v>
      </c>
      <c r="I47" s="7">
        <f t="shared" si="1"/>
        <v>-2.1850980772494726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5"/>
  <dimension ref="A1:K16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229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39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230</v>
      </c>
      <c r="B4" s="9">
        <v>602364</v>
      </c>
      <c r="C4" s="9">
        <v>366773</v>
      </c>
      <c r="D4" s="9">
        <v>167239</v>
      </c>
      <c r="E4" s="9">
        <v>-344489</v>
      </c>
      <c r="F4" s="9">
        <v>3226</v>
      </c>
      <c r="G4" s="9">
        <v>-95583</v>
      </c>
      <c r="H4" s="9">
        <v>0</v>
      </c>
      <c r="I4" s="9">
        <v>97166</v>
      </c>
    </row>
    <row r="5" spans="1:9" s="3" customFormat="1" ht="12" customHeight="1">
      <c r="A5" s="3" t="s">
        <v>146</v>
      </c>
      <c r="B5" s="9">
        <v>118776</v>
      </c>
      <c r="C5" s="9">
        <v>28409</v>
      </c>
      <c r="D5" s="9">
        <v>3430</v>
      </c>
      <c r="E5" s="9">
        <v>-11286</v>
      </c>
      <c r="F5" s="9"/>
      <c r="G5" s="9">
        <v>676</v>
      </c>
      <c r="H5" s="9">
        <v>0</v>
      </c>
      <c r="I5" s="9">
        <v>21229</v>
      </c>
    </row>
    <row r="6" spans="1:9" s="3" customFormat="1" ht="12" customHeight="1">
      <c r="A6" s="3" t="s">
        <v>145</v>
      </c>
      <c r="B6" s="9">
        <v>81156</v>
      </c>
      <c r="C6" s="9">
        <v>63615</v>
      </c>
      <c r="D6" s="9">
        <v>2595</v>
      </c>
      <c r="E6" s="9">
        <v>-51820</v>
      </c>
      <c r="F6" s="9">
        <v>0</v>
      </c>
      <c r="G6" s="9">
        <v>-11798</v>
      </c>
      <c r="H6" s="9">
        <v>0</v>
      </c>
      <c r="I6" s="9">
        <v>2592</v>
      </c>
    </row>
    <row r="7" spans="1:9" s="3" customFormat="1" ht="12" customHeight="1">
      <c r="A7" s="3" t="s">
        <v>149</v>
      </c>
      <c r="B7" s="9">
        <v>56735</v>
      </c>
      <c r="C7" s="9">
        <v>4057</v>
      </c>
      <c r="D7" s="9">
        <v>1034</v>
      </c>
      <c r="E7" s="9">
        <v>-4689</v>
      </c>
      <c r="F7" s="9">
        <v>0</v>
      </c>
      <c r="G7" s="9">
        <v>3386</v>
      </c>
      <c r="H7" s="9">
        <v>0</v>
      </c>
      <c r="I7" s="9">
        <v>3788</v>
      </c>
    </row>
    <row r="8" spans="1:9" s="3" customFormat="1" ht="12" customHeight="1">
      <c r="A8" s="3" t="s">
        <v>148</v>
      </c>
      <c r="B8" s="9">
        <v>34439</v>
      </c>
      <c r="C8" s="9">
        <v>13092</v>
      </c>
      <c r="D8" s="9">
        <v>1403</v>
      </c>
      <c r="E8" s="9">
        <v>-60489</v>
      </c>
      <c r="F8" s="9"/>
      <c r="G8" s="9">
        <v>-6842</v>
      </c>
      <c r="H8" s="9">
        <v>0</v>
      </c>
      <c r="I8" s="9">
        <v>-52836</v>
      </c>
    </row>
    <row r="9" spans="1:9" s="3" customFormat="1" ht="12" customHeight="1">
      <c r="A9" s="3" t="s">
        <v>147</v>
      </c>
      <c r="B9" s="9">
        <v>6834</v>
      </c>
      <c r="C9" s="9">
        <v>5439</v>
      </c>
      <c r="D9" s="9">
        <v>106</v>
      </c>
      <c r="E9" s="9">
        <v>-2876</v>
      </c>
      <c r="F9" s="9">
        <v>0</v>
      </c>
      <c r="G9" s="9">
        <v>-1463</v>
      </c>
      <c r="H9" s="9">
        <v>0</v>
      </c>
      <c r="I9" s="9">
        <v>1206</v>
      </c>
    </row>
    <row r="10" spans="1:9" s="3" customFormat="1" ht="12" customHeight="1">
      <c r="A10" s="3" t="s">
        <v>143</v>
      </c>
      <c r="B10" s="9">
        <v>693</v>
      </c>
      <c r="C10" s="9">
        <v>660</v>
      </c>
      <c r="D10" s="9">
        <v>30</v>
      </c>
      <c r="E10" s="9">
        <v>-591</v>
      </c>
      <c r="F10" s="9"/>
      <c r="G10" s="9">
        <v>4</v>
      </c>
      <c r="H10" s="9">
        <v>0</v>
      </c>
      <c r="I10" s="9">
        <v>103</v>
      </c>
    </row>
    <row r="11" spans="1:9" s="3" customFormat="1" ht="12.75">
      <c r="A11" s="2"/>
      <c r="B11" s="9"/>
      <c r="C11" s="9"/>
      <c r="D11" s="9"/>
      <c r="E11" s="9"/>
      <c r="F11" s="9"/>
      <c r="G11" s="9"/>
      <c r="H11" s="9"/>
      <c r="I11" s="9"/>
    </row>
    <row r="12" spans="1:9" ht="12.75">
      <c r="A12" s="3" t="s">
        <v>139</v>
      </c>
      <c r="B12" s="9">
        <f aca="true" t="shared" si="0" ref="B12:I12">SUM(B4:B11)</f>
        <v>900997</v>
      </c>
      <c r="C12" s="9">
        <f t="shared" si="0"/>
        <v>482045</v>
      </c>
      <c r="D12" s="9">
        <f t="shared" si="0"/>
        <v>175837</v>
      </c>
      <c r="E12" s="9">
        <f t="shared" si="0"/>
        <v>-476240</v>
      </c>
      <c r="F12" s="9">
        <f t="shared" si="0"/>
        <v>3226</v>
      </c>
      <c r="G12" s="9">
        <f t="shared" si="0"/>
        <v>-111620</v>
      </c>
      <c r="H12" s="9">
        <f t="shared" si="0"/>
        <v>0</v>
      </c>
      <c r="I12" s="9">
        <f t="shared" si="0"/>
        <v>73248</v>
      </c>
    </row>
    <row r="13" spans="1:9" ht="12.75">
      <c r="A13" s="1" t="s">
        <v>140</v>
      </c>
      <c r="B13" s="10">
        <v>957941</v>
      </c>
      <c r="C13" s="10">
        <v>481909</v>
      </c>
      <c r="D13" s="10">
        <v>114153</v>
      </c>
      <c r="E13" s="10">
        <v>-412591</v>
      </c>
      <c r="F13" s="10">
        <v>0</v>
      </c>
      <c r="G13" s="10">
        <v>-95341</v>
      </c>
      <c r="H13" s="10">
        <v>1164</v>
      </c>
      <c r="I13" s="10">
        <v>89294</v>
      </c>
    </row>
    <row r="15" spans="1:9" ht="12.75">
      <c r="A15" s="1" t="s">
        <v>136</v>
      </c>
      <c r="B15" s="7">
        <f aca="true" t="shared" si="1" ref="B15:I16">B12/($C12/100)</f>
        <v>186.91138794095988</v>
      </c>
      <c r="C15" s="7">
        <f t="shared" si="1"/>
        <v>100</v>
      </c>
      <c r="D15" s="7">
        <f t="shared" si="1"/>
        <v>36.47729983715213</v>
      </c>
      <c r="E15" s="7">
        <f t="shared" si="1"/>
        <v>-98.795755582985</v>
      </c>
      <c r="F15" s="7">
        <f t="shared" si="1"/>
        <v>0.6692321256314244</v>
      </c>
      <c r="G15" s="7">
        <f t="shared" si="1"/>
        <v>-23.155514526652077</v>
      </c>
      <c r="H15" s="7">
        <f t="shared" si="1"/>
        <v>0</v>
      </c>
      <c r="I15" s="7">
        <f t="shared" si="1"/>
        <v>15.19526185314649</v>
      </c>
    </row>
    <row r="16" spans="1:9" ht="12.75">
      <c r="A16" s="1" t="s">
        <v>137</v>
      </c>
      <c r="B16" s="7">
        <f t="shared" si="1"/>
        <v>198.78047515194777</v>
      </c>
      <c r="C16" s="7">
        <f t="shared" si="1"/>
        <v>100</v>
      </c>
      <c r="D16" s="7">
        <f t="shared" si="1"/>
        <v>23.68766717367802</v>
      </c>
      <c r="E16" s="7">
        <f t="shared" si="1"/>
        <v>-85.61595653951264</v>
      </c>
      <c r="F16" s="7">
        <f t="shared" si="1"/>
        <v>0</v>
      </c>
      <c r="G16" s="7">
        <f t="shared" si="1"/>
        <v>-19.784025614794494</v>
      </c>
      <c r="H16" s="7">
        <f t="shared" si="1"/>
        <v>0.24153937776634177</v>
      </c>
      <c r="I16" s="7">
        <f t="shared" si="1"/>
        <v>18.529224397137217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6"/>
  <dimension ref="A1:K1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231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38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145</v>
      </c>
      <c r="B4" s="9">
        <v>45883</v>
      </c>
      <c r="C4" s="9">
        <v>13771</v>
      </c>
      <c r="D4" s="9">
        <v>400</v>
      </c>
      <c r="E4" s="9">
        <v>-10714</v>
      </c>
      <c r="F4" s="9">
        <v>0</v>
      </c>
      <c r="G4" s="9">
        <v>-6727</v>
      </c>
      <c r="H4" s="9">
        <v>0</v>
      </c>
      <c r="I4" s="9">
        <v>-3270</v>
      </c>
    </row>
    <row r="5" spans="1:9" s="3" customFormat="1" ht="12" customHeight="1">
      <c r="A5" s="3" t="s">
        <v>146</v>
      </c>
      <c r="B5" s="9">
        <v>6405</v>
      </c>
      <c r="C5" s="9">
        <v>2790</v>
      </c>
      <c r="D5" s="9">
        <v>165</v>
      </c>
      <c r="E5" s="9">
        <v>-2475</v>
      </c>
      <c r="F5" s="9"/>
      <c r="G5" s="9">
        <v>-341</v>
      </c>
      <c r="H5" s="9">
        <v>0</v>
      </c>
      <c r="I5" s="9">
        <v>139</v>
      </c>
    </row>
    <row r="6" spans="1:9" s="3" customFormat="1" ht="12" customHeight="1">
      <c r="A6" s="3" t="s">
        <v>174</v>
      </c>
      <c r="B6" s="9">
        <v>2400</v>
      </c>
      <c r="C6" s="9">
        <v>632</v>
      </c>
      <c r="D6" s="9">
        <v>1105</v>
      </c>
      <c r="E6" s="9">
        <v>-4591</v>
      </c>
      <c r="F6" s="9"/>
      <c r="G6" s="9">
        <v>-539</v>
      </c>
      <c r="H6" s="9">
        <v>4234</v>
      </c>
      <c r="I6" s="9">
        <v>841</v>
      </c>
    </row>
    <row r="7" spans="1:9" s="3" customFormat="1" ht="12" customHeight="1">
      <c r="A7" s="3" t="s">
        <v>143</v>
      </c>
      <c r="B7" s="9">
        <v>27</v>
      </c>
      <c r="C7" s="9">
        <v>4</v>
      </c>
      <c r="D7" s="9"/>
      <c r="E7" s="9">
        <v>294</v>
      </c>
      <c r="F7" s="9"/>
      <c r="G7" s="9"/>
      <c r="H7" s="9">
        <v>10</v>
      </c>
      <c r="I7" s="9">
        <v>308</v>
      </c>
    </row>
    <row r="8" spans="1:9" s="3" customFormat="1" ht="12" customHeight="1">
      <c r="A8" s="3" t="s">
        <v>149</v>
      </c>
      <c r="B8" s="9">
        <v>17</v>
      </c>
      <c r="C8" s="9">
        <v>3</v>
      </c>
      <c r="D8" s="9">
        <v>-1</v>
      </c>
      <c r="E8" s="9">
        <v>0</v>
      </c>
      <c r="F8" s="9">
        <v>0</v>
      </c>
      <c r="G8" s="9">
        <v>-598</v>
      </c>
      <c r="H8" s="9">
        <v>0</v>
      </c>
      <c r="I8" s="9">
        <v>-596</v>
      </c>
    </row>
    <row r="9" spans="1:9" s="3" customFormat="1" ht="12" customHeight="1">
      <c r="A9" s="3" t="s">
        <v>148</v>
      </c>
      <c r="B9" s="9">
        <v>14</v>
      </c>
      <c r="C9" s="9"/>
      <c r="D9" s="9"/>
      <c r="E9" s="9">
        <v>0</v>
      </c>
      <c r="F9" s="9"/>
      <c r="G9" s="9"/>
      <c r="H9" s="9">
        <v>0</v>
      </c>
      <c r="I9" s="9"/>
    </row>
    <row r="10" spans="1:9" s="3" customFormat="1" ht="12" customHeight="1">
      <c r="A10" s="3" t="s">
        <v>163</v>
      </c>
      <c r="B10" s="9">
        <v>0</v>
      </c>
      <c r="C10" s="9">
        <v>0</v>
      </c>
      <c r="D10" s="9"/>
      <c r="E10" s="9">
        <v>17</v>
      </c>
      <c r="F10" s="9">
        <v>0</v>
      </c>
      <c r="G10" s="9">
        <v>0</v>
      </c>
      <c r="H10" s="9">
        <v>0</v>
      </c>
      <c r="I10" s="9">
        <v>17</v>
      </c>
    </row>
    <row r="11" spans="1:9" s="3" customFormat="1" ht="12" customHeight="1">
      <c r="A11" s="3" t="s">
        <v>147</v>
      </c>
      <c r="B11" s="9">
        <v>0</v>
      </c>
      <c r="C11" s="9">
        <v>0</v>
      </c>
      <c r="D11" s="9"/>
      <c r="E11" s="9">
        <v>-657</v>
      </c>
      <c r="F11" s="9">
        <v>0</v>
      </c>
      <c r="G11" s="9">
        <v>1</v>
      </c>
      <c r="H11" s="9">
        <v>0</v>
      </c>
      <c r="I11" s="9">
        <v>-656</v>
      </c>
    </row>
    <row r="12" spans="1:9" s="3" customFormat="1" ht="12.75">
      <c r="A12" s="2"/>
      <c r="B12" s="9"/>
      <c r="C12" s="9"/>
      <c r="D12" s="9"/>
      <c r="E12" s="9"/>
      <c r="F12" s="9"/>
      <c r="G12" s="9"/>
      <c r="H12" s="9"/>
      <c r="I12" s="9"/>
    </row>
    <row r="13" spans="1:9" ht="12.75">
      <c r="A13" s="3" t="s">
        <v>139</v>
      </c>
      <c r="B13" s="9">
        <f aca="true" t="shared" si="0" ref="B13:I13">SUM(B4:B12)</f>
        <v>54746</v>
      </c>
      <c r="C13" s="9">
        <f t="shared" si="0"/>
        <v>17200</v>
      </c>
      <c r="D13" s="9">
        <f t="shared" si="0"/>
        <v>1669</v>
      </c>
      <c r="E13" s="9">
        <f t="shared" si="0"/>
        <v>-18126</v>
      </c>
      <c r="F13" s="9">
        <f t="shared" si="0"/>
        <v>0</v>
      </c>
      <c r="G13" s="9">
        <f t="shared" si="0"/>
        <v>-8204</v>
      </c>
      <c r="H13" s="9">
        <f t="shared" si="0"/>
        <v>4244</v>
      </c>
      <c r="I13" s="9">
        <f t="shared" si="0"/>
        <v>-3217</v>
      </c>
    </row>
    <row r="14" spans="1:9" ht="12.75">
      <c r="A14" s="1" t="s">
        <v>140</v>
      </c>
      <c r="B14" s="10">
        <v>55046</v>
      </c>
      <c r="C14" s="10">
        <v>18363</v>
      </c>
      <c r="D14" s="10">
        <v>2493</v>
      </c>
      <c r="E14" s="10">
        <v>-6049</v>
      </c>
      <c r="F14" s="10">
        <v>0</v>
      </c>
      <c r="G14" s="10">
        <v>-4789</v>
      </c>
      <c r="H14" s="10">
        <v>3331</v>
      </c>
      <c r="I14" s="10">
        <v>13349</v>
      </c>
    </row>
    <row r="16" spans="1:9" ht="12.75">
      <c r="A16" s="1" t="s">
        <v>136</v>
      </c>
      <c r="B16" s="7">
        <f aca="true" t="shared" si="1" ref="B16:I17">B13/($C13/100)</f>
        <v>318.2906976744186</v>
      </c>
      <c r="C16" s="7">
        <f t="shared" si="1"/>
        <v>100</v>
      </c>
      <c r="D16" s="7">
        <f t="shared" si="1"/>
        <v>9.703488372093023</v>
      </c>
      <c r="E16" s="7">
        <f t="shared" si="1"/>
        <v>-105.38372093023256</v>
      </c>
      <c r="F16" s="7">
        <f t="shared" si="1"/>
        <v>0</v>
      </c>
      <c r="G16" s="7">
        <f t="shared" si="1"/>
        <v>-47.69767441860465</v>
      </c>
      <c r="H16" s="7">
        <f t="shared" si="1"/>
        <v>24.674418604651162</v>
      </c>
      <c r="I16" s="7">
        <f t="shared" si="1"/>
        <v>-18.703488372093023</v>
      </c>
    </row>
    <row r="17" spans="1:9" ht="12.75">
      <c r="A17" s="1" t="s">
        <v>137</v>
      </c>
      <c r="B17" s="7">
        <f t="shared" si="1"/>
        <v>299.76583346947666</v>
      </c>
      <c r="C17" s="7">
        <f t="shared" si="1"/>
        <v>100</v>
      </c>
      <c r="D17" s="7">
        <f t="shared" si="1"/>
        <v>13.576213037085443</v>
      </c>
      <c r="E17" s="7">
        <f t="shared" si="1"/>
        <v>-32.94124053803845</v>
      </c>
      <c r="F17" s="7">
        <f t="shared" si="1"/>
        <v>0</v>
      </c>
      <c r="G17" s="7">
        <f t="shared" si="1"/>
        <v>-26.079616620377934</v>
      </c>
      <c r="H17" s="7">
        <f t="shared" si="1"/>
        <v>18.139737515656485</v>
      </c>
      <c r="I17" s="7">
        <f t="shared" si="1"/>
        <v>72.69509339432555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7"/>
  <dimension ref="A1:K21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37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145</v>
      </c>
      <c r="B4" s="9">
        <v>311743</v>
      </c>
      <c r="C4" s="9">
        <v>204910</v>
      </c>
      <c r="D4" s="9">
        <v>10551</v>
      </c>
      <c r="E4" s="9">
        <v>-138896</v>
      </c>
      <c r="F4" s="9">
        <v>0</v>
      </c>
      <c r="G4" s="9">
        <v>-45789</v>
      </c>
      <c r="H4" s="9">
        <v>0</v>
      </c>
      <c r="I4" s="9">
        <v>30776</v>
      </c>
    </row>
    <row r="5" spans="1:9" s="3" customFormat="1" ht="12" customHeight="1">
      <c r="A5" s="3" t="s">
        <v>146</v>
      </c>
      <c r="B5" s="9">
        <v>179444</v>
      </c>
      <c r="C5" s="9">
        <v>113334</v>
      </c>
      <c r="D5" s="9">
        <v>5923</v>
      </c>
      <c r="E5" s="9">
        <v>-75727</v>
      </c>
      <c r="F5" s="9"/>
      <c r="G5" s="9">
        <v>-31113</v>
      </c>
      <c r="H5" s="9">
        <v>0</v>
      </c>
      <c r="I5" s="9">
        <v>12417</v>
      </c>
    </row>
    <row r="6" spans="1:9" s="3" customFormat="1" ht="12" customHeight="1">
      <c r="A6" s="3" t="s">
        <v>149</v>
      </c>
      <c r="B6" s="9">
        <v>68909</v>
      </c>
      <c r="C6" s="9">
        <v>11838</v>
      </c>
      <c r="D6" s="9">
        <v>665</v>
      </c>
      <c r="E6" s="9">
        <v>-10964</v>
      </c>
      <c r="F6" s="9">
        <v>0</v>
      </c>
      <c r="G6" s="9">
        <v>-914</v>
      </c>
      <c r="H6" s="9">
        <v>0</v>
      </c>
      <c r="I6" s="9">
        <v>625</v>
      </c>
    </row>
    <row r="7" spans="1:9" s="3" customFormat="1" ht="12" customHeight="1">
      <c r="A7" s="3" t="s">
        <v>143</v>
      </c>
      <c r="B7" s="9">
        <v>45524</v>
      </c>
      <c r="C7" s="9">
        <v>72641</v>
      </c>
      <c r="D7" s="9">
        <v>5074</v>
      </c>
      <c r="E7" s="9">
        <v>-48935</v>
      </c>
      <c r="F7" s="9"/>
      <c r="G7" s="9">
        <v>-21294</v>
      </c>
      <c r="H7" s="9">
        <v>7297</v>
      </c>
      <c r="I7" s="9">
        <v>14783</v>
      </c>
    </row>
    <row r="8" spans="1:9" s="3" customFormat="1" ht="12" customHeight="1">
      <c r="A8" s="3" t="s">
        <v>150</v>
      </c>
      <c r="B8" s="9">
        <v>35976</v>
      </c>
      <c r="C8" s="9">
        <v>32424</v>
      </c>
      <c r="D8" s="9">
        <v>891</v>
      </c>
      <c r="E8" s="9">
        <v>-22295</v>
      </c>
      <c r="F8" s="9"/>
      <c r="G8" s="9">
        <v>-5339</v>
      </c>
      <c r="H8" s="9">
        <v>0</v>
      </c>
      <c r="I8" s="9">
        <v>5681</v>
      </c>
    </row>
    <row r="9" spans="1:9" s="3" customFormat="1" ht="12" customHeight="1">
      <c r="A9" s="3" t="s">
        <v>148</v>
      </c>
      <c r="B9" s="9">
        <v>28061</v>
      </c>
      <c r="C9" s="9">
        <v>12964</v>
      </c>
      <c r="D9" s="9"/>
      <c r="E9" s="9">
        <v>-11158</v>
      </c>
      <c r="F9" s="9"/>
      <c r="G9" s="9">
        <v>-11809</v>
      </c>
      <c r="H9" s="9">
        <v>0</v>
      </c>
      <c r="I9" s="9">
        <v>-10003</v>
      </c>
    </row>
    <row r="10" spans="1:9" s="3" customFormat="1" ht="12" customHeight="1">
      <c r="A10" s="3" t="s">
        <v>147</v>
      </c>
      <c r="B10" s="9">
        <v>24526</v>
      </c>
      <c r="C10" s="9">
        <v>22730</v>
      </c>
      <c r="D10" s="9">
        <v>794</v>
      </c>
      <c r="E10" s="9">
        <v>-16010</v>
      </c>
      <c r="F10" s="9">
        <v>0</v>
      </c>
      <c r="G10" s="9">
        <v>-4449</v>
      </c>
      <c r="H10" s="9">
        <v>0</v>
      </c>
      <c r="I10" s="9">
        <v>3065</v>
      </c>
    </row>
    <row r="11" spans="1:9" s="3" customFormat="1" ht="12" customHeight="1">
      <c r="A11" s="3" t="s">
        <v>176</v>
      </c>
      <c r="B11" s="9">
        <v>6097</v>
      </c>
      <c r="C11" s="9">
        <v>5097</v>
      </c>
      <c r="D11" s="9">
        <v>184</v>
      </c>
      <c r="E11" s="9">
        <v>-99</v>
      </c>
      <c r="F11" s="9"/>
      <c r="G11" s="9">
        <v>-195</v>
      </c>
      <c r="H11" s="9">
        <v>0</v>
      </c>
      <c r="I11" s="9">
        <v>4987</v>
      </c>
    </row>
    <row r="12" spans="1:9" s="3" customFormat="1" ht="12" customHeight="1">
      <c r="A12" s="3" t="s">
        <v>174</v>
      </c>
      <c r="B12" s="9">
        <v>2955</v>
      </c>
      <c r="C12" s="9">
        <v>2705</v>
      </c>
      <c r="D12" s="9">
        <v>167</v>
      </c>
      <c r="E12" s="9">
        <v>631</v>
      </c>
      <c r="F12" s="9"/>
      <c r="G12" s="9">
        <v>-677</v>
      </c>
      <c r="H12" s="9">
        <v>0</v>
      </c>
      <c r="I12" s="9">
        <v>2826</v>
      </c>
    </row>
    <row r="13" spans="1:9" s="3" customFormat="1" ht="12" customHeight="1">
      <c r="A13" s="3" t="s">
        <v>160</v>
      </c>
      <c r="B13" s="9">
        <v>212</v>
      </c>
      <c r="C13" s="9">
        <v>212</v>
      </c>
      <c r="D13" s="9"/>
      <c r="E13" s="9">
        <v>0</v>
      </c>
      <c r="F13" s="9"/>
      <c r="G13" s="9"/>
      <c r="H13" s="9">
        <v>0</v>
      </c>
      <c r="I13" s="9">
        <v>212</v>
      </c>
    </row>
    <row r="14" spans="1:9" s="3" customFormat="1" ht="12" customHeight="1">
      <c r="A14" s="3" t="s">
        <v>169</v>
      </c>
      <c r="B14" s="9">
        <v>200</v>
      </c>
      <c r="C14" s="9">
        <v>200</v>
      </c>
      <c r="D14" s="9"/>
      <c r="E14" s="9">
        <v>-79</v>
      </c>
      <c r="F14" s="9"/>
      <c r="G14" s="9">
        <v>-10</v>
      </c>
      <c r="H14" s="9">
        <v>0</v>
      </c>
      <c r="I14" s="9">
        <v>111</v>
      </c>
    </row>
    <row r="15" spans="1:9" s="3" customFormat="1" ht="12" customHeight="1">
      <c r="A15" s="3" t="s">
        <v>163</v>
      </c>
      <c r="B15" s="9">
        <v>124</v>
      </c>
      <c r="C15" s="9">
        <v>545</v>
      </c>
      <c r="D15" s="9">
        <v>13</v>
      </c>
      <c r="E15" s="9">
        <v>-524</v>
      </c>
      <c r="F15" s="9">
        <v>0</v>
      </c>
      <c r="G15" s="9">
        <v>-248</v>
      </c>
      <c r="H15" s="9">
        <v>0</v>
      </c>
      <c r="I15" s="9">
        <v>-214</v>
      </c>
    </row>
    <row r="16" spans="1:9" s="3" customFormat="1" ht="12.75">
      <c r="A16" s="2"/>
      <c r="B16" s="9"/>
      <c r="C16" s="9"/>
      <c r="D16" s="9"/>
      <c r="E16" s="9"/>
      <c r="F16" s="9"/>
      <c r="G16" s="9"/>
      <c r="H16" s="9"/>
      <c r="I16" s="9"/>
    </row>
    <row r="17" spans="1:9" ht="12.75">
      <c r="A17" s="3" t="s">
        <v>139</v>
      </c>
      <c r="B17" s="9">
        <f aca="true" t="shared" si="0" ref="B17:I17">SUM(B4:B16)</f>
        <v>703771</v>
      </c>
      <c r="C17" s="9">
        <f t="shared" si="0"/>
        <v>479600</v>
      </c>
      <c r="D17" s="9">
        <f t="shared" si="0"/>
        <v>24262</v>
      </c>
      <c r="E17" s="9">
        <f t="shared" si="0"/>
        <v>-324056</v>
      </c>
      <c r="F17" s="9">
        <f t="shared" si="0"/>
        <v>0</v>
      </c>
      <c r="G17" s="9">
        <f t="shared" si="0"/>
        <v>-121837</v>
      </c>
      <c r="H17" s="9">
        <f t="shared" si="0"/>
        <v>7297</v>
      </c>
      <c r="I17" s="9">
        <f t="shared" si="0"/>
        <v>65266</v>
      </c>
    </row>
    <row r="18" spans="1:9" ht="12.75">
      <c r="A18" s="1" t="s">
        <v>140</v>
      </c>
      <c r="B18" s="10">
        <v>795772</v>
      </c>
      <c r="C18" s="10">
        <v>481605</v>
      </c>
      <c r="D18" s="10">
        <v>32315</v>
      </c>
      <c r="E18" s="10">
        <v>-292263</v>
      </c>
      <c r="F18" s="10">
        <v>0</v>
      </c>
      <c r="G18" s="10">
        <v>-123415</v>
      </c>
      <c r="H18" s="10">
        <v>-1186</v>
      </c>
      <c r="I18" s="10">
        <v>97056</v>
      </c>
    </row>
    <row r="20" spans="1:9" ht="12.75">
      <c r="A20" s="1" t="s">
        <v>136</v>
      </c>
      <c r="B20" s="7">
        <f aca="true" t="shared" si="1" ref="B20:I21">B17/($C17/100)</f>
        <v>146.74124270225187</v>
      </c>
      <c r="C20" s="7">
        <f t="shared" si="1"/>
        <v>100</v>
      </c>
      <c r="D20" s="7">
        <f t="shared" si="1"/>
        <v>5.058798999165972</v>
      </c>
      <c r="E20" s="7">
        <f t="shared" si="1"/>
        <v>-67.56797331109257</v>
      </c>
      <c r="F20" s="7">
        <f t="shared" si="1"/>
        <v>0</v>
      </c>
      <c r="G20" s="7">
        <f t="shared" si="1"/>
        <v>-25.403878231859885</v>
      </c>
      <c r="H20" s="7">
        <f t="shared" si="1"/>
        <v>1.5214762301918265</v>
      </c>
      <c r="I20" s="7">
        <f t="shared" si="1"/>
        <v>13.608423686405338</v>
      </c>
    </row>
    <row r="21" spans="1:9" ht="12.75">
      <c r="A21" s="1" t="s">
        <v>137</v>
      </c>
      <c r="B21" s="7">
        <f t="shared" si="1"/>
        <v>165.23333437152854</v>
      </c>
      <c r="C21" s="7">
        <f t="shared" si="1"/>
        <v>100</v>
      </c>
      <c r="D21" s="7">
        <f t="shared" si="1"/>
        <v>6.7098555870474765</v>
      </c>
      <c r="E21" s="7">
        <f t="shared" si="1"/>
        <v>-60.68520883296477</v>
      </c>
      <c r="F21" s="7">
        <f t="shared" si="1"/>
        <v>0</v>
      </c>
      <c r="G21" s="7">
        <f t="shared" si="1"/>
        <v>-25.625772157681087</v>
      </c>
      <c r="H21" s="7">
        <f t="shared" si="1"/>
        <v>-0.24625990178673393</v>
      </c>
      <c r="I21" s="7">
        <f t="shared" si="1"/>
        <v>20.15261469461488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8"/>
  <dimension ref="A1:K28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233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40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234</v>
      </c>
      <c r="B4" s="9">
        <v>250360</v>
      </c>
      <c r="C4" s="9">
        <v>225765</v>
      </c>
      <c r="D4" s="9">
        <v>36800</v>
      </c>
      <c r="E4" s="9">
        <v>1567</v>
      </c>
      <c r="F4" s="9">
        <v>-210000</v>
      </c>
      <c r="G4" s="9">
        <v>-18804</v>
      </c>
      <c r="H4" s="9">
        <v>0</v>
      </c>
      <c r="I4" s="9">
        <v>35328</v>
      </c>
    </row>
    <row r="5" spans="1:9" s="3" customFormat="1" ht="12" customHeight="1">
      <c r="A5" s="3" t="s">
        <v>161</v>
      </c>
      <c r="B5" s="9">
        <v>73281</v>
      </c>
      <c r="C5" s="9">
        <v>72187</v>
      </c>
      <c r="D5" s="9">
        <v>12091</v>
      </c>
      <c r="E5" s="9">
        <v>-204500</v>
      </c>
      <c r="F5" s="9"/>
      <c r="G5" s="9">
        <v>-597</v>
      </c>
      <c r="H5" s="9">
        <v>-80722</v>
      </c>
      <c r="I5" s="9">
        <v>-201541</v>
      </c>
    </row>
    <row r="6" spans="1:9" s="3" customFormat="1" ht="12" customHeight="1">
      <c r="A6" s="3" t="s">
        <v>159</v>
      </c>
      <c r="B6" s="9">
        <v>58404</v>
      </c>
      <c r="C6" s="9">
        <v>74459</v>
      </c>
      <c r="D6" s="9">
        <v>1605</v>
      </c>
      <c r="E6" s="9">
        <v>2661</v>
      </c>
      <c r="F6" s="9"/>
      <c r="G6" s="9">
        <v>-35706</v>
      </c>
      <c r="H6" s="9">
        <v>0</v>
      </c>
      <c r="I6" s="9">
        <v>43019</v>
      </c>
    </row>
    <row r="7" spans="1:9" s="3" customFormat="1" ht="12" customHeight="1">
      <c r="A7" s="3" t="s">
        <v>152</v>
      </c>
      <c r="B7" s="9">
        <v>30000</v>
      </c>
      <c r="C7" s="9">
        <v>30000</v>
      </c>
      <c r="D7" s="9">
        <v>2175</v>
      </c>
      <c r="E7" s="9">
        <v>-30000</v>
      </c>
      <c r="F7" s="9"/>
      <c r="G7" s="9">
        <v>-3027</v>
      </c>
      <c r="H7" s="9">
        <v>0</v>
      </c>
      <c r="I7" s="9">
        <v>-852</v>
      </c>
    </row>
    <row r="8" spans="1:9" s="3" customFormat="1" ht="12" customHeight="1">
      <c r="A8" s="3" t="s">
        <v>179</v>
      </c>
      <c r="B8" s="9">
        <v>23430</v>
      </c>
      <c r="C8" s="9">
        <v>23430</v>
      </c>
      <c r="D8" s="9">
        <v>9535</v>
      </c>
      <c r="E8" s="9">
        <v>-98457</v>
      </c>
      <c r="F8" s="9"/>
      <c r="G8" s="9">
        <v>-114</v>
      </c>
      <c r="H8" s="9">
        <v>0</v>
      </c>
      <c r="I8" s="9">
        <v>-65606</v>
      </c>
    </row>
    <row r="9" spans="1:9" s="3" customFormat="1" ht="12" customHeight="1">
      <c r="A9" s="3" t="s">
        <v>235</v>
      </c>
      <c r="B9" s="9">
        <v>11789</v>
      </c>
      <c r="C9" s="9">
        <v>12061</v>
      </c>
      <c r="D9" s="9">
        <v>8900</v>
      </c>
      <c r="E9" s="9">
        <v>76</v>
      </c>
      <c r="F9" s="9">
        <v>-76209</v>
      </c>
      <c r="G9" s="9">
        <v>-2894</v>
      </c>
      <c r="H9" s="9">
        <v>0</v>
      </c>
      <c r="I9" s="9">
        <v>-58066</v>
      </c>
    </row>
    <row r="10" spans="1:9" s="3" customFormat="1" ht="12" customHeight="1">
      <c r="A10" s="3" t="s">
        <v>148</v>
      </c>
      <c r="B10" s="9">
        <v>11463</v>
      </c>
      <c r="C10" s="9">
        <v>1707</v>
      </c>
      <c r="D10" s="9">
        <v>307</v>
      </c>
      <c r="E10" s="9">
        <v>-934</v>
      </c>
      <c r="F10" s="9"/>
      <c r="G10" s="9">
        <v>-997</v>
      </c>
      <c r="H10" s="9">
        <v>0</v>
      </c>
      <c r="I10" s="9">
        <v>83</v>
      </c>
    </row>
    <row r="11" spans="1:9" s="3" customFormat="1" ht="12" customHeight="1">
      <c r="A11" s="3" t="s">
        <v>169</v>
      </c>
      <c r="B11" s="9">
        <v>7404</v>
      </c>
      <c r="C11" s="9">
        <v>-2596</v>
      </c>
      <c r="D11" s="9">
        <v>127</v>
      </c>
      <c r="E11" s="9">
        <v>0</v>
      </c>
      <c r="F11" s="9"/>
      <c r="G11" s="9">
        <v>-508</v>
      </c>
      <c r="H11" s="9">
        <v>0</v>
      </c>
      <c r="I11" s="9">
        <v>-2977</v>
      </c>
    </row>
    <row r="12" spans="1:9" s="3" customFormat="1" ht="12" customHeight="1">
      <c r="A12" s="3" t="s">
        <v>157</v>
      </c>
      <c r="B12" s="9">
        <v>4270</v>
      </c>
      <c r="C12" s="9">
        <v>2135</v>
      </c>
      <c r="D12" s="9">
        <v>497</v>
      </c>
      <c r="E12" s="9">
        <v>-2405</v>
      </c>
      <c r="F12" s="9"/>
      <c r="G12" s="9">
        <v>191</v>
      </c>
      <c r="H12" s="9">
        <v>0</v>
      </c>
      <c r="I12" s="9">
        <v>418</v>
      </c>
    </row>
    <row r="13" spans="1:9" s="3" customFormat="1" ht="12" customHeight="1">
      <c r="A13" s="3" t="s">
        <v>236</v>
      </c>
      <c r="B13" s="9">
        <v>3756</v>
      </c>
      <c r="C13" s="9">
        <v>2256</v>
      </c>
      <c r="D13" s="9">
        <v>42</v>
      </c>
      <c r="E13" s="9">
        <v>-3000</v>
      </c>
      <c r="F13" s="9"/>
      <c r="G13" s="9">
        <v>-283</v>
      </c>
      <c r="H13" s="9">
        <v>0</v>
      </c>
      <c r="I13" s="9">
        <v>-985</v>
      </c>
    </row>
    <row r="14" spans="1:9" s="3" customFormat="1" ht="12" customHeight="1">
      <c r="A14" s="3" t="s">
        <v>181</v>
      </c>
      <c r="B14" s="9">
        <v>3360</v>
      </c>
      <c r="C14" s="9">
        <v>3360</v>
      </c>
      <c r="D14" s="9">
        <v>459</v>
      </c>
      <c r="E14" s="9">
        <v>-2744</v>
      </c>
      <c r="F14" s="9"/>
      <c r="G14" s="9">
        <v>-66</v>
      </c>
      <c r="H14" s="9">
        <v>0</v>
      </c>
      <c r="I14" s="9">
        <v>1009</v>
      </c>
    </row>
    <row r="15" spans="1:9" s="3" customFormat="1" ht="12" customHeight="1">
      <c r="A15" s="3" t="s">
        <v>147</v>
      </c>
      <c r="B15" s="9">
        <v>1890</v>
      </c>
      <c r="C15" s="9">
        <v>1765</v>
      </c>
      <c r="D15" s="9"/>
      <c r="E15" s="9">
        <v>-1345584</v>
      </c>
      <c r="F15" s="9">
        <v>0</v>
      </c>
      <c r="G15" s="9">
        <v>-6031</v>
      </c>
      <c r="H15" s="9">
        <v>0</v>
      </c>
      <c r="I15" s="9">
        <v>-1349850</v>
      </c>
    </row>
    <row r="16" spans="1:9" s="3" customFormat="1" ht="12" customHeight="1">
      <c r="A16" s="3" t="s">
        <v>165</v>
      </c>
      <c r="B16" s="9">
        <v>1472</v>
      </c>
      <c r="C16" s="9">
        <v>794</v>
      </c>
      <c r="D16" s="9">
        <v>21</v>
      </c>
      <c r="E16" s="9">
        <v>-500</v>
      </c>
      <c r="F16" s="9"/>
      <c r="G16" s="9">
        <v>-20</v>
      </c>
      <c r="H16" s="9">
        <v>0</v>
      </c>
      <c r="I16" s="9">
        <v>295</v>
      </c>
    </row>
    <row r="17" spans="1:9" s="3" customFormat="1" ht="12" customHeight="1">
      <c r="A17" s="3" t="s">
        <v>176</v>
      </c>
      <c r="B17" s="9">
        <v>652</v>
      </c>
      <c r="C17" s="9">
        <v>556</v>
      </c>
      <c r="D17" s="9">
        <v>25</v>
      </c>
      <c r="E17" s="9">
        <v>0</v>
      </c>
      <c r="F17" s="9"/>
      <c r="G17" s="9">
        <v>-20</v>
      </c>
      <c r="H17" s="9">
        <v>0</v>
      </c>
      <c r="I17" s="9">
        <v>561</v>
      </c>
    </row>
    <row r="18" spans="1:9" s="3" customFormat="1" ht="12" customHeight="1">
      <c r="A18" s="3" t="s">
        <v>237</v>
      </c>
      <c r="B18" s="9">
        <v>482</v>
      </c>
      <c r="C18" s="9">
        <v>441</v>
      </c>
      <c r="D18" s="9">
        <v>9542</v>
      </c>
      <c r="E18" s="9">
        <v>74470</v>
      </c>
      <c r="F18" s="9"/>
      <c r="G18" s="9"/>
      <c r="H18" s="9">
        <v>0</v>
      </c>
      <c r="I18" s="9">
        <v>84453</v>
      </c>
    </row>
    <row r="19" spans="1:9" s="3" customFormat="1" ht="12" customHeight="1">
      <c r="A19" s="3" t="s">
        <v>177</v>
      </c>
      <c r="B19" s="9">
        <v>140</v>
      </c>
      <c r="C19" s="9">
        <v>140</v>
      </c>
      <c r="D19" s="9">
        <v>2</v>
      </c>
      <c r="E19" s="9">
        <v>0</v>
      </c>
      <c r="F19" s="9"/>
      <c r="G19" s="9">
        <v>-8</v>
      </c>
      <c r="H19" s="9">
        <v>0</v>
      </c>
      <c r="I19" s="9">
        <v>134</v>
      </c>
    </row>
    <row r="20" spans="1:9" s="3" customFormat="1" ht="12" customHeight="1">
      <c r="A20" s="3" t="s">
        <v>149</v>
      </c>
      <c r="B20" s="9">
        <v>51</v>
      </c>
      <c r="C20" s="9">
        <v>-199</v>
      </c>
      <c r="D20" s="9"/>
      <c r="E20" s="9">
        <v>0</v>
      </c>
      <c r="F20" s="9">
        <v>0</v>
      </c>
      <c r="G20" s="9">
        <v>0</v>
      </c>
      <c r="H20" s="9">
        <v>0</v>
      </c>
      <c r="I20" s="9">
        <v>-199</v>
      </c>
    </row>
    <row r="21" spans="1:9" s="3" customFormat="1" ht="12" customHeight="1">
      <c r="A21" s="3" t="s">
        <v>162</v>
      </c>
      <c r="B21" s="9">
        <v>11</v>
      </c>
      <c r="C21" s="9">
        <v>11</v>
      </c>
      <c r="D21" s="9"/>
      <c r="E21" s="9">
        <v>0</v>
      </c>
      <c r="F21" s="9"/>
      <c r="G21" s="9">
        <v>-7</v>
      </c>
      <c r="H21" s="9">
        <v>0</v>
      </c>
      <c r="I21" s="9">
        <v>4</v>
      </c>
    </row>
    <row r="22" spans="1:9" s="3" customFormat="1" ht="12" customHeight="1">
      <c r="A22" s="3" t="s">
        <v>146</v>
      </c>
      <c r="B22" s="9">
        <v>0</v>
      </c>
      <c r="C22" s="9"/>
      <c r="D22" s="9">
        <v>1781</v>
      </c>
      <c r="E22" s="9">
        <v>54466</v>
      </c>
      <c r="F22" s="9"/>
      <c r="G22" s="9">
        <v>633</v>
      </c>
      <c r="H22" s="9">
        <v>0</v>
      </c>
      <c r="I22" s="9">
        <v>56880</v>
      </c>
    </row>
    <row r="23" spans="1:9" s="3" customFormat="1" ht="12.75">
      <c r="A23" s="2"/>
      <c r="B23" s="9"/>
      <c r="C23" s="9"/>
      <c r="D23" s="9"/>
      <c r="E23" s="9"/>
      <c r="F23" s="9"/>
      <c r="G23" s="9"/>
      <c r="H23" s="9"/>
      <c r="I23" s="9"/>
    </row>
    <row r="24" spans="1:9" ht="12.75">
      <c r="A24" s="3" t="s">
        <v>139</v>
      </c>
      <c r="B24" s="9">
        <f aca="true" t="shared" si="0" ref="B24:I24">SUM(B4:B23)</f>
        <v>482215</v>
      </c>
      <c r="C24" s="9">
        <f t="shared" si="0"/>
        <v>448272</v>
      </c>
      <c r="D24" s="9">
        <f t="shared" si="0"/>
        <v>83909</v>
      </c>
      <c r="E24" s="9">
        <f t="shared" si="0"/>
        <v>-1554884</v>
      </c>
      <c r="F24" s="9">
        <f t="shared" si="0"/>
        <v>-286209</v>
      </c>
      <c r="G24" s="9">
        <f t="shared" si="0"/>
        <v>-68258</v>
      </c>
      <c r="H24" s="9">
        <f t="shared" si="0"/>
        <v>-80722</v>
      </c>
      <c r="I24" s="9">
        <f t="shared" si="0"/>
        <v>-1457892</v>
      </c>
    </row>
    <row r="25" spans="1:9" ht="12.75">
      <c r="A25" s="1" t="s">
        <v>140</v>
      </c>
      <c r="B25" s="10">
        <v>430568</v>
      </c>
      <c r="C25" s="10">
        <v>317687</v>
      </c>
      <c r="D25" s="10">
        <v>113999</v>
      </c>
      <c r="E25" s="10">
        <v>-771983</v>
      </c>
      <c r="F25" s="10">
        <v>-263723</v>
      </c>
      <c r="G25" s="10">
        <v>-68247</v>
      </c>
      <c r="H25" s="10">
        <v>-7097</v>
      </c>
      <c r="I25" s="10">
        <v>-679364</v>
      </c>
    </row>
    <row r="27" spans="1:9" ht="12.75">
      <c r="A27" s="1" t="s">
        <v>136</v>
      </c>
      <c r="B27" s="7">
        <f aca="true" t="shared" si="1" ref="B27:I28">B24/($C24/100)</f>
        <v>107.5719652353928</v>
      </c>
      <c r="C27" s="7">
        <f t="shared" si="1"/>
        <v>100</v>
      </c>
      <c r="D27" s="7">
        <f t="shared" si="1"/>
        <v>18.718322804011848</v>
      </c>
      <c r="E27" s="7">
        <f t="shared" si="1"/>
        <v>-346.86172680872323</v>
      </c>
      <c r="F27" s="7">
        <f t="shared" si="1"/>
        <v>-63.84717314487632</v>
      </c>
      <c r="G27" s="7">
        <f t="shared" si="1"/>
        <v>-15.226915801120747</v>
      </c>
      <c r="H27" s="7">
        <f t="shared" si="1"/>
        <v>-18.007370525038368</v>
      </c>
      <c r="I27" s="7">
        <f t="shared" si="1"/>
        <v>-325.2248634757469</v>
      </c>
    </row>
    <row r="28" spans="1:9" ht="12.75">
      <c r="A28" s="1" t="s">
        <v>137</v>
      </c>
      <c r="B28" s="7">
        <f t="shared" si="1"/>
        <v>135.53214327309584</v>
      </c>
      <c r="C28" s="7">
        <f t="shared" si="1"/>
        <v>100</v>
      </c>
      <c r="D28" s="7">
        <f t="shared" si="1"/>
        <v>35.884061985539226</v>
      </c>
      <c r="E28" s="7">
        <f t="shared" si="1"/>
        <v>-243.00113004309273</v>
      </c>
      <c r="F28" s="7">
        <f t="shared" si="1"/>
        <v>-83.01346923229468</v>
      </c>
      <c r="G28" s="7">
        <f t="shared" si="1"/>
        <v>-21.482465445548605</v>
      </c>
      <c r="H28" s="7">
        <f t="shared" si="1"/>
        <v>-2.2339598409755514</v>
      </c>
      <c r="I28" s="7">
        <f t="shared" si="1"/>
        <v>-213.84696257637236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9"/>
  <dimension ref="A1:K13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238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41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171</v>
      </c>
      <c r="B4" s="9">
        <v>396797</v>
      </c>
      <c r="C4" s="9">
        <v>392528</v>
      </c>
      <c r="D4" s="9">
        <v>9575</v>
      </c>
      <c r="E4" s="9">
        <v>-297515</v>
      </c>
      <c r="F4" s="9"/>
      <c r="G4" s="9">
        <v>-120043</v>
      </c>
      <c r="H4" s="9">
        <v>0</v>
      </c>
      <c r="I4" s="9">
        <v>-15455</v>
      </c>
    </row>
    <row r="5" spans="1:9" s="3" customFormat="1" ht="12" customHeight="1">
      <c r="A5" s="3" t="s">
        <v>239</v>
      </c>
      <c r="B5" s="9">
        <v>102571</v>
      </c>
      <c r="C5" s="9">
        <v>101508</v>
      </c>
      <c r="D5" s="9">
        <v>4284</v>
      </c>
      <c r="E5" s="9">
        <v>-84187</v>
      </c>
      <c r="F5" s="9"/>
      <c r="G5" s="9">
        <v>-23248</v>
      </c>
      <c r="H5" s="9">
        <v>0</v>
      </c>
      <c r="I5" s="9">
        <v>-1643</v>
      </c>
    </row>
    <row r="6" spans="1:9" s="3" customFormat="1" ht="12" customHeight="1">
      <c r="A6" s="3" t="s">
        <v>178</v>
      </c>
      <c r="B6" s="9">
        <v>49451</v>
      </c>
      <c r="C6" s="9">
        <v>48622</v>
      </c>
      <c r="D6" s="9">
        <v>1160</v>
      </c>
      <c r="E6" s="9">
        <v>-45383</v>
      </c>
      <c r="F6" s="9"/>
      <c r="G6" s="9">
        <v>-9392</v>
      </c>
      <c r="H6" s="9">
        <v>0</v>
      </c>
      <c r="I6" s="9">
        <v>-4993</v>
      </c>
    </row>
    <row r="7" spans="1:9" s="3" customFormat="1" ht="12" customHeight="1">
      <c r="A7" s="3" t="s">
        <v>147</v>
      </c>
      <c r="B7" s="9">
        <v>14142</v>
      </c>
      <c r="C7" s="9">
        <v>14142</v>
      </c>
      <c r="D7" s="9">
        <v>243</v>
      </c>
      <c r="E7" s="9">
        <v>-12044</v>
      </c>
      <c r="F7" s="9">
        <v>0</v>
      </c>
      <c r="G7" s="9">
        <v>-2275</v>
      </c>
      <c r="H7" s="9">
        <v>0</v>
      </c>
      <c r="I7" s="9">
        <v>66</v>
      </c>
    </row>
    <row r="8" spans="1:9" s="3" customFormat="1" ht="12.75">
      <c r="A8" s="2"/>
      <c r="B8" s="9"/>
      <c r="C8" s="9"/>
      <c r="D8" s="9"/>
      <c r="E8" s="9"/>
      <c r="F8" s="9"/>
      <c r="G8" s="9"/>
      <c r="H8" s="9"/>
      <c r="I8" s="9"/>
    </row>
    <row r="9" spans="1:9" ht="12.75">
      <c r="A9" s="3" t="s">
        <v>139</v>
      </c>
      <c r="B9" s="9">
        <f aca="true" t="shared" si="0" ref="B9:I9">SUM(B4:B8)</f>
        <v>562961</v>
      </c>
      <c r="C9" s="9">
        <f t="shared" si="0"/>
        <v>556800</v>
      </c>
      <c r="D9" s="9">
        <f t="shared" si="0"/>
        <v>15262</v>
      </c>
      <c r="E9" s="9">
        <f t="shared" si="0"/>
        <v>-439129</v>
      </c>
      <c r="F9" s="9">
        <f t="shared" si="0"/>
        <v>0</v>
      </c>
      <c r="G9" s="9">
        <f t="shared" si="0"/>
        <v>-154958</v>
      </c>
      <c r="H9" s="9">
        <f t="shared" si="0"/>
        <v>0</v>
      </c>
      <c r="I9" s="9">
        <f t="shared" si="0"/>
        <v>-22025</v>
      </c>
    </row>
    <row r="10" spans="1:9" ht="12.75">
      <c r="A10" s="1" t="s">
        <v>140</v>
      </c>
      <c r="B10" s="10">
        <v>511160</v>
      </c>
      <c r="C10" s="10">
        <v>505549</v>
      </c>
      <c r="D10" s="10">
        <v>17594</v>
      </c>
      <c r="E10" s="10">
        <v>-440785</v>
      </c>
      <c r="F10" s="10">
        <v>0</v>
      </c>
      <c r="G10" s="10">
        <v>-140372</v>
      </c>
      <c r="H10" s="10">
        <v>0</v>
      </c>
      <c r="I10" s="10">
        <v>-58014</v>
      </c>
    </row>
    <row r="12" spans="1:9" ht="12.75">
      <c r="A12" s="1" t="s">
        <v>136</v>
      </c>
      <c r="B12" s="7">
        <f aca="true" t="shared" si="1" ref="B12:I13">B9/($C9/100)</f>
        <v>101.10650143678161</v>
      </c>
      <c r="C12" s="7">
        <f t="shared" si="1"/>
        <v>100</v>
      </c>
      <c r="D12" s="7">
        <f t="shared" si="1"/>
        <v>2.7410201149425286</v>
      </c>
      <c r="E12" s="7">
        <f t="shared" si="1"/>
        <v>-78.86655890804597</v>
      </c>
      <c r="F12" s="7">
        <f t="shared" si="1"/>
        <v>0</v>
      </c>
      <c r="G12" s="7">
        <f t="shared" si="1"/>
        <v>-27.830100574712645</v>
      </c>
      <c r="H12" s="7">
        <f t="shared" si="1"/>
        <v>0</v>
      </c>
      <c r="I12" s="7">
        <f t="shared" si="1"/>
        <v>-3.955639367816092</v>
      </c>
    </row>
    <row r="13" spans="1:9" ht="12.75">
      <c r="A13" s="1" t="s">
        <v>137</v>
      </c>
      <c r="B13" s="7">
        <f t="shared" si="1"/>
        <v>101.10988252375141</v>
      </c>
      <c r="C13" s="7">
        <f t="shared" si="1"/>
        <v>100</v>
      </c>
      <c r="D13" s="7">
        <f t="shared" si="1"/>
        <v>3.4801769957017026</v>
      </c>
      <c r="E13" s="7">
        <f t="shared" si="1"/>
        <v>-87.18937234570734</v>
      </c>
      <c r="F13" s="7">
        <f t="shared" si="1"/>
        <v>0</v>
      </c>
      <c r="G13" s="7">
        <f t="shared" si="1"/>
        <v>-27.766250155771253</v>
      </c>
      <c r="H13" s="7">
        <f t="shared" si="1"/>
        <v>0</v>
      </c>
      <c r="I13" s="7">
        <f t="shared" si="1"/>
        <v>-11.47544550577689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10"/>
  <dimension ref="A1:K6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240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42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159</v>
      </c>
      <c r="B4" s="9">
        <v>2450472</v>
      </c>
      <c r="C4" s="9">
        <v>2305872</v>
      </c>
      <c r="D4" s="9">
        <v>88790</v>
      </c>
      <c r="E4" s="9">
        <v>-1473808</v>
      </c>
      <c r="F4" s="9"/>
      <c r="G4" s="9">
        <v>-821065</v>
      </c>
      <c r="H4" s="9">
        <v>0</v>
      </c>
      <c r="I4" s="9">
        <v>99789</v>
      </c>
    </row>
    <row r="5" spans="1:9" s="3" customFormat="1" ht="12" customHeight="1">
      <c r="A5" s="3" t="s">
        <v>241</v>
      </c>
      <c r="B5" s="9">
        <v>875474</v>
      </c>
      <c r="C5" s="9">
        <v>870739</v>
      </c>
      <c r="D5" s="9">
        <v>41839</v>
      </c>
      <c r="E5" s="9">
        <v>-647899</v>
      </c>
      <c r="F5" s="9">
        <v>0</v>
      </c>
      <c r="G5" s="9">
        <v>-203592</v>
      </c>
      <c r="H5" s="9">
        <v>41</v>
      </c>
      <c r="I5" s="9">
        <v>61128</v>
      </c>
    </row>
    <row r="6" spans="1:9" s="3" customFormat="1" ht="12" customHeight="1">
      <c r="A6" s="3" t="s">
        <v>242</v>
      </c>
      <c r="B6" s="9">
        <v>2901330</v>
      </c>
      <c r="C6" s="9">
        <v>741837</v>
      </c>
      <c r="D6" s="9">
        <v>176085</v>
      </c>
      <c r="E6" s="9">
        <v>-650934</v>
      </c>
      <c r="F6" s="9"/>
      <c r="G6" s="9">
        <v>-376885</v>
      </c>
      <c r="H6" s="9">
        <v>0</v>
      </c>
      <c r="I6" s="9">
        <v>-109897</v>
      </c>
    </row>
    <row r="7" spans="1:9" s="3" customFormat="1" ht="12" customHeight="1">
      <c r="A7" s="3" t="s">
        <v>243</v>
      </c>
      <c r="B7" s="9">
        <v>872133</v>
      </c>
      <c r="C7" s="9">
        <v>629834</v>
      </c>
      <c r="D7" s="9">
        <v>91344</v>
      </c>
      <c r="E7" s="9">
        <v>-496573</v>
      </c>
      <c r="F7" s="9">
        <v>0</v>
      </c>
      <c r="G7" s="9">
        <v>-198011</v>
      </c>
      <c r="H7" s="9">
        <v>371</v>
      </c>
      <c r="I7" s="9">
        <v>26965</v>
      </c>
    </row>
    <row r="8" spans="1:9" s="3" customFormat="1" ht="12" customHeight="1">
      <c r="A8" s="3" t="s">
        <v>145</v>
      </c>
      <c r="B8" s="9">
        <v>704700</v>
      </c>
      <c r="C8" s="9">
        <v>512739</v>
      </c>
      <c r="D8" s="9">
        <v>135908</v>
      </c>
      <c r="E8" s="9">
        <v>-554881</v>
      </c>
      <c r="F8" s="9">
        <v>0</v>
      </c>
      <c r="G8" s="9">
        <v>-77741</v>
      </c>
      <c r="H8" s="9">
        <v>0</v>
      </c>
      <c r="I8" s="9">
        <v>16025</v>
      </c>
    </row>
    <row r="9" spans="1:9" s="3" customFormat="1" ht="12" customHeight="1">
      <c r="A9" s="3" t="s">
        <v>244</v>
      </c>
      <c r="B9" s="9">
        <v>187380</v>
      </c>
      <c r="C9" s="9">
        <v>187380</v>
      </c>
      <c r="D9" s="9">
        <v>80546</v>
      </c>
      <c r="E9" s="9">
        <v>-255050</v>
      </c>
      <c r="F9" s="9"/>
      <c r="G9" s="9">
        <v>-57123</v>
      </c>
      <c r="H9" s="9">
        <v>0</v>
      </c>
      <c r="I9" s="9">
        <v>-44247</v>
      </c>
    </row>
    <row r="10" spans="1:9" s="3" customFormat="1" ht="12" customHeight="1">
      <c r="A10" s="3" t="s">
        <v>146</v>
      </c>
      <c r="B10" s="9">
        <v>215953</v>
      </c>
      <c r="C10" s="9">
        <v>132289</v>
      </c>
      <c r="D10" s="9">
        <v>83516</v>
      </c>
      <c r="E10" s="9">
        <v>77964</v>
      </c>
      <c r="F10" s="9"/>
      <c r="G10" s="9">
        <v>-34968</v>
      </c>
      <c r="H10" s="9">
        <v>0</v>
      </c>
      <c r="I10" s="9">
        <v>258801</v>
      </c>
    </row>
    <row r="11" spans="1:9" s="3" customFormat="1" ht="12" customHeight="1">
      <c r="A11" s="3" t="s">
        <v>225</v>
      </c>
      <c r="B11" s="9">
        <v>85194</v>
      </c>
      <c r="C11" s="9">
        <v>84115</v>
      </c>
      <c r="D11" s="9">
        <v>3688</v>
      </c>
      <c r="E11" s="9">
        <v>-77226</v>
      </c>
      <c r="F11" s="9"/>
      <c r="G11" s="9">
        <v>-12307</v>
      </c>
      <c r="H11" s="9">
        <v>0</v>
      </c>
      <c r="I11" s="9">
        <v>-1730</v>
      </c>
    </row>
    <row r="12" spans="1:9" s="3" customFormat="1" ht="12" customHeight="1">
      <c r="A12" s="3" t="s">
        <v>245</v>
      </c>
      <c r="B12" s="9">
        <v>139329</v>
      </c>
      <c r="C12" s="9">
        <v>79038</v>
      </c>
      <c r="D12" s="9">
        <v>6800</v>
      </c>
      <c r="E12" s="9">
        <v>-26957</v>
      </c>
      <c r="F12" s="9">
        <v>-1782</v>
      </c>
      <c r="G12" s="9">
        <v>-35813</v>
      </c>
      <c r="H12" s="9">
        <v>0</v>
      </c>
      <c r="I12" s="9">
        <v>21286</v>
      </c>
    </row>
    <row r="13" spans="1:9" s="3" customFormat="1" ht="12" customHeight="1">
      <c r="A13" s="3" t="s">
        <v>181</v>
      </c>
      <c r="B13" s="9">
        <v>66821</v>
      </c>
      <c r="C13" s="9">
        <v>59323</v>
      </c>
      <c r="D13" s="9">
        <v>7163</v>
      </c>
      <c r="E13" s="9">
        <v>-113691</v>
      </c>
      <c r="F13" s="9"/>
      <c r="G13" s="9">
        <v>-7956</v>
      </c>
      <c r="H13" s="9">
        <v>0</v>
      </c>
      <c r="I13" s="9">
        <v>-55161</v>
      </c>
    </row>
    <row r="14" spans="1:9" s="3" customFormat="1" ht="12" customHeight="1">
      <c r="A14" s="3" t="s">
        <v>148</v>
      </c>
      <c r="B14" s="9">
        <v>1006146</v>
      </c>
      <c r="C14" s="9">
        <v>59098</v>
      </c>
      <c r="D14" s="9">
        <v>33757</v>
      </c>
      <c r="E14" s="9">
        <v>-42139</v>
      </c>
      <c r="F14" s="9"/>
      <c r="G14" s="9">
        <v>-12455</v>
      </c>
      <c r="H14" s="9">
        <v>0</v>
      </c>
      <c r="I14" s="9">
        <v>38261</v>
      </c>
    </row>
    <row r="15" spans="1:9" s="3" customFormat="1" ht="12" customHeight="1">
      <c r="A15" s="3" t="s">
        <v>236</v>
      </c>
      <c r="B15" s="9">
        <v>69690</v>
      </c>
      <c r="C15" s="9">
        <v>51976</v>
      </c>
      <c r="D15" s="9">
        <v>967</v>
      </c>
      <c r="E15" s="9">
        <v>-2299</v>
      </c>
      <c r="F15" s="9"/>
      <c r="G15" s="9">
        <v>-6518</v>
      </c>
      <c r="H15" s="9">
        <v>0</v>
      </c>
      <c r="I15" s="9">
        <v>44126</v>
      </c>
    </row>
    <row r="16" spans="1:9" s="3" customFormat="1" ht="12" customHeight="1">
      <c r="A16" s="3" t="s">
        <v>150</v>
      </c>
      <c r="B16" s="9">
        <v>69951</v>
      </c>
      <c r="C16" s="9">
        <v>45587</v>
      </c>
      <c r="D16" s="9">
        <v>309</v>
      </c>
      <c r="E16" s="9">
        <v>-36400</v>
      </c>
      <c r="F16" s="9"/>
      <c r="G16" s="9">
        <v>-12302</v>
      </c>
      <c r="H16" s="9">
        <v>0</v>
      </c>
      <c r="I16" s="9">
        <v>-2806</v>
      </c>
    </row>
    <row r="17" spans="1:9" s="3" customFormat="1" ht="12" customHeight="1">
      <c r="A17" s="3" t="s">
        <v>177</v>
      </c>
      <c r="B17" s="9">
        <v>46151</v>
      </c>
      <c r="C17" s="9">
        <v>44170</v>
      </c>
      <c r="D17" s="9">
        <v>677</v>
      </c>
      <c r="E17" s="9">
        <v>-42950</v>
      </c>
      <c r="F17" s="9"/>
      <c r="G17" s="9">
        <v>-2564</v>
      </c>
      <c r="H17" s="9">
        <v>0</v>
      </c>
      <c r="I17" s="9">
        <v>-667</v>
      </c>
    </row>
    <row r="18" spans="1:9" s="3" customFormat="1" ht="12" customHeight="1">
      <c r="A18" s="3" t="s">
        <v>161</v>
      </c>
      <c r="B18" s="9">
        <v>38753</v>
      </c>
      <c r="C18" s="9">
        <v>38753</v>
      </c>
      <c r="D18" s="9"/>
      <c r="E18" s="9">
        <v>-63000</v>
      </c>
      <c r="F18" s="9"/>
      <c r="G18" s="9">
        <v>-298</v>
      </c>
      <c r="H18" s="9">
        <v>0</v>
      </c>
      <c r="I18" s="9">
        <v>-24545</v>
      </c>
    </row>
    <row r="19" spans="1:9" s="3" customFormat="1" ht="12" customHeight="1">
      <c r="A19" s="3" t="s">
        <v>184</v>
      </c>
      <c r="B19" s="9">
        <v>28157</v>
      </c>
      <c r="C19" s="9">
        <v>28157</v>
      </c>
      <c r="D19" s="9">
        <v>1112</v>
      </c>
      <c r="E19" s="9">
        <v>-15928</v>
      </c>
      <c r="F19" s="9"/>
      <c r="G19" s="9">
        <v>-12992</v>
      </c>
      <c r="H19" s="9">
        <v>0</v>
      </c>
      <c r="I19" s="9">
        <v>349</v>
      </c>
    </row>
    <row r="20" spans="1:9" s="3" customFormat="1" ht="12" customHeight="1">
      <c r="A20" s="3" t="s">
        <v>172</v>
      </c>
      <c r="B20" s="9">
        <v>58298</v>
      </c>
      <c r="C20" s="9">
        <v>26734</v>
      </c>
      <c r="D20" s="9">
        <v>1137</v>
      </c>
      <c r="E20" s="9">
        <v>-16944</v>
      </c>
      <c r="F20" s="9"/>
      <c r="G20" s="9">
        <v>-9189</v>
      </c>
      <c r="H20" s="9">
        <v>0</v>
      </c>
      <c r="I20" s="9">
        <v>1738</v>
      </c>
    </row>
    <row r="21" spans="1:9" s="3" customFormat="1" ht="12" customHeight="1">
      <c r="A21" s="3" t="s">
        <v>167</v>
      </c>
      <c r="B21" s="9">
        <v>25317</v>
      </c>
      <c r="C21" s="9">
        <v>25317</v>
      </c>
      <c r="D21" s="9">
        <v>5</v>
      </c>
      <c r="E21" s="9">
        <v>-3031</v>
      </c>
      <c r="F21" s="9"/>
      <c r="G21" s="9">
        <v>-2356</v>
      </c>
      <c r="H21" s="9">
        <v>0</v>
      </c>
      <c r="I21" s="9">
        <v>19935</v>
      </c>
    </row>
    <row r="22" spans="1:9" s="3" customFormat="1" ht="12" customHeight="1">
      <c r="A22" s="3" t="s">
        <v>154</v>
      </c>
      <c r="B22" s="9">
        <v>20466</v>
      </c>
      <c r="C22" s="9">
        <v>19549</v>
      </c>
      <c r="D22" s="9">
        <v>2286</v>
      </c>
      <c r="E22" s="9">
        <v>-14455</v>
      </c>
      <c r="F22" s="9"/>
      <c r="G22" s="9">
        <v>-4901</v>
      </c>
      <c r="H22" s="9">
        <v>0</v>
      </c>
      <c r="I22" s="9">
        <v>2479</v>
      </c>
    </row>
    <row r="23" spans="1:9" s="3" customFormat="1" ht="12" customHeight="1">
      <c r="A23" s="3" t="s">
        <v>246</v>
      </c>
      <c r="B23" s="9">
        <v>21263</v>
      </c>
      <c r="C23" s="9">
        <v>16870</v>
      </c>
      <c r="D23" s="9">
        <v>701</v>
      </c>
      <c r="E23" s="9">
        <v>-3663</v>
      </c>
      <c r="F23" s="9"/>
      <c r="G23" s="9">
        <v>-2050</v>
      </c>
      <c r="H23" s="9">
        <v>0</v>
      </c>
      <c r="I23" s="9">
        <v>11858</v>
      </c>
    </row>
    <row r="24" spans="1:9" s="3" customFormat="1" ht="12" customHeight="1">
      <c r="A24" s="3" t="s">
        <v>143</v>
      </c>
      <c r="B24" s="9">
        <v>16675</v>
      </c>
      <c r="C24" s="9">
        <v>16428</v>
      </c>
      <c r="D24" s="9">
        <v>21795</v>
      </c>
      <c r="E24" s="9">
        <v>-50586</v>
      </c>
      <c r="F24" s="9"/>
      <c r="G24" s="9">
        <v>-5205</v>
      </c>
      <c r="H24" s="9">
        <v>2310</v>
      </c>
      <c r="I24" s="9">
        <v>-15258</v>
      </c>
    </row>
    <row r="25" spans="1:9" s="3" customFormat="1" ht="12" customHeight="1">
      <c r="A25" s="3" t="s">
        <v>147</v>
      </c>
      <c r="B25" s="9">
        <v>15708</v>
      </c>
      <c r="C25" s="9">
        <v>15294</v>
      </c>
      <c r="D25" s="9">
        <v>1679</v>
      </c>
      <c r="E25" s="9">
        <v>-438</v>
      </c>
      <c r="F25" s="9">
        <v>0</v>
      </c>
      <c r="G25" s="9">
        <v>-2877</v>
      </c>
      <c r="H25" s="9">
        <v>0</v>
      </c>
      <c r="I25" s="9">
        <v>13658</v>
      </c>
    </row>
    <row r="26" spans="1:9" s="3" customFormat="1" ht="12" customHeight="1">
      <c r="A26" s="3" t="s">
        <v>247</v>
      </c>
      <c r="B26" s="9">
        <v>31458</v>
      </c>
      <c r="C26" s="9">
        <v>14494</v>
      </c>
      <c r="D26" s="9">
        <v>1556</v>
      </c>
      <c r="E26" s="9">
        <v>-8083</v>
      </c>
      <c r="F26" s="9"/>
      <c r="G26" s="9">
        <v>-2404</v>
      </c>
      <c r="H26" s="9">
        <v>0</v>
      </c>
      <c r="I26" s="9">
        <v>5563</v>
      </c>
    </row>
    <row r="27" spans="1:9" s="3" customFormat="1" ht="12" customHeight="1">
      <c r="A27" s="3" t="s">
        <v>163</v>
      </c>
      <c r="B27" s="9">
        <v>63791</v>
      </c>
      <c r="C27" s="9">
        <v>12530</v>
      </c>
      <c r="D27" s="9">
        <v>2611</v>
      </c>
      <c r="E27" s="9">
        <v>-25287</v>
      </c>
      <c r="F27" s="9">
        <v>0</v>
      </c>
      <c r="G27" s="9">
        <v>-5714</v>
      </c>
      <c r="H27" s="9">
        <v>0</v>
      </c>
      <c r="I27" s="9">
        <v>-15860</v>
      </c>
    </row>
    <row r="28" spans="1:9" s="3" customFormat="1" ht="12" customHeight="1">
      <c r="A28" s="3" t="s">
        <v>221</v>
      </c>
      <c r="B28" s="9">
        <v>5856</v>
      </c>
      <c r="C28" s="9">
        <v>9931</v>
      </c>
      <c r="D28" s="9">
        <v>111</v>
      </c>
      <c r="E28" s="9">
        <v>-12502</v>
      </c>
      <c r="F28" s="9"/>
      <c r="G28" s="9">
        <v>-197</v>
      </c>
      <c r="H28" s="9">
        <v>0</v>
      </c>
      <c r="I28" s="9">
        <v>-2657</v>
      </c>
    </row>
    <row r="29" spans="1:9" s="3" customFormat="1" ht="12" customHeight="1">
      <c r="A29" s="3" t="s">
        <v>248</v>
      </c>
      <c r="B29" s="9">
        <v>15995</v>
      </c>
      <c r="C29" s="9">
        <v>9187</v>
      </c>
      <c r="D29" s="9">
        <v>509</v>
      </c>
      <c r="E29" s="9">
        <v>-1570</v>
      </c>
      <c r="F29" s="9">
        <v>-2058</v>
      </c>
      <c r="G29" s="9">
        <v>-4298</v>
      </c>
      <c r="H29" s="9">
        <v>0</v>
      </c>
      <c r="I29" s="9">
        <v>1770</v>
      </c>
    </row>
    <row r="30" spans="1:9" s="3" customFormat="1" ht="12" customHeight="1">
      <c r="A30" s="3" t="s">
        <v>222</v>
      </c>
      <c r="B30" s="9">
        <v>34737</v>
      </c>
      <c r="C30" s="9">
        <v>9117</v>
      </c>
      <c r="D30" s="9">
        <v>304</v>
      </c>
      <c r="E30" s="9">
        <v>-6683</v>
      </c>
      <c r="F30" s="9"/>
      <c r="G30" s="9">
        <v>-6191</v>
      </c>
      <c r="H30" s="9">
        <v>0</v>
      </c>
      <c r="I30" s="9">
        <v>-3453</v>
      </c>
    </row>
    <row r="31" spans="1:9" s="3" customFormat="1" ht="12" customHeight="1">
      <c r="A31" s="3" t="s">
        <v>249</v>
      </c>
      <c r="B31" s="9">
        <v>9293</v>
      </c>
      <c r="C31" s="9">
        <v>8599</v>
      </c>
      <c r="D31" s="9">
        <v>1379</v>
      </c>
      <c r="E31" s="9">
        <v>-3764</v>
      </c>
      <c r="F31" s="9"/>
      <c r="G31" s="9">
        <v>-726</v>
      </c>
      <c r="H31" s="9">
        <v>0</v>
      </c>
      <c r="I31" s="9">
        <v>5488</v>
      </c>
    </row>
    <row r="32" spans="1:9" s="3" customFormat="1" ht="12" customHeight="1">
      <c r="A32" s="3" t="s">
        <v>155</v>
      </c>
      <c r="B32" s="9">
        <v>15108</v>
      </c>
      <c r="C32" s="9">
        <v>6922</v>
      </c>
      <c r="D32" s="9">
        <v>433</v>
      </c>
      <c r="E32" s="9">
        <v>-4424</v>
      </c>
      <c r="F32" s="9"/>
      <c r="G32" s="9"/>
      <c r="H32" s="9">
        <v>-2634</v>
      </c>
      <c r="I32" s="9">
        <v>297</v>
      </c>
    </row>
    <row r="33" spans="1:9" s="3" customFormat="1" ht="12" customHeight="1">
      <c r="A33" s="3" t="s">
        <v>250</v>
      </c>
      <c r="B33" s="9">
        <v>19483</v>
      </c>
      <c r="C33" s="9">
        <v>6239</v>
      </c>
      <c r="D33" s="9">
        <v>386</v>
      </c>
      <c r="E33" s="9">
        <v>-1301</v>
      </c>
      <c r="F33" s="9"/>
      <c r="G33" s="9">
        <v>-3655</v>
      </c>
      <c r="H33" s="9">
        <v>488</v>
      </c>
      <c r="I33" s="9">
        <v>2157</v>
      </c>
    </row>
    <row r="34" spans="1:9" s="3" customFormat="1" ht="12" customHeight="1">
      <c r="A34" s="3" t="s">
        <v>171</v>
      </c>
      <c r="B34" s="9">
        <v>5998</v>
      </c>
      <c r="C34" s="9">
        <v>5974</v>
      </c>
      <c r="D34" s="9">
        <v>155</v>
      </c>
      <c r="E34" s="9">
        <v>-4619</v>
      </c>
      <c r="F34" s="9"/>
      <c r="G34" s="9">
        <v>-2856</v>
      </c>
      <c r="H34" s="9">
        <v>0</v>
      </c>
      <c r="I34" s="9">
        <v>-1346</v>
      </c>
    </row>
    <row r="35" spans="1:9" s="3" customFormat="1" ht="12" customHeight="1">
      <c r="A35" s="3" t="s">
        <v>251</v>
      </c>
      <c r="B35" s="9">
        <v>6684</v>
      </c>
      <c r="C35" s="9">
        <v>5553</v>
      </c>
      <c r="D35" s="9">
        <v>267</v>
      </c>
      <c r="E35" s="9">
        <v>-1357</v>
      </c>
      <c r="F35" s="9"/>
      <c r="G35" s="9">
        <v>-541</v>
      </c>
      <c r="H35" s="9">
        <v>0</v>
      </c>
      <c r="I35" s="9">
        <v>3922</v>
      </c>
    </row>
    <row r="36" spans="1:9" s="3" customFormat="1" ht="12" customHeight="1">
      <c r="A36" s="3" t="s">
        <v>252</v>
      </c>
      <c r="B36" s="9">
        <v>6562</v>
      </c>
      <c r="C36" s="9">
        <v>3647</v>
      </c>
      <c r="D36" s="9">
        <v>90</v>
      </c>
      <c r="E36" s="9">
        <v>-130</v>
      </c>
      <c r="F36" s="9"/>
      <c r="G36" s="9">
        <v>-1045</v>
      </c>
      <c r="H36" s="9">
        <v>0</v>
      </c>
      <c r="I36" s="9">
        <v>2562</v>
      </c>
    </row>
    <row r="37" spans="1:9" s="3" customFormat="1" ht="12" customHeight="1">
      <c r="A37" s="3" t="s">
        <v>169</v>
      </c>
      <c r="B37" s="9">
        <v>4885</v>
      </c>
      <c r="C37" s="9">
        <v>3462</v>
      </c>
      <c r="D37" s="9">
        <v>233</v>
      </c>
      <c r="E37" s="9">
        <v>-1469</v>
      </c>
      <c r="F37" s="9"/>
      <c r="G37" s="9">
        <v>-1036</v>
      </c>
      <c r="H37" s="9">
        <v>0</v>
      </c>
      <c r="I37" s="9">
        <v>1190</v>
      </c>
    </row>
    <row r="38" spans="1:9" s="3" customFormat="1" ht="12" customHeight="1">
      <c r="A38" s="3" t="s">
        <v>176</v>
      </c>
      <c r="B38" s="9">
        <v>5838</v>
      </c>
      <c r="C38" s="9">
        <v>3288</v>
      </c>
      <c r="D38" s="9">
        <v>626</v>
      </c>
      <c r="E38" s="9">
        <v>-538</v>
      </c>
      <c r="F38" s="9"/>
      <c r="G38" s="9">
        <v>-185</v>
      </c>
      <c r="H38" s="9">
        <v>0</v>
      </c>
      <c r="I38" s="9">
        <v>3191</v>
      </c>
    </row>
    <row r="39" spans="1:9" s="3" customFormat="1" ht="12" customHeight="1">
      <c r="A39" s="3" t="s">
        <v>152</v>
      </c>
      <c r="B39" s="9">
        <v>2922</v>
      </c>
      <c r="C39" s="9">
        <v>2922</v>
      </c>
      <c r="D39" s="9">
        <v>212</v>
      </c>
      <c r="E39" s="9">
        <v>0</v>
      </c>
      <c r="F39" s="9"/>
      <c r="G39" s="9">
        <v>-295</v>
      </c>
      <c r="H39" s="9">
        <v>0</v>
      </c>
      <c r="I39" s="9">
        <v>2839</v>
      </c>
    </row>
    <row r="40" spans="1:9" s="3" customFormat="1" ht="12" customHeight="1">
      <c r="A40" s="3" t="s">
        <v>178</v>
      </c>
      <c r="B40" s="9">
        <v>2891</v>
      </c>
      <c r="C40" s="9">
        <v>2891</v>
      </c>
      <c r="D40" s="9">
        <v>108</v>
      </c>
      <c r="E40" s="9">
        <v>-2235</v>
      </c>
      <c r="F40" s="9"/>
      <c r="G40" s="9">
        <v>-854</v>
      </c>
      <c r="H40" s="9">
        <v>0</v>
      </c>
      <c r="I40" s="9">
        <v>-90</v>
      </c>
    </row>
    <row r="41" spans="1:9" s="3" customFormat="1" ht="12" customHeight="1">
      <c r="A41" s="3" t="s">
        <v>253</v>
      </c>
      <c r="B41" s="9">
        <v>1722</v>
      </c>
      <c r="C41" s="9">
        <v>1936</v>
      </c>
      <c r="D41" s="9">
        <v>12754</v>
      </c>
      <c r="E41" s="9">
        <v>9339</v>
      </c>
      <c r="F41" s="9"/>
      <c r="G41" s="9">
        <v>-3933</v>
      </c>
      <c r="H41" s="9">
        <v>-154</v>
      </c>
      <c r="I41" s="9">
        <v>19942</v>
      </c>
    </row>
    <row r="42" spans="1:9" s="3" customFormat="1" ht="12" customHeight="1">
      <c r="A42" s="3" t="s">
        <v>157</v>
      </c>
      <c r="B42" s="9">
        <v>11881</v>
      </c>
      <c r="C42" s="9">
        <v>1782</v>
      </c>
      <c r="D42" s="9">
        <v>19</v>
      </c>
      <c r="E42" s="9">
        <v>-1919</v>
      </c>
      <c r="F42" s="9"/>
      <c r="G42" s="9">
        <v>-2</v>
      </c>
      <c r="H42" s="9">
        <v>0</v>
      </c>
      <c r="I42" s="9">
        <v>-120</v>
      </c>
    </row>
    <row r="43" spans="1:9" s="3" customFormat="1" ht="12" customHeight="1">
      <c r="A43" s="3" t="s">
        <v>220</v>
      </c>
      <c r="B43" s="9">
        <v>1451</v>
      </c>
      <c r="C43" s="9">
        <v>1451</v>
      </c>
      <c r="D43" s="9"/>
      <c r="E43" s="9">
        <v>-239</v>
      </c>
      <c r="F43" s="9"/>
      <c r="G43" s="9">
        <v>-432</v>
      </c>
      <c r="H43" s="9">
        <v>0</v>
      </c>
      <c r="I43" s="9">
        <v>780</v>
      </c>
    </row>
    <row r="44" spans="1:9" s="3" customFormat="1" ht="12" customHeight="1">
      <c r="A44" s="3" t="s">
        <v>164</v>
      </c>
      <c r="B44" s="9">
        <v>2046</v>
      </c>
      <c r="C44" s="9">
        <v>1116</v>
      </c>
      <c r="D44" s="9">
        <v>-3</v>
      </c>
      <c r="E44" s="9">
        <v>-517</v>
      </c>
      <c r="F44" s="9"/>
      <c r="G44" s="9">
        <v>-565</v>
      </c>
      <c r="H44" s="9">
        <v>0</v>
      </c>
      <c r="I44" s="9">
        <v>31</v>
      </c>
    </row>
    <row r="45" spans="1:9" s="3" customFormat="1" ht="12" customHeight="1">
      <c r="A45" s="3" t="s">
        <v>170</v>
      </c>
      <c r="B45" s="9">
        <v>725</v>
      </c>
      <c r="C45" s="9">
        <v>725</v>
      </c>
      <c r="D45" s="9"/>
      <c r="E45" s="9">
        <v>-51</v>
      </c>
      <c r="F45" s="9"/>
      <c r="G45" s="9">
        <v>-72</v>
      </c>
      <c r="H45" s="9">
        <v>0</v>
      </c>
      <c r="I45" s="9">
        <v>602</v>
      </c>
    </row>
    <row r="46" spans="1:9" s="3" customFormat="1" ht="12" customHeight="1">
      <c r="A46" s="3" t="s">
        <v>158</v>
      </c>
      <c r="B46" s="9">
        <v>1932</v>
      </c>
      <c r="C46" s="9">
        <v>708</v>
      </c>
      <c r="D46" s="9">
        <v>24</v>
      </c>
      <c r="E46" s="9">
        <v>0</v>
      </c>
      <c r="F46" s="9">
        <v>-733</v>
      </c>
      <c r="G46" s="9">
        <v>-468</v>
      </c>
      <c r="H46" s="9">
        <v>0</v>
      </c>
      <c r="I46" s="9">
        <v>-469</v>
      </c>
    </row>
    <row r="47" spans="1:9" s="3" customFormat="1" ht="12" customHeight="1">
      <c r="A47" s="3" t="s">
        <v>254</v>
      </c>
      <c r="B47" s="9">
        <v>617</v>
      </c>
      <c r="C47" s="9">
        <v>617</v>
      </c>
      <c r="D47" s="9"/>
      <c r="E47" s="9">
        <v>-1123</v>
      </c>
      <c r="F47" s="9"/>
      <c r="G47" s="9">
        <v>-207</v>
      </c>
      <c r="H47" s="9">
        <v>0</v>
      </c>
      <c r="I47" s="9">
        <v>-713</v>
      </c>
    </row>
    <row r="48" spans="1:9" s="3" customFormat="1" ht="12" customHeight="1">
      <c r="A48" s="3" t="s">
        <v>149</v>
      </c>
      <c r="B48" s="9">
        <v>659</v>
      </c>
      <c r="C48" s="9">
        <v>496</v>
      </c>
      <c r="D48" s="9">
        <v>3844</v>
      </c>
      <c r="E48" s="9">
        <v>-9552</v>
      </c>
      <c r="F48" s="9">
        <v>0</v>
      </c>
      <c r="G48" s="9">
        <v>-2654</v>
      </c>
      <c r="H48" s="9">
        <v>0</v>
      </c>
      <c r="I48" s="9">
        <v>-7866</v>
      </c>
    </row>
    <row r="49" spans="1:9" s="3" customFormat="1" ht="12" customHeight="1">
      <c r="A49" s="3" t="s">
        <v>160</v>
      </c>
      <c r="B49" s="9">
        <v>482</v>
      </c>
      <c r="C49" s="9">
        <v>482</v>
      </c>
      <c r="D49" s="9"/>
      <c r="E49" s="9">
        <v>0</v>
      </c>
      <c r="F49" s="9"/>
      <c r="G49" s="9"/>
      <c r="H49" s="9">
        <v>0</v>
      </c>
      <c r="I49" s="9">
        <v>482</v>
      </c>
    </row>
    <row r="50" spans="1:9" s="3" customFormat="1" ht="12" customHeight="1">
      <c r="A50" s="3" t="s">
        <v>255</v>
      </c>
      <c r="B50" s="9">
        <v>835</v>
      </c>
      <c r="C50" s="9">
        <v>435</v>
      </c>
      <c r="D50" s="9">
        <v>3</v>
      </c>
      <c r="E50" s="9">
        <v>-300</v>
      </c>
      <c r="F50" s="9"/>
      <c r="G50" s="9">
        <v>-360</v>
      </c>
      <c r="H50" s="9">
        <v>0</v>
      </c>
      <c r="I50" s="9">
        <v>-222</v>
      </c>
    </row>
    <row r="51" spans="1:9" s="3" customFormat="1" ht="12" customHeight="1">
      <c r="A51" s="3" t="s">
        <v>217</v>
      </c>
      <c r="B51" s="9">
        <v>434</v>
      </c>
      <c r="C51" s="9">
        <v>236</v>
      </c>
      <c r="D51" s="9">
        <v>36</v>
      </c>
      <c r="E51" s="9">
        <v>-112</v>
      </c>
      <c r="F51" s="9"/>
      <c r="G51" s="9">
        <v>-199</v>
      </c>
      <c r="H51" s="9">
        <v>0</v>
      </c>
      <c r="I51" s="9">
        <v>-39</v>
      </c>
    </row>
    <row r="52" spans="1:9" s="3" customFormat="1" ht="12" customHeight="1">
      <c r="A52" s="3" t="s">
        <v>219</v>
      </c>
      <c r="B52" s="9">
        <v>167</v>
      </c>
      <c r="C52" s="9">
        <v>167</v>
      </c>
      <c r="D52" s="9">
        <v>15</v>
      </c>
      <c r="E52" s="9">
        <v>-167</v>
      </c>
      <c r="F52" s="9"/>
      <c r="G52" s="9">
        <v>-15</v>
      </c>
      <c r="H52" s="9">
        <v>0</v>
      </c>
      <c r="I52" s="9"/>
    </row>
    <row r="53" spans="1:9" s="3" customFormat="1" ht="12" customHeight="1">
      <c r="A53" s="3" t="s">
        <v>183</v>
      </c>
      <c r="B53" s="9">
        <v>99</v>
      </c>
      <c r="C53" s="9">
        <v>84</v>
      </c>
      <c r="D53" s="9">
        <v>5</v>
      </c>
      <c r="E53" s="9">
        <v>-103</v>
      </c>
      <c r="F53" s="9"/>
      <c r="G53" s="9">
        <v>-3</v>
      </c>
      <c r="H53" s="9">
        <v>0</v>
      </c>
      <c r="I53" s="9">
        <v>-17</v>
      </c>
    </row>
    <row r="54" spans="1:9" s="3" customFormat="1" ht="12" customHeight="1">
      <c r="A54" s="3" t="s">
        <v>180</v>
      </c>
      <c r="B54" s="9">
        <v>80</v>
      </c>
      <c r="C54" s="9">
        <v>80</v>
      </c>
      <c r="D54" s="9">
        <v>5</v>
      </c>
      <c r="E54" s="9">
        <v>-110</v>
      </c>
      <c r="F54" s="9"/>
      <c r="G54" s="9">
        <v>-8</v>
      </c>
      <c r="H54" s="9">
        <v>0</v>
      </c>
      <c r="I54" s="9">
        <v>-33</v>
      </c>
    </row>
    <row r="55" spans="1:9" s="3" customFormat="1" ht="12" customHeight="1">
      <c r="A55" s="3" t="s">
        <v>230</v>
      </c>
      <c r="B55" s="9">
        <v>67</v>
      </c>
      <c r="C55" s="9">
        <v>67</v>
      </c>
      <c r="D55" s="9"/>
      <c r="E55" s="9">
        <v>-67</v>
      </c>
      <c r="F55" s="9"/>
      <c r="G55" s="9"/>
      <c r="H55" s="9">
        <v>0</v>
      </c>
      <c r="I55" s="9"/>
    </row>
    <row r="56" spans="1:9" s="3" customFormat="1" ht="12" customHeight="1">
      <c r="A56" s="3" t="s">
        <v>237</v>
      </c>
      <c r="B56" s="9">
        <v>20</v>
      </c>
      <c r="C56" s="9">
        <v>20</v>
      </c>
      <c r="D56" s="9"/>
      <c r="E56" s="9">
        <v>0</v>
      </c>
      <c r="F56" s="9"/>
      <c r="G56" s="9"/>
      <c r="H56" s="9">
        <v>0</v>
      </c>
      <c r="I56" s="9">
        <v>20</v>
      </c>
    </row>
    <row r="57" spans="1:9" s="3" customFormat="1" ht="12" customHeight="1">
      <c r="A57" s="3" t="s">
        <v>185</v>
      </c>
      <c r="B57" s="9">
        <v>-38</v>
      </c>
      <c r="C57" s="9">
        <v>-38</v>
      </c>
      <c r="D57" s="9">
        <v>14</v>
      </c>
      <c r="E57" s="9">
        <v>85</v>
      </c>
      <c r="F57" s="9"/>
      <c r="G57" s="9">
        <v>-52</v>
      </c>
      <c r="H57" s="9">
        <v>0</v>
      </c>
      <c r="I57" s="9">
        <v>9</v>
      </c>
    </row>
    <row r="58" spans="1:9" s="3" customFormat="1" ht="12" customHeight="1">
      <c r="A58" s="3" t="s">
        <v>256</v>
      </c>
      <c r="B58" s="9">
        <v>19</v>
      </c>
      <c r="C58" s="9">
        <v>-203</v>
      </c>
      <c r="D58" s="9">
        <v>718</v>
      </c>
      <c r="E58" s="9">
        <v>971</v>
      </c>
      <c r="F58" s="9"/>
      <c r="G58" s="9">
        <v>-1484</v>
      </c>
      <c r="H58" s="9">
        <v>0</v>
      </c>
      <c r="I58" s="9">
        <v>2</v>
      </c>
    </row>
    <row r="59" spans="1:9" s="3" customFormat="1" ht="12" customHeight="1">
      <c r="A59" s="3" t="s">
        <v>257</v>
      </c>
      <c r="B59" s="9">
        <v>-1679</v>
      </c>
      <c r="C59" s="9">
        <v>-2583</v>
      </c>
      <c r="D59" s="9">
        <v>17284</v>
      </c>
      <c r="E59" s="9">
        <v>-15158</v>
      </c>
      <c r="F59" s="9"/>
      <c r="G59" s="9">
        <v>457</v>
      </c>
      <c r="H59" s="9">
        <v>0</v>
      </c>
      <c r="I59" s="9"/>
    </row>
    <row r="60" spans="1:9" s="3" customFormat="1" ht="12" customHeight="1">
      <c r="A60" s="3" t="s">
        <v>174</v>
      </c>
      <c r="B60" s="9">
        <v>0</v>
      </c>
      <c r="C60" s="9"/>
      <c r="D60" s="9"/>
      <c r="E60" s="9">
        <v>-2544</v>
      </c>
      <c r="F60" s="9"/>
      <c r="G60" s="9"/>
      <c r="H60" s="9">
        <v>0</v>
      </c>
      <c r="I60" s="9">
        <v>-2544</v>
      </c>
    </row>
    <row r="61" spans="1:9" s="3" customFormat="1" ht="12" customHeight="1">
      <c r="A61" s="3" t="s">
        <v>258</v>
      </c>
      <c r="B61" s="9">
        <v>0</v>
      </c>
      <c r="C61" s="9"/>
      <c r="D61" s="9">
        <v>500</v>
      </c>
      <c r="E61" s="9">
        <v>944</v>
      </c>
      <c r="F61" s="9"/>
      <c r="G61" s="9">
        <v>-12</v>
      </c>
      <c r="H61" s="9">
        <v>0</v>
      </c>
      <c r="I61" s="9">
        <v>1432</v>
      </c>
    </row>
    <row r="62" spans="1:9" s="3" customFormat="1" ht="12.75">
      <c r="A62" s="2"/>
      <c r="B62" s="9"/>
      <c r="C62" s="9"/>
      <c r="D62" s="9"/>
      <c r="E62" s="9"/>
      <c r="F62" s="9"/>
      <c r="G62" s="9"/>
      <c r="H62" s="9"/>
      <c r="I62" s="9"/>
    </row>
    <row r="63" spans="1:9" ht="12.75">
      <c r="A63" s="3" t="s">
        <v>139</v>
      </c>
      <c r="B63" s="9">
        <f aca="true" t="shared" si="0" ref="B63:I63">SUM(B4:B62)</f>
        <v>10168381</v>
      </c>
      <c r="C63" s="9">
        <f t="shared" si="0"/>
        <v>6103433</v>
      </c>
      <c r="D63" s="9">
        <f t="shared" si="0"/>
        <v>824302</v>
      </c>
      <c r="E63" s="9">
        <f t="shared" si="0"/>
        <v>-4605473</v>
      </c>
      <c r="F63" s="9">
        <f t="shared" si="0"/>
        <v>-4573</v>
      </c>
      <c r="G63" s="9">
        <f t="shared" si="0"/>
        <v>-1939174</v>
      </c>
      <c r="H63" s="9">
        <f t="shared" si="0"/>
        <v>422</v>
      </c>
      <c r="I63" s="9">
        <f t="shared" si="0"/>
        <v>378937</v>
      </c>
    </row>
    <row r="64" spans="1:9" ht="12.75">
      <c r="A64" s="1" t="s">
        <v>140</v>
      </c>
      <c r="B64" s="10">
        <v>9902863</v>
      </c>
      <c r="C64" s="10">
        <v>7216555</v>
      </c>
      <c r="D64" s="10">
        <v>1007881</v>
      </c>
      <c r="E64" s="10">
        <v>-4962263</v>
      </c>
      <c r="F64" s="10">
        <v>-3941</v>
      </c>
      <c r="G64" s="10">
        <v>-2651134</v>
      </c>
      <c r="H64" s="10">
        <v>2642</v>
      </c>
      <c r="I64" s="10">
        <v>609740</v>
      </c>
    </row>
    <row r="66" spans="1:9" ht="12.75">
      <c r="A66" s="1" t="s">
        <v>136</v>
      </c>
      <c r="B66" s="7">
        <f aca="true" t="shared" si="1" ref="B66:I67">B63/($C63/100)</f>
        <v>166.6010096285156</v>
      </c>
      <c r="C66" s="7">
        <f t="shared" si="1"/>
        <v>100</v>
      </c>
      <c r="D66" s="7">
        <f t="shared" si="1"/>
        <v>13.505546796368535</v>
      </c>
      <c r="E66" s="7">
        <f t="shared" si="1"/>
        <v>-75.45709111577042</v>
      </c>
      <c r="F66" s="7">
        <f t="shared" si="1"/>
        <v>-0.07492504628133052</v>
      </c>
      <c r="G66" s="7">
        <f t="shared" si="1"/>
        <v>-31.771856920523252</v>
      </c>
      <c r="H66" s="7">
        <f t="shared" si="1"/>
        <v>0.006914141598670781</v>
      </c>
      <c r="I66" s="7">
        <f t="shared" si="1"/>
        <v>6.208587855392203</v>
      </c>
    </row>
    <row r="67" spans="1:9" ht="12.75">
      <c r="A67" s="1" t="s">
        <v>137</v>
      </c>
      <c r="B67" s="7">
        <f t="shared" si="1"/>
        <v>137.22424342362802</v>
      </c>
      <c r="C67" s="7">
        <f t="shared" si="1"/>
        <v>100</v>
      </c>
      <c r="D67" s="7">
        <f t="shared" si="1"/>
        <v>13.966234581458881</v>
      </c>
      <c r="E67" s="7">
        <f t="shared" si="1"/>
        <v>-68.76221410354387</v>
      </c>
      <c r="F67" s="7">
        <f t="shared" si="1"/>
        <v>-0.05461054478210171</v>
      </c>
      <c r="G67" s="7">
        <f t="shared" si="1"/>
        <v>-36.736836343657046</v>
      </c>
      <c r="H67" s="7">
        <f t="shared" si="1"/>
        <v>0.036610266255851995</v>
      </c>
      <c r="I67" s="7">
        <f t="shared" si="1"/>
        <v>8.449183855731716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11"/>
  <dimension ref="A1:K34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259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43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189</v>
      </c>
      <c r="B4" s="9">
        <v>93854</v>
      </c>
      <c r="C4" s="9">
        <v>93854</v>
      </c>
      <c r="D4" s="9">
        <v>1536</v>
      </c>
      <c r="E4" s="9">
        <v>-68415</v>
      </c>
      <c r="F4" s="9"/>
      <c r="G4" s="9">
        <v>-24046</v>
      </c>
      <c r="H4" s="9">
        <v>0</v>
      </c>
      <c r="I4" s="9">
        <v>2929</v>
      </c>
    </row>
    <row r="5" spans="1:9" s="3" customFormat="1" ht="12" customHeight="1">
      <c r="A5" s="3" t="s">
        <v>200</v>
      </c>
      <c r="B5" s="9">
        <v>84780</v>
      </c>
      <c r="C5" s="9">
        <v>84780</v>
      </c>
      <c r="D5" s="9">
        <v>1614</v>
      </c>
      <c r="E5" s="9">
        <v>-70210</v>
      </c>
      <c r="F5" s="9"/>
      <c r="G5" s="9">
        <v>-14604</v>
      </c>
      <c r="H5" s="9">
        <v>0</v>
      </c>
      <c r="I5" s="9">
        <v>1580</v>
      </c>
    </row>
    <row r="6" spans="1:9" s="3" customFormat="1" ht="12" customHeight="1">
      <c r="A6" s="3" t="s">
        <v>193</v>
      </c>
      <c r="B6" s="9">
        <v>81396</v>
      </c>
      <c r="C6" s="9">
        <v>81396</v>
      </c>
      <c r="D6" s="9"/>
      <c r="E6" s="9">
        <v>-63373</v>
      </c>
      <c r="F6" s="9"/>
      <c r="G6" s="9">
        <v>-20309</v>
      </c>
      <c r="H6" s="9">
        <v>0</v>
      </c>
      <c r="I6" s="9">
        <v>-2286</v>
      </c>
    </row>
    <row r="7" spans="1:9" s="3" customFormat="1" ht="12" customHeight="1">
      <c r="A7" s="3" t="s">
        <v>187</v>
      </c>
      <c r="B7" s="9">
        <v>67881</v>
      </c>
      <c r="C7" s="9">
        <v>67881</v>
      </c>
      <c r="D7" s="9">
        <v>1186</v>
      </c>
      <c r="E7" s="9">
        <v>-52807</v>
      </c>
      <c r="F7" s="9"/>
      <c r="G7" s="9">
        <v>-16444</v>
      </c>
      <c r="H7" s="9">
        <v>0</v>
      </c>
      <c r="I7" s="9">
        <v>-184</v>
      </c>
    </row>
    <row r="8" spans="1:9" s="3" customFormat="1" ht="12" customHeight="1">
      <c r="A8" s="3" t="s">
        <v>196</v>
      </c>
      <c r="B8" s="9">
        <v>57997</v>
      </c>
      <c r="C8" s="9">
        <v>57997</v>
      </c>
      <c r="D8" s="9">
        <v>5499</v>
      </c>
      <c r="E8" s="9">
        <v>-44982</v>
      </c>
      <c r="F8" s="9"/>
      <c r="G8" s="9">
        <v>-14322</v>
      </c>
      <c r="H8" s="9">
        <v>0</v>
      </c>
      <c r="I8" s="9">
        <v>4192</v>
      </c>
    </row>
    <row r="9" spans="1:9" s="3" customFormat="1" ht="12" customHeight="1">
      <c r="A9" s="3" t="s">
        <v>198</v>
      </c>
      <c r="B9" s="9">
        <v>53512</v>
      </c>
      <c r="C9" s="9">
        <v>53512</v>
      </c>
      <c r="D9" s="9">
        <v>1197</v>
      </c>
      <c r="E9" s="9">
        <v>-42741</v>
      </c>
      <c r="F9" s="9"/>
      <c r="G9" s="9">
        <v>-14297</v>
      </c>
      <c r="H9" s="9">
        <v>0</v>
      </c>
      <c r="I9" s="9">
        <v>-2329</v>
      </c>
    </row>
    <row r="10" spans="1:9" s="3" customFormat="1" ht="12" customHeight="1">
      <c r="A10" s="3" t="s">
        <v>197</v>
      </c>
      <c r="B10" s="9">
        <v>52769</v>
      </c>
      <c r="C10" s="9">
        <v>52769</v>
      </c>
      <c r="D10" s="9">
        <v>2991</v>
      </c>
      <c r="E10" s="9">
        <v>-40312</v>
      </c>
      <c r="F10" s="9"/>
      <c r="G10" s="9">
        <v>-12756</v>
      </c>
      <c r="H10" s="9">
        <v>0</v>
      </c>
      <c r="I10" s="9">
        <v>2692</v>
      </c>
    </row>
    <row r="11" spans="1:9" s="3" customFormat="1" ht="12" customHeight="1">
      <c r="A11" s="3" t="s">
        <v>191</v>
      </c>
      <c r="B11" s="9">
        <v>51306</v>
      </c>
      <c r="C11" s="9">
        <v>51306</v>
      </c>
      <c r="D11" s="9">
        <v>765</v>
      </c>
      <c r="E11" s="9">
        <v>-36498</v>
      </c>
      <c r="F11" s="9"/>
      <c r="G11" s="9">
        <v>-12610</v>
      </c>
      <c r="H11" s="9">
        <v>0</v>
      </c>
      <c r="I11" s="9">
        <v>2963</v>
      </c>
    </row>
    <row r="12" spans="1:9" s="3" customFormat="1" ht="12" customHeight="1">
      <c r="A12" s="3" t="s">
        <v>195</v>
      </c>
      <c r="B12" s="9">
        <v>50482</v>
      </c>
      <c r="C12" s="9">
        <v>50194</v>
      </c>
      <c r="D12" s="9">
        <v>9192</v>
      </c>
      <c r="E12" s="9">
        <v>-35733</v>
      </c>
      <c r="F12" s="9"/>
      <c r="G12" s="9">
        <v>-12674</v>
      </c>
      <c r="H12" s="9">
        <v>0</v>
      </c>
      <c r="I12" s="9">
        <v>10979</v>
      </c>
    </row>
    <row r="13" spans="1:9" s="3" customFormat="1" ht="12" customHeight="1">
      <c r="A13" s="3" t="s">
        <v>210</v>
      </c>
      <c r="B13" s="9">
        <v>42871</v>
      </c>
      <c r="C13" s="9">
        <v>40608</v>
      </c>
      <c r="D13" s="9">
        <v>1386</v>
      </c>
      <c r="E13" s="9">
        <v>-30162</v>
      </c>
      <c r="F13" s="9"/>
      <c r="G13" s="9">
        <v>-9570</v>
      </c>
      <c r="H13" s="9">
        <v>0</v>
      </c>
      <c r="I13" s="9">
        <v>2262</v>
      </c>
    </row>
    <row r="14" spans="1:9" s="3" customFormat="1" ht="12" customHeight="1">
      <c r="A14" s="3" t="s">
        <v>194</v>
      </c>
      <c r="B14" s="9">
        <v>37168</v>
      </c>
      <c r="C14" s="9">
        <v>37168</v>
      </c>
      <c r="D14" s="9"/>
      <c r="E14" s="9">
        <v>-30081</v>
      </c>
      <c r="F14" s="9">
        <v>0</v>
      </c>
      <c r="G14" s="9">
        <v>-8386</v>
      </c>
      <c r="H14" s="9">
        <v>0</v>
      </c>
      <c r="I14" s="9">
        <v>-1299</v>
      </c>
    </row>
    <row r="15" spans="1:9" s="3" customFormat="1" ht="12" customHeight="1">
      <c r="A15" s="3" t="s">
        <v>188</v>
      </c>
      <c r="B15" s="9">
        <v>27704</v>
      </c>
      <c r="C15" s="9">
        <v>27484</v>
      </c>
      <c r="D15" s="9">
        <v>1751</v>
      </c>
      <c r="E15" s="9">
        <v>-9628</v>
      </c>
      <c r="F15" s="9"/>
      <c r="G15" s="9">
        <v>-11417</v>
      </c>
      <c r="H15" s="9">
        <v>0</v>
      </c>
      <c r="I15" s="9">
        <v>8190</v>
      </c>
    </row>
    <row r="16" spans="1:9" s="3" customFormat="1" ht="12" customHeight="1">
      <c r="A16" s="3" t="s">
        <v>205</v>
      </c>
      <c r="B16" s="9">
        <v>26804</v>
      </c>
      <c r="C16" s="9">
        <v>26467</v>
      </c>
      <c r="D16" s="9"/>
      <c r="E16" s="9">
        <v>-19019</v>
      </c>
      <c r="F16" s="9"/>
      <c r="G16" s="9">
        <v>-5889</v>
      </c>
      <c r="H16" s="9">
        <v>0</v>
      </c>
      <c r="I16" s="9">
        <v>1559</v>
      </c>
    </row>
    <row r="17" spans="1:9" s="3" customFormat="1" ht="12" customHeight="1">
      <c r="A17" s="3" t="s">
        <v>202</v>
      </c>
      <c r="B17" s="9">
        <v>25945</v>
      </c>
      <c r="C17" s="9">
        <v>25945</v>
      </c>
      <c r="D17" s="9">
        <v>3626</v>
      </c>
      <c r="E17" s="9">
        <v>-20851</v>
      </c>
      <c r="F17" s="9"/>
      <c r="G17" s="9">
        <v>-5646</v>
      </c>
      <c r="H17" s="9">
        <v>0</v>
      </c>
      <c r="I17" s="9">
        <v>3074</v>
      </c>
    </row>
    <row r="18" spans="1:9" s="3" customFormat="1" ht="12" customHeight="1">
      <c r="A18" s="3" t="s">
        <v>209</v>
      </c>
      <c r="B18" s="9">
        <v>23679</v>
      </c>
      <c r="C18" s="9">
        <v>23679</v>
      </c>
      <c r="D18" s="9">
        <v>12</v>
      </c>
      <c r="E18" s="9">
        <v>-18043</v>
      </c>
      <c r="F18" s="9"/>
      <c r="G18" s="9">
        <v>-5570</v>
      </c>
      <c r="H18" s="9">
        <v>0</v>
      </c>
      <c r="I18" s="9">
        <v>78</v>
      </c>
    </row>
    <row r="19" spans="1:9" s="3" customFormat="1" ht="12" customHeight="1">
      <c r="A19" s="3" t="s">
        <v>204</v>
      </c>
      <c r="B19" s="9">
        <v>21163</v>
      </c>
      <c r="C19" s="9">
        <v>21163</v>
      </c>
      <c r="D19" s="9">
        <v>607</v>
      </c>
      <c r="E19" s="9">
        <v>-17599</v>
      </c>
      <c r="F19" s="9"/>
      <c r="G19" s="9">
        <v>-5011</v>
      </c>
      <c r="H19" s="9">
        <v>0</v>
      </c>
      <c r="I19" s="9">
        <v>-840</v>
      </c>
    </row>
    <row r="20" spans="1:9" s="3" customFormat="1" ht="12" customHeight="1">
      <c r="A20" s="3" t="s">
        <v>201</v>
      </c>
      <c r="B20" s="9">
        <v>18843</v>
      </c>
      <c r="C20" s="9">
        <v>18843</v>
      </c>
      <c r="D20" s="9"/>
      <c r="E20" s="9">
        <v>-12849</v>
      </c>
      <c r="F20" s="9"/>
      <c r="G20" s="9">
        <v>-3911</v>
      </c>
      <c r="H20" s="9">
        <v>0</v>
      </c>
      <c r="I20" s="9">
        <v>2083</v>
      </c>
    </row>
    <row r="21" spans="1:9" s="3" customFormat="1" ht="12" customHeight="1">
      <c r="A21" s="3" t="s">
        <v>206</v>
      </c>
      <c r="B21" s="9">
        <v>12772</v>
      </c>
      <c r="C21" s="9">
        <v>12772</v>
      </c>
      <c r="D21" s="9">
        <v>830</v>
      </c>
      <c r="E21" s="9">
        <v>-8228</v>
      </c>
      <c r="F21" s="9"/>
      <c r="G21" s="9">
        <v>-2535</v>
      </c>
      <c r="H21" s="9">
        <v>41</v>
      </c>
      <c r="I21" s="9">
        <v>2880</v>
      </c>
    </row>
    <row r="22" spans="1:9" s="3" customFormat="1" ht="12" customHeight="1">
      <c r="A22" s="3" t="s">
        <v>199</v>
      </c>
      <c r="B22" s="9">
        <v>11058</v>
      </c>
      <c r="C22" s="9">
        <v>11058</v>
      </c>
      <c r="D22" s="9">
        <v>1615</v>
      </c>
      <c r="E22" s="9">
        <v>-7299</v>
      </c>
      <c r="F22" s="9"/>
      <c r="G22" s="9">
        <v>-1039</v>
      </c>
      <c r="H22" s="9">
        <v>0</v>
      </c>
      <c r="I22" s="9">
        <v>4335</v>
      </c>
    </row>
    <row r="23" spans="1:9" s="3" customFormat="1" ht="12" customHeight="1">
      <c r="A23" s="3" t="s">
        <v>190</v>
      </c>
      <c r="B23" s="9">
        <v>8711</v>
      </c>
      <c r="C23" s="9">
        <v>8711</v>
      </c>
      <c r="D23" s="9"/>
      <c r="E23" s="9">
        <v>-3980</v>
      </c>
      <c r="F23" s="9"/>
      <c r="G23" s="9">
        <v>-387</v>
      </c>
      <c r="H23" s="9">
        <v>0</v>
      </c>
      <c r="I23" s="9">
        <v>4344</v>
      </c>
    </row>
    <row r="24" spans="1:9" s="3" customFormat="1" ht="12" customHeight="1">
      <c r="A24" s="3" t="s">
        <v>203</v>
      </c>
      <c r="B24" s="9">
        <v>8740</v>
      </c>
      <c r="C24" s="9">
        <v>7113</v>
      </c>
      <c r="D24" s="9">
        <v>2458</v>
      </c>
      <c r="E24" s="9">
        <v>-5786</v>
      </c>
      <c r="F24" s="9"/>
      <c r="G24" s="9">
        <v>-1020</v>
      </c>
      <c r="H24" s="9">
        <v>0</v>
      </c>
      <c r="I24" s="9">
        <v>2765</v>
      </c>
    </row>
    <row r="25" spans="1:9" s="3" customFormat="1" ht="12" customHeight="1">
      <c r="A25" s="3" t="s">
        <v>192</v>
      </c>
      <c r="B25" s="9">
        <v>7016</v>
      </c>
      <c r="C25" s="9">
        <v>7016</v>
      </c>
      <c r="D25" s="9">
        <v>1824</v>
      </c>
      <c r="E25" s="9">
        <v>-3314</v>
      </c>
      <c r="F25" s="9"/>
      <c r="G25" s="9">
        <v>-301</v>
      </c>
      <c r="H25" s="9">
        <v>0</v>
      </c>
      <c r="I25" s="9">
        <v>5225</v>
      </c>
    </row>
    <row r="26" spans="1:9" s="3" customFormat="1" ht="12" customHeight="1">
      <c r="A26" s="3" t="s">
        <v>207</v>
      </c>
      <c r="B26" s="9">
        <v>3847</v>
      </c>
      <c r="C26" s="9">
        <v>3847</v>
      </c>
      <c r="D26" s="9">
        <v>2318</v>
      </c>
      <c r="E26" s="9">
        <v>-2053</v>
      </c>
      <c r="F26" s="9"/>
      <c r="G26" s="9">
        <v>-66</v>
      </c>
      <c r="H26" s="9">
        <v>0</v>
      </c>
      <c r="I26" s="9">
        <v>4046</v>
      </c>
    </row>
    <row r="27" spans="1:9" s="3" customFormat="1" ht="12" customHeight="1">
      <c r="A27" s="3" t="s">
        <v>208</v>
      </c>
      <c r="B27" s="9">
        <v>3563</v>
      </c>
      <c r="C27" s="9">
        <v>3563</v>
      </c>
      <c r="D27" s="9">
        <v>1354</v>
      </c>
      <c r="E27" s="9">
        <v>-2735</v>
      </c>
      <c r="F27" s="9"/>
      <c r="G27" s="9">
        <v>-431</v>
      </c>
      <c r="H27" s="9">
        <v>0</v>
      </c>
      <c r="I27" s="9">
        <v>1751</v>
      </c>
    </row>
    <row r="28" spans="1:9" s="3" customFormat="1" ht="12" customHeight="1">
      <c r="A28" s="3" t="s">
        <v>212</v>
      </c>
      <c r="B28" s="9">
        <v>1613</v>
      </c>
      <c r="C28" s="9">
        <v>1613</v>
      </c>
      <c r="D28" s="9">
        <v>78</v>
      </c>
      <c r="E28" s="9">
        <v>-1201</v>
      </c>
      <c r="F28" s="9"/>
      <c r="G28" s="9">
        <v>-351</v>
      </c>
      <c r="H28" s="9">
        <v>0</v>
      </c>
      <c r="I28" s="9">
        <v>139</v>
      </c>
    </row>
    <row r="29" spans="1:9" s="3" customFormat="1" ht="12.75">
      <c r="A29" s="2"/>
      <c r="B29" s="9"/>
      <c r="C29" s="9"/>
      <c r="D29" s="9"/>
      <c r="E29" s="9"/>
      <c r="F29" s="9"/>
      <c r="G29" s="9"/>
      <c r="H29" s="9"/>
      <c r="I29" s="9"/>
    </row>
    <row r="30" spans="1:9" ht="12.75">
      <c r="A30" s="3" t="s">
        <v>139</v>
      </c>
      <c r="B30" s="9">
        <f aca="true" t="shared" si="0" ref="B30:I30">SUM(B4:B29)</f>
        <v>875474</v>
      </c>
      <c r="C30" s="9">
        <f t="shared" si="0"/>
        <v>870739</v>
      </c>
      <c r="D30" s="9">
        <f t="shared" si="0"/>
        <v>41839</v>
      </c>
      <c r="E30" s="9">
        <f t="shared" si="0"/>
        <v>-647899</v>
      </c>
      <c r="F30" s="9">
        <f t="shared" si="0"/>
        <v>0</v>
      </c>
      <c r="G30" s="9">
        <f t="shared" si="0"/>
        <v>-203592</v>
      </c>
      <c r="H30" s="9">
        <f t="shared" si="0"/>
        <v>41</v>
      </c>
      <c r="I30" s="9">
        <f t="shared" si="0"/>
        <v>61128</v>
      </c>
    </row>
    <row r="31" spans="1:9" ht="12.75">
      <c r="A31" s="1" t="s">
        <v>140</v>
      </c>
      <c r="B31" s="10">
        <v>773178</v>
      </c>
      <c r="C31" s="10">
        <v>759220</v>
      </c>
      <c r="D31" s="10">
        <v>24139</v>
      </c>
      <c r="E31" s="10">
        <v>-650150</v>
      </c>
      <c r="F31" s="10">
        <v>0</v>
      </c>
      <c r="G31" s="10">
        <v>-175278</v>
      </c>
      <c r="H31" s="10">
        <v>36</v>
      </c>
      <c r="I31" s="10">
        <v>-42033</v>
      </c>
    </row>
    <row r="33" spans="1:9" ht="12.75">
      <c r="A33" s="1" t="s">
        <v>136</v>
      </c>
      <c r="B33" s="7">
        <f aca="true" t="shared" si="1" ref="B33:I34">B30/($C30/100)</f>
        <v>100.54379096376756</v>
      </c>
      <c r="C33" s="7">
        <f t="shared" si="1"/>
        <v>100</v>
      </c>
      <c r="D33" s="7">
        <f t="shared" si="1"/>
        <v>4.804998972137461</v>
      </c>
      <c r="E33" s="7">
        <f t="shared" si="1"/>
        <v>-74.40794543485477</v>
      </c>
      <c r="F33" s="7">
        <f t="shared" si="1"/>
        <v>0</v>
      </c>
      <c r="G33" s="7">
        <f t="shared" si="1"/>
        <v>-23.381518457310403</v>
      </c>
      <c r="H33" s="7">
        <f t="shared" si="1"/>
        <v>0.004708644036846863</v>
      </c>
      <c r="I33" s="7">
        <f t="shared" si="1"/>
        <v>7.020243724009147</v>
      </c>
    </row>
    <row r="34" spans="1:9" ht="12.75">
      <c r="A34" s="1" t="s">
        <v>137</v>
      </c>
      <c r="B34" s="7">
        <f t="shared" si="1"/>
        <v>101.83846579384105</v>
      </c>
      <c r="C34" s="7">
        <f t="shared" si="1"/>
        <v>100</v>
      </c>
      <c r="D34" s="7">
        <f t="shared" si="1"/>
        <v>3.17944732752035</v>
      </c>
      <c r="E34" s="7">
        <f t="shared" si="1"/>
        <v>-85.63394009641475</v>
      </c>
      <c r="F34" s="7">
        <f t="shared" si="1"/>
        <v>0</v>
      </c>
      <c r="G34" s="7">
        <f t="shared" si="1"/>
        <v>-23.086588867521932</v>
      </c>
      <c r="H34" s="7">
        <f t="shared" si="1"/>
        <v>0.004741708595663971</v>
      </c>
      <c r="I34" s="7">
        <f t="shared" si="1"/>
        <v>-5.536339927820658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12"/>
  <dimension ref="A1:K27"/>
  <sheetViews>
    <sheetView workbookViewId="0" topLeftCell="A1">
      <selection activeCell="A1" sqref="A1:I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260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44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59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242</v>
      </c>
      <c r="B4" s="9">
        <v>599556</v>
      </c>
      <c r="C4" s="9">
        <v>19564</v>
      </c>
      <c r="D4" s="9">
        <v>1492</v>
      </c>
      <c r="E4" s="9">
        <v>-19530</v>
      </c>
      <c r="F4" s="9"/>
      <c r="G4" s="9">
        <v>-11458</v>
      </c>
      <c r="H4" s="9">
        <v>0</v>
      </c>
      <c r="I4" s="9">
        <v>-9932</v>
      </c>
    </row>
    <row r="5" spans="1:9" s="3" customFormat="1" ht="12" customHeight="1">
      <c r="A5" s="3" t="s">
        <v>145</v>
      </c>
      <c r="B5" s="9">
        <v>313749</v>
      </c>
      <c r="C5" s="9">
        <v>136178</v>
      </c>
      <c r="D5" s="9">
        <v>29136</v>
      </c>
      <c r="E5" s="9">
        <v>-139506</v>
      </c>
      <c r="F5" s="9">
        <v>0</v>
      </c>
      <c r="G5" s="9">
        <v>-35595</v>
      </c>
      <c r="H5" s="9">
        <v>-27</v>
      </c>
      <c r="I5" s="9">
        <v>-9814</v>
      </c>
    </row>
    <row r="6" spans="1:9" s="3" customFormat="1" ht="12" customHeight="1">
      <c r="A6" s="3" t="s">
        <v>146</v>
      </c>
      <c r="B6" s="9">
        <v>237552</v>
      </c>
      <c r="C6" s="9">
        <v>219374</v>
      </c>
      <c r="D6" s="9">
        <v>14999</v>
      </c>
      <c r="E6" s="9">
        <v>-221493</v>
      </c>
      <c r="F6" s="9"/>
      <c r="G6" s="9">
        <v>-87024</v>
      </c>
      <c r="H6" s="9">
        <v>0</v>
      </c>
      <c r="I6" s="9">
        <v>-74144</v>
      </c>
    </row>
    <row r="7" spans="1:9" s="3" customFormat="1" ht="12" customHeight="1">
      <c r="A7" s="3" t="s">
        <v>163</v>
      </c>
      <c r="B7" s="9">
        <v>139400</v>
      </c>
      <c r="C7" s="9">
        <v>159828</v>
      </c>
      <c r="D7" s="9">
        <v>6049</v>
      </c>
      <c r="E7" s="9">
        <v>-128770</v>
      </c>
      <c r="F7" s="9">
        <v>0</v>
      </c>
      <c r="G7" s="9">
        <v>-56228</v>
      </c>
      <c r="H7" s="9">
        <v>0</v>
      </c>
      <c r="I7" s="9">
        <v>-19121</v>
      </c>
    </row>
    <row r="8" spans="1:9" s="3" customFormat="1" ht="12" customHeight="1">
      <c r="A8" s="3" t="s">
        <v>176</v>
      </c>
      <c r="B8" s="9">
        <v>97625</v>
      </c>
      <c r="C8" s="9">
        <v>64790</v>
      </c>
      <c r="D8" s="9">
        <v>11938</v>
      </c>
      <c r="E8" s="9">
        <v>-22636</v>
      </c>
      <c r="F8" s="9"/>
      <c r="G8" s="9">
        <v>-3165</v>
      </c>
      <c r="H8" s="9">
        <v>0</v>
      </c>
      <c r="I8" s="9">
        <v>50927</v>
      </c>
    </row>
    <row r="9" spans="1:9" s="3" customFormat="1" ht="12" customHeight="1">
      <c r="A9" s="3" t="s">
        <v>222</v>
      </c>
      <c r="B9" s="9">
        <v>61853</v>
      </c>
      <c r="C9" s="9">
        <v>16220</v>
      </c>
      <c r="D9" s="9">
        <v>195</v>
      </c>
      <c r="E9" s="9">
        <v>-4604</v>
      </c>
      <c r="F9" s="9"/>
      <c r="G9" s="9">
        <v>-9972</v>
      </c>
      <c r="H9" s="9">
        <v>0</v>
      </c>
      <c r="I9" s="9">
        <v>1839</v>
      </c>
    </row>
    <row r="10" spans="1:9" s="3" customFormat="1" ht="12" customHeight="1">
      <c r="A10" s="3" t="s">
        <v>159</v>
      </c>
      <c r="B10" s="9">
        <v>50476</v>
      </c>
      <c r="C10" s="9">
        <v>32396</v>
      </c>
      <c r="D10" s="9">
        <v>14249</v>
      </c>
      <c r="E10" s="9">
        <v>-45995</v>
      </c>
      <c r="F10" s="9"/>
      <c r="G10" s="9">
        <v>-29778</v>
      </c>
      <c r="H10" s="9">
        <v>0</v>
      </c>
      <c r="I10" s="9">
        <v>-29128</v>
      </c>
    </row>
    <row r="11" spans="1:9" s="3" customFormat="1" ht="12" customHeight="1">
      <c r="A11" s="3" t="s">
        <v>155</v>
      </c>
      <c r="B11" s="9">
        <v>49154</v>
      </c>
      <c r="C11" s="9">
        <v>4575</v>
      </c>
      <c r="D11" s="9">
        <v>1410</v>
      </c>
      <c r="E11" s="9">
        <v>-5840</v>
      </c>
      <c r="F11" s="9"/>
      <c r="G11" s="9">
        <v>-3020</v>
      </c>
      <c r="H11" s="9">
        <v>8909</v>
      </c>
      <c r="I11" s="9">
        <v>6034</v>
      </c>
    </row>
    <row r="12" spans="1:9" s="3" customFormat="1" ht="12" customHeight="1">
      <c r="A12" s="3" t="s">
        <v>148</v>
      </c>
      <c r="B12" s="9">
        <v>48074</v>
      </c>
      <c r="C12" s="9">
        <v>3521</v>
      </c>
      <c r="D12" s="9">
        <v>1089</v>
      </c>
      <c r="E12" s="9">
        <v>41254</v>
      </c>
      <c r="F12" s="9"/>
      <c r="G12" s="9">
        <v>-784</v>
      </c>
      <c r="H12" s="9">
        <v>0</v>
      </c>
      <c r="I12" s="9">
        <v>45080</v>
      </c>
    </row>
    <row r="13" spans="1:9" s="3" customFormat="1" ht="12" customHeight="1">
      <c r="A13" s="3" t="s">
        <v>158</v>
      </c>
      <c r="B13" s="9">
        <v>17580</v>
      </c>
      <c r="C13" s="9">
        <v>8871</v>
      </c>
      <c r="D13" s="9">
        <v>300</v>
      </c>
      <c r="E13" s="9">
        <v>1388</v>
      </c>
      <c r="F13" s="9">
        <v>-6903</v>
      </c>
      <c r="G13" s="9">
        <v>-1741</v>
      </c>
      <c r="H13" s="9">
        <v>0</v>
      </c>
      <c r="I13" s="9">
        <v>1915</v>
      </c>
    </row>
    <row r="14" spans="1:9" s="3" customFormat="1" ht="12" customHeight="1">
      <c r="A14" s="3" t="s">
        <v>220</v>
      </c>
      <c r="B14" s="9">
        <v>9941</v>
      </c>
      <c r="C14" s="9">
        <v>9714</v>
      </c>
      <c r="D14" s="9">
        <v>600</v>
      </c>
      <c r="E14" s="9">
        <v>-8439</v>
      </c>
      <c r="F14" s="9"/>
      <c r="G14" s="9">
        <v>-2204</v>
      </c>
      <c r="H14" s="9">
        <v>0</v>
      </c>
      <c r="I14" s="9">
        <v>-329</v>
      </c>
    </row>
    <row r="15" spans="1:9" s="3" customFormat="1" ht="12" customHeight="1">
      <c r="A15" s="3" t="s">
        <v>165</v>
      </c>
      <c r="B15" s="9">
        <v>8153</v>
      </c>
      <c r="C15" s="9">
        <v>4542</v>
      </c>
      <c r="D15" s="9">
        <v>115</v>
      </c>
      <c r="E15" s="9">
        <v>-4100</v>
      </c>
      <c r="F15" s="9"/>
      <c r="G15" s="9">
        <v>-109</v>
      </c>
      <c r="H15" s="9">
        <v>0</v>
      </c>
      <c r="I15" s="9">
        <v>448</v>
      </c>
    </row>
    <row r="16" spans="1:9" s="3" customFormat="1" ht="12" customHeight="1">
      <c r="A16" s="3" t="s">
        <v>181</v>
      </c>
      <c r="B16" s="9">
        <v>3906</v>
      </c>
      <c r="C16" s="9">
        <v>2031</v>
      </c>
      <c r="D16" s="9">
        <v>223</v>
      </c>
      <c r="E16" s="9">
        <v>-1344</v>
      </c>
      <c r="F16" s="9"/>
      <c r="G16" s="9">
        <v>-382</v>
      </c>
      <c r="H16" s="9">
        <v>0</v>
      </c>
      <c r="I16" s="9">
        <v>528</v>
      </c>
    </row>
    <row r="17" spans="1:9" s="3" customFormat="1" ht="12" customHeight="1">
      <c r="A17" s="3" t="s">
        <v>169</v>
      </c>
      <c r="B17" s="9">
        <v>3353</v>
      </c>
      <c r="C17" s="9">
        <v>1375</v>
      </c>
      <c r="D17" s="9">
        <v>58</v>
      </c>
      <c r="E17" s="9">
        <v>-3155</v>
      </c>
      <c r="F17" s="9"/>
      <c r="G17" s="9">
        <v>-178</v>
      </c>
      <c r="H17" s="9">
        <v>421</v>
      </c>
      <c r="I17" s="9">
        <v>-1479</v>
      </c>
    </row>
    <row r="18" spans="1:9" s="3" customFormat="1" ht="12" customHeight="1">
      <c r="A18" s="3" t="s">
        <v>166</v>
      </c>
      <c r="B18" s="9">
        <v>1360</v>
      </c>
      <c r="C18" s="9">
        <v>124</v>
      </c>
      <c r="D18" s="9"/>
      <c r="E18" s="9">
        <v>-19</v>
      </c>
      <c r="F18" s="9"/>
      <c r="G18" s="9">
        <v>-85</v>
      </c>
      <c r="H18" s="9">
        <v>627</v>
      </c>
      <c r="I18" s="9">
        <v>647</v>
      </c>
    </row>
    <row r="19" spans="1:9" s="3" customFormat="1" ht="12" customHeight="1">
      <c r="A19" s="3" t="s">
        <v>221</v>
      </c>
      <c r="B19" s="9">
        <v>712</v>
      </c>
      <c r="C19" s="9">
        <v>2943</v>
      </c>
      <c r="D19" s="9">
        <v>24</v>
      </c>
      <c r="E19" s="9">
        <v>-3472</v>
      </c>
      <c r="F19" s="9"/>
      <c r="G19" s="9">
        <v>-35</v>
      </c>
      <c r="H19" s="9">
        <v>0</v>
      </c>
      <c r="I19" s="9">
        <v>-540</v>
      </c>
    </row>
    <row r="20" spans="1:9" s="3" customFormat="1" ht="12" customHeight="1">
      <c r="A20" s="3" t="s">
        <v>143</v>
      </c>
      <c r="B20" s="9">
        <v>0</v>
      </c>
      <c r="C20" s="9"/>
      <c r="D20" s="9"/>
      <c r="E20" s="9">
        <v>-27</v>
      </c>
      <c r="F20" s="9"/>
      <c r="G20" s="9"/>
      <c r="H20" s="9">
        <v>0</v>
      </c>
      <c r="I20" s="9">
        <v>-27</v>
      </c>
    </row>
    <row r="21" spans="1:9" s="3" customFormat="1" ht="12" customHeight="1">
      <c r="A21" s="3" t="s">
        <v>171</v>
      </c>
      <c r="B21" s="9">
        <v>0</v>
      </c>
      <c r="C21" s="9"/>
      <c r="D21" s="9"/>
      <c r="E21" s="9">
        <v>850</v>
      </c>
      <c r="F21" s="9"/>
      <c r="G21" s="9"/>
      <c r="H21" s="9">
        <v>0</v>
      </c>
      <c r="I21" s="9">
        <v>850</v>
      </c>
    </row>
    <row r="22" spans="1:9" s="3" customFormat="1" ht="12.75">
      <c r="A22" s="2"/>
      <c r="B22" s="9"/>
      <c r="C22" s="9"/>
      <c r="D22" s="9"/>
      <c r="E22" s="9"/>
      <c r="F22" s="9"/>
      <c r="G22" s="9"/>
      <c r="H22" s="9"/>
      <c r="I22" s="9"/>
    </row>
    <row r="23" spans="1:9" ht="12.75">
      <c r="A23" s="3" t="s">
        <v>139</v>
      </c>
      <c r="B23" s="9">
        <f aca="true" t="shared" si="0" ref="B23:I23">SUM(B4:B22)</f>
        <v>1642444</v>
      </c>
      <c r="C23" s="9">
        <f t="shared" si="0"/>
        <v>686046</v>
      </c>
      <c r="D23" s="9">
        <f t="shared" si="0"/>
        <v>81877</v>
      </c>
      <c r="E23" s="9">
        <f t="shared" si="0"/>
        <v>-565438</v>
      </c>
      <c r="F23" s="9">
        <f t="shared" si="0"/>
        <v>-6903</v>
      </c>
      <c r="G23" s="9">
        <f t="shared" si="0"/>
        <v>-241758</v>
      </c>
      <c r="H23" s="9">
        <f t="shared" si="0"/>
        <v>9930</v>
      </c>
      <c r="I23" s="9">
        <f t="shared" si="0"/>
        <v>-36246</v>
      </c>
    </row>
    <row r="24" spans="1:9" ht="12.75">
      <c r="A24" s="1" t="s">
        <v>140</v>
      </c>
      <c r="B24" s="10">
        <v>1494188</v>
      </c>
      <c r="C24" s="10">
        <v>828779</v>
      </c>
      <c r="D24" s="10">
        <v>126566</v>
      </c>
      <c r="E24" s="10">
        <v>-594433</v>
      </c>
      <c r="F24" s="10">
        <v>-2636</v>
      </c>
      <c r="G24" s="10">
        <v>-236269</v>
      </c>
      <c r="H24" s="10">
        <v>-3000</v>
      </c>
      <c r="I24" s="10">
        <v>119007</v>
      </c>
    </row>
    <row r="26" spans="1:9" ht="12.75">
      <c r="A26" s="1" t="s">
        <v>136</v>
      </c>
      <c r="B26" s="7">
        <f aca="true" t="shared" si="1" ref="B26:I27">B23/($C23/100)</f>
        <v>239.40727006643868</v>
      </c>
      <c r="C26" s="7">
        <f t="shared" si="1"/>
        <v>100</v>
      </c>
      <c r="D26" s="7">
        <f t="shared" si="1"/>
        <v>11.934622459718444</v>
      </c>
      <c r="E26" s="7">
        <f t="shared" si="1"/>
        <v>-82.41983773682814</v>
      </c>
      <c r="F26" s="7">
        <f t="shared" si="1"/>
        <v>-1.0062007503870003</v>
      </c>
      <c r="G26" s="7">
        <f t="shared" si="1"/>
        <v>-35.239327975092046</v>
      </c>
      <c r="H26" s="7">
        <f t="shared" si="1"/>
        <v>1.4474248082490095</v>
      </c>
      <c r="I26" s="7">
        <f t="shared" si="1"/>
        <v>-5.283319194339738</v>
      </c>
    </row>
    <row r="27" spans="1:9" ht="12.75">
      <c r="A27" s="1" t="s">
        <v>137</v>
      </c>
      <c r="B27" s="7">
        <f t="shared" si="1"/>
        <v>180.28786926309667</v>
      </c>
      <c r="C27" s="7">
        <f t="shared" si="1"/>
        <v>99.99999999999999</v>
      </c>
      <c r="D27" s="7">
        <f t="shared" si="1"/>
        <v>15.271381152273403</v>
      </c>
      <c r="E27" s="7">
        <f t="shared" si="1"/>
        <v>-71.72394570808382</v>
      </c>
      <c r="F27" s="7">
        <f t="shared" si="1"/>
        <v>-0.31805825195860415</v>
      </c>
      <c r="G27" s="7">
        <f t="shared" si="1"/>
        <v>-28.50808237177824</v>
      </c>
      <c r="H27" s="7">
        <f t="shared" si="1"/>
        <v>-0.3619782837161655</v>
      </c>
      <c r="I27" s="7">
        <f t="shared" si="1"/>
        <v>14.359316536736571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Blad33">
    <pageSetUpPr fitToPage="1"/>
  </sheetPr>
  <dimension ref="A1:K29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312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45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</v>
      </c>
      <c r="B4" s="9">
        <f>'Tabell 12'!B47+'Tabell 13'!B34</f>
        <v>7474483</v>
      </c>
      <c r="C4" s="9">
        <f>'Tabell 12'!C47+'Tabell 13'!C34</f>
        <v>5225461</v>
      </c>
      <c r="D4" s="9">
        <f>'Tabell 12'!D47+'Tabell 13'!D34</f>
        <v>760995</v>
      </c>
      <c r="E4" s="9">
        <f>'Tabell 12'!E47+'Tabell 13'!E34</f>
        <v>-3917545</v>
      </c>
      <c r="F4" s="9">
        <f>'Tabell 12'!F47+'Tabell 13'!F34</f>
        <v>-193368</v>
      </c>
      <c r="G4" s="9">
        <f>'Tabell 12'!G47+'Tabell 13'!G34</f>
        <v>-1605923</v>
      </c>
      <c r="H4" s="9">
        <f>'Tabell 12'!H47+'Tabell 13'!H34</f>
        <v>110628</v>
      </c>
      <c r="I4" s="9">
        <f>'Tabell 12'!I47+'Tabell 13'!I34</f>
        <v>380248</v>
      </c>
    </row>
    <row r="5" spans="1:9" s="3" customFormat="1" ht="12" customHeight="1">
      <c r="A5" s="33" t="s">
        <v>313</v>
      </c>
      <c r="B5" s="13">
        <f>'Tabell 12'!B48+'Tabell 13'!B35</f>
        <v>8631041</v>
      </c>
      <c r="C5" s="13">
        <f>'Tabell 12'!C48+'Tabell 13'!C35</f>
        <v>5536598</v>
      </c>
      <c r="D5" s="13">
        <f>'Tabell 12'!D48+'Tabell 13'!D35</f>
        <v>856792</v>
      </c>
      <c r="E5" s="13">
        <f>'Tabell 12'!E48+'Tabell 13'!E35</f>
        <v>-4505348</v>
      </c>
      <c r="F5" s="13">
        <f>'Tabell 12'!F48+'Tabell 13'!F35</f>
        <v>-196042</v>
      </c>
      <c r="G5" s="13">
        <f>'Tabell 12'!G48+'Tabell 13'!G35</f>
        <v>-1546868</v>
      </c>
      <c r="H5" s="13">
        <f>'Tabell 12'!H48+'Tabell 13'!H35</f>
        <v>89804</v>
      </c>
      <c r="I5" s="13">
        <f>'Tabell 12'!I48+'Tabell 13'!I35</f>
        <v>234936</v>
      </c>
    </row>
    <row r="6" spans="1:9" s="3" customFormat="1" ht="12" customHeight="1">
      <c r="A6" s="3" t="s">
        <v>3</v>
      </c>
      <c r="B6" s="9">
        <f>'Tabell 14'!B27+'Tabell 15'!B34</f>
        <v>6394019</v>
      </c>
      <c r="C6" s="9">
        <f>'Tabell 14'!C27+'Tabell 15'!C34</f>
        <v>5927780</v>
      </c>
      <c r="D6" s="9">
        <f>'Tabell 14'!D27+'Tabell 15'!D34</f>
        <v>504897</v>
      </c>
      <c r="E6" s="9">
        <f>'Tabell 14'!E27+'Tabell 15'!E34</f>
        <v>-4846345</v>
      </c>
      <c r="F6" s="9">
        <f>'Tabell 14'!F27+'Tabell 15'!F34</f>
        <v>-165607</v>
      </c>
      <c r="G6" s="9">
        <f>'Tabell 14'!G27+'Tabell 15'!G34</f>
        <v>-1335698</v>
      </c>
      <c r="H6" s="9">
        <f>'Tabell 14'!H27+'Tabell 15'!H34</f>
        <v>29659</v>
      </c>
      <c r="I6" s="9">
        <f>'Tabell 14'!I27+'Tabell 15'!I34</f>
        <v>114687</v>
      </c>
    </row>
    <row r="7" spans="1:9" s="3" customFormat="1" ht="12" customHeight="1">
      <c r="A7" s="33" t="s">
        <v>315</v>
      </c>
      <c r="B7" s="13">
        <f>'Tabell 14'!B28+'Tabell 15'!B35</f>
        <v>6757653</v>
      </c>
      <c r="C7" s="13">
        <f>'Tabell 14'!C28+'Tabell 15'!C35</f>
        <v>5917919</v>
      </c>
      <c r="D7" s="13">
        <f>'Tabell 14'!D28+'Tabell 15'!D35</f>
        <v>468562</v>
      </c>
      <c r="E7" s="13">
        <f>'Tabell 14'!E28+'Tabell 15'!E35</f>
        <v>-4314826</v>
      </c>
      <c r="F7" s="13">
        <f>'Tabell 14'!F28+'Tabell 15'!F35</f>
        <v>-167524</v>
      </c>
      <c r="G7" s="13">
        <f>'Tabell 14'!G28+'Tabell 15'!G35</f>
        <v>-1172042</v>
      </c>
      <c r="H7" s="13">
        <f>'Tabell 14'!H28+'Tabell 15'!H35</f>
        <v>4001</v>
      </c>
      <c r="I7" s="13">
        <f>'Tabell 14'!I28+'Tabell 15'!I35</f>
        <v>736090</v>
      </c>
    </row>
    <row r="8" spans="1:9" s="3" customFormat="1" ht="12" customHeight="1">
      <c r="A8" s="3" t="s">
        <v>4</v>
      </c>
      <c r="B8" s="9">
        <f>'Tabell 17'!B43</f>
        <v>5362550</v>
      </c>
      <c r="C8" s="9">
        <f>'Tabell 17'!C43</f>
        <v>5161672</v>
      </c>
      <c r="D8" s="9">
        <f>'Tabell 17'!D43</f>
        <v>545166</v>
      </c>
      <c r="E8" s="9">
        <f>'Tabell 17'!E43</f>
        <v>-5142342</v>
      </c>
      <c r="F8" s="9">
        <f>'Tabell 17'!F43</f>
        <v>-42769</v>
      </c>
      <c r="G8" s="9">
        <f>'Tabell 17'!G43</f>
        <v>-1014896</v>
      </c>
      <c r="H8" s="9">
        <f>'Tabell 17'!H43</f>
        <v>28497</v>
      </c>
      <c r="I8" s="9">
        <f>'Tabell 17'!I43</f>
        <v>-464673</v>
      </c>
    </row>
    <row r="9" spans="1:9" s="3" customFormat="1" ht="12" customHeight="1">
      <c r="A9" s="33" t="s">
        <v>316</v>
      </c>
      <c r="B9" s="13">
        <f>'Tabell 17'!B44</f>
        <v>5652694</v>
      </c>
      <c r="C9" s="13">
        <f>'Tabell 17'!C44</f>
        <v>5361590</v>
      </c>
      <c r="D9" s="13">
        <f>'Tabell 17'!D44</f>
        <v>275915</v>
      </c>
      <c r="E9" s="13">
        <f>'Tabell 17'!E44</f>
        <v>-4747396</v>
      </c>
      <c r="F9" s="13">
        <f>'Tabell 17'!F44</f>
        <v>-17943</v>
      </c>
      <c r="G9" s="13">
        <f>'Tabell 17'!G44</f>
        <v>-983261</v>
      </c>
      <c r="H9" s="13">
        <f>'Tabell 17'!H44</f>
        <v>-6061</v>
      </c>
      <c r="I9" s="13">
        <f>'Tabell 17'!I44</f>
        <v>-117156</v>
      </c>
    </row>
    <row r="10" spans="1:9" s="3" customFormat="1" ht="12" customHeight="1">
      <c r="A10" s="3" t="s">
        <v>5</v>
      </c>
      <c r="B10" s="9">
        <f>'Tabell 16'!B17</f>
        <v>4372219</v>
      </c>
      <c r="C10" s="9">
        <f>'Tabell 16'!C17</f>
        <v>4265685</v>
      </c>
      <c r="D10" s="9">
        <f>'Tabell 16'!D17</f>
        <v>1401263</v>
      </c>
      <c r="E10" s="9">
        <f>'Tabell 16'!E17</f>
        <v>-5407686</v>
      </c>
      <c r="F10" s="9">
        <f>'Tabell 16'!F17</f>
        <v>0</v>
      </c>
      <c r="G10" s="9">
        <f>'Tabell 16'!G17</f>
        <v>-1037469</v>
      </c>
      <c r="H10" s="9">
        <f>'Tabell 16'!H17</f>
        <v>27615</v>
      </c>
      <c r="I10" s="9">
        <f>'Tabell 16'!I17</f>
        <v>-750592</v>
      </c>
    </row>
    <row r="11" spans="1:9" s="3" customFormat="1" ht="12" customHeight="1">
      <c r="A11" s="33" t="s">
        <v>317</v>
      </c>
      <c r="B11" s="13">
        <f>'Tabell 16'!B18</f>
        <v>4326881</v>
      </c>
      <c r="C11" s="13">
        <f>'Tabell 16'!C18</f>
        <v>3983144</v>
      </c>
      <c r="D11" s="13">
        <f>'Tabell 16'!D18</f>
        <v>1902360</v>
      </c>
      <c r="E11" s="13">
        <f>'Tabell 16'!E18</f>
        <v>-5542251</v>
      </c>
      <c r="F11" s="13">
        <f>'Tabell 16'!F18</f>
        <v>0</v>
      </c>
      <c r="G11" s="13">
        <f>'Tabell 16'!G18</f>
        <v>-780863</v>
      </c>
      <c r="H11" s="13">
        <f>'Tabell 16'!H18</f>
        <v>-1105</v>
      </c>
      <c r="I11" s="13">
        <f>'Tabell 16'!I18</f>
        <v>-438715</v>
      </c>
    </row>
    <row r="12" spans="1:9" s="3" customFormat="1" ht="12" customHeight="1">
      <c r="A12" s="3" t="s">
        <v>6</v>
      </c>
      <c r="B12" s="9">
        <f>'Tabell 8'!B45</f>
        <v>7143964</v>
      </c>
      <c r="C12" s="9">
        <f>'Tabell 8'!C45</f>
        <v>7094843</v>
      </c>
      <c r="D12" s="9">
        <f>'Tabell 8'!D45</f>
        <v>3052738</v>
      </c>
      <c r="E12" s="9">
        <f>'Tabell 8'!E45</f>
        <v>-12459256</v>
      </c>
      <c r="F12" s="9">
        <f>'Tabell 8'!F45</f>
        <v>12639</v>
      </c>
      <c r="G12" s="9">
        <f>'Tabell 8'!G45</f>
        <v>-633612</v>
      </c>
      <c r="H12" s="9">
        <f>'Tabell 8'!H45</f>
        <v>-95724</v>
      </c>
      <c r="I12" s="9">
        <f>'Tabell 8'!I45</f>
        <v>-3028373</v>
      </c>
    </row>
    <row r="13" spans="1:9" s="3" customFormat="1" ht="12" customHeight="1">
      <c r="A13" s="33" t="s">
        <v>318</v>
      </c>
      <c r="B13" s="13">
        <f>'Tabell 8'!B46</f>
        <v>6098208</v>
      </c>
      <c r="C13" s="13">
        <f>'Tabell 8'!C46</f>
        <v>5851741</v>
      </c>
      <c r="D13" s="13">
        <f>'Tabell 8'!D46</f>
        <v>4070706</v>
      </c>
      <c r="E13" s="13">
        <f>'Tabell 8'!E46</f>
        <v>-12440996</v>
      </c>
      <c r="F13" s="13">
        <f>'Tabell 8'!F46</f>
        <v>-78077</v>
      </c>
      <c r="G13" s="13">
        <f>'Tabell 8'!G46</f>
        <v>-549469</v>
      </c>
      <c r="H13" s="13">
        <f>'Tabell 8'!H46</f>
        <v>-40920</v>
      </c>
      <c r="I13" s="13">
        <f>'Tabell 8'!I46</f>
        <v>-3187015</v>
      </c>
    </row>
    <row r="14" spans="1:9" s="3" customFormat="1" ht="12" customHeight="1">
      <c r="A14" s="3" t="s">
        <v>7</v>
      </c>
      <c r="B14" s="9">
        <f>'Tabell 18a'!B12+'Tabell 18b'!B13+'Tabell 18c'!B17</f>
        <v>1659514</v>
      </c>
      <c r="C14" s="9">
        <f>'Tabell 18a'!C12+'Tabell 18b'!C13+'Tabell 18c'!C17</f>
        <v>978845</v>
      </c>
      <c r="D14" s="9">
        <f>'Tabell 18a'!D12+'Tabell 18b'!D13+'Tabell 18c'!D17</f>
        <v>201768</v>
      </c>
      <c r="E14" s="9">
        <f>'Tabell 18a'!E12+'Tabell 18b'!E13+'Tabell 18c'!E17</f>
        <v>-818422</v>
      </c>
      <c r="F14" s="9">
        <f>'Tabell 18a'!F12+'Tabell 18b'!F13+'Tabell 18c'!F17</f>
        <v>3226</v>
      </c>
      <c r="G14" s="9">
        <f>'Tabell 18a'!G12+'Tabell 18b'!G13+'Tabell 18c'!G17</f>
        <v>-241661</v>
      </c>
      <c r="H14" s="9">
        <f>'Tabell 18a'!H12+'Tabell 18b'!H13+'Tabell 18c'!H17</f>
        <v>11541</v>
      </c>
      <c r="I14" s="9">
        <f>'Tabell 18a'!I12+'Tabell 18b'!I13+'Tabell 18c'!I17</f>
        <v>135297</v>
      </c>
    </row>
    <row r="15" spans="1:9" s="3" customFormat="1" ht="12" customHeight="1">
      <c r="A15" s="33" t="s">
        <v>319</v>
      </c>
      <c r="B15" s="13">
        <f>'Tabell 18a'!B13+'Tabell 18b'!B14+'Tabell 18c'!B18</f>
        <v>1808759</v>
      </c>
      <c r="C15" s="13">
        <f>'Tabell 18a'!C13+'Tabell 18b'!C14+'Tabell 18c'!C18</f>
        <v>981877</v>
      </c>
      <c r="D15" s="13">
        <f>'Tabell 18a'!D13+'Tabell 18b'!D14+'Tabell 18c'!D18</f>
        <v>148961</v>
      </c>
      <c r="E15" s="13">
        <f>'Tabell 18a'!E13+'Tabell 18b'!E14+'Tabell 18c'!E18</f>
        <v>-710903</v>
      </c>
      <c r="F15" s="13">
        <f>'Tabell 18a'!F13+'Tabell 18b'!F14+'Tabell 18c'!F18</f>
        <v>0</v>
      </c>
      <c r="G15" s="13">
        <f>'Tabell 18a'!G13+'Tabell 18b'!G14+'Tabell 18c'!G18</f>
        <v>-223545</v>
      </c>
      <c r="H15" s="13">
        <f>'Tabell 18a'!H13+'Tabell 18b'!H14+'Tabell 18c'!H18</f>
        <v>3309</v>
      </c>
      <c r="I15" s="13">
        <f>'Tabell 18a'!I13+'Tabell 18b'!I14+'Tabell 18c'!I18</f>
        <v>199699</v>
      </c>
    </row>
    <row r="16" spans="1:9" s="3" customFormat="1" ht="12" customHeight="1">
      <c r="A16" s="3" t="s">
        <v>8</v>
      </c>
      <c r="B16" s="9">
        <f>'Tabell 11'!B8</f>
        <v>187572</v>
      </c>
      <c r="C16" s="9">
        <f>'Tabell 11'!C8</f>
        <v>186972</v>
      </c>
      <c r="D16" s="9">
        <f>'Tabell 11'!D8</f>
        <v>820571</v>
      </c>
      <c r="E16" s="9">
        <f>'Tabell 11'!E8</f>
        <v>-1575030</v>
      </c>
      <c r="F16" s="9">
        <f>'Tabell 11'!F8</f>
        <v>-33712</v>
      </c>
      <c r="G16" s="9">
        <f>'Tabell 11'!G8</f>
        <v>-131616</v>
      </c>
      <c r="H16" s="9">
        <f>'Tabell 11'!H8</f>
        <v>-52623</v>
      </c>
      <c r="I16" s="9">
        <f>'Tabell 11'!I8</f>
        <v>-785438</v>
      </c>
    </row>
    <row r="17" spans="1:9" s="3" customFormat="1" ht="12" customHeight="1">
      <c r="A17" s="33" t="s">
        <v>320</v>
      </c>
      <c r="B17" s="13">
        <f>'Tabell 11'!B9</f>
        <v>327462</v>
      </c>
      <c r="C17" s="13">
        <f>'Tabell 11'!C9</f>
        <v>-828253</v>
      </c>
      <c r="D17" s="13">
        <f>'Tabell 11'!D9</f>
        <v>1122544</v>
      </c>
      <c r="E17" s="13">
        <f>'Tabell 11'!E9</f>
        <v>-4486171</v>
      </c>
      <c r="F17" s="13">
        <f>'Tabell 11'!F9</f>
        <v>0</v>
      </c>
      <c r="G17" s="13">
        <f>'Tabell 11'!G9</f>
        <v>-73306</v>
      </c>
      <c r="H17" s="13">
        <f>'Tabell 11'!H9</f>
        <v>-60885</v>
      </c>
      <c r="I17" s="13">
        <f>'Tabell 11'!I9</f>
        <v>-4326071</v>
      </c>
    </row>
    <row r="18" spans="1:9" s="3" customFormat="1" ht="12" customHeight="1">
      <c r="A18" s="3" t="s">
        <v>9</v>
      </c>
      <c r="B18" s="9">
        <f>'Tabell 10'!B7</f>
        <v>462752</v>
      </c>
      <c r="C18" s="9">
        <f>'Tabell 10'!C7</f>
        <v>462752</v>
      </c>
      <c r="D18" s="9">
        <f>'Tabell 10'!D7</f>
        <v>594492</v>
      </c>
      <c r="E18" s="9">
        <f>'Tabell 10'!E7</f>
        <v>-254365</v>
      </c>
      <c r="F18" s="9">
        <f>'Tabell 10'!F7</f>
        <v>0</v>
      </c>
      <c r="G18" s="9">
        <f>'Tabell 10'!G7</f>
        <v>-21143</v>
      </c>
      <c r="H18" s="9">
        <f>'Tabell 10'!H7</f>
        <v>-120536</v>
      </c>
      <c r="I18" s="9">
        <f>'Tabell 10'!I7</f>
        <v>189317</v>
      </c>
    </row>
    <row r="19" spans="1:9" s="3" customFormat="1" ht="12" customHeight="1">
      <c r="A19" s="33" t="s">
        <v>321</v>
      </c>
      <c r="B19" s="13">
        <f>'Tabell 10'!B8</f>
        <v>331954</v>
      </c>
      <c r="C19" s="13">
        <f>'Tabell 10'!C8</f>
        <v>331954</v>
      </c>
      <c r="D19" s="13">
        <f>'Tabell 10'!D8</f>
        <v>283532</v>
      </c>
      <c r="E19" s="13">
        <f>'Tabell 10'!E8</f>
        <v>-214413</v>
      </c>
      <c r="F19" s="13">
        <f>'Tabell 10'!F8</f>
        <v>0</v>
      </c>
      <c r="G19" s="13">
        <f>'Tabell 10'!G8</f>
        <v>-13603</v>
      </c>
      <c r="H19" s="13">
        <f>'Tabell 10'!H8</f>
        <v>0</v>
      </c>
      <c r="I19" s="13">
        <f>'Tabell 10'!I8</f>
        <v>2138</v>
      </c>
    </row>
    <row r="20" spans="1:9" s="3" customFormat="1" ht="12" customHeight="1">
      <c r="A20" s="3" t="s">
        <v>10</v>
      </c>
      <c r="B20" s="9">
        <f>'Tabell 20'!B9</f>
        <v>562961</v>
      </c>
      <c r="C20" s="9">
        <f>'Tabell 20'!C9</f>
        <v>556800</v>
      </c>
      <c r="D20" s="9">
        <f>'Tabell 20'!D9</f>
        <v>15262</v>
      </c>
      <c r="E20" s="9">
        <f>'Tabell 20'!E9</f>
        <v>-439129</v>
      </c>
      <c r="F20" s="9">
        <f>'Tabell 20'!F9</f>
        <v>0</v>
      </c>
      <c r="G20" s="9">
        <f>'Tabell 20'!G9</f>
        <v>-154958</v>
      </c>
      <c r="H20" s="9">
        <f>'Tabell 20'!H9</f>
        <v>0</v>
      </c>
      <c r="I20" s="9">
        <f>'Tabell 20'!I9</f>
        <v>-22025</v>
      </c>
    </row>
    <row r="21" spans="1:9" s="3" customFormat="1" ht="12" customHeight="1">
      <c r="A21" s="33" t="s">
        <v>322</v>
      </c>
      <c r="B21" s="13">
        <f>'Tabell 20'!B10</f>
        <v>511160</v>
      </c>
      <c r="C21" s="13">
        <f>'Tabell 20'!C10</f>
        <v>505549</v>
      </c>
      <c r="D21" s="13">
        <f>'Tabell 20'!D10</f>
        <v>17594</v>
      </c>
      <c r="E21" s="13">
        <f>'Tabell 20'!E10</f>
        <v>-440785</v>
      </c>
      <c r="F21" s="13">
        <f>'Tabell 20'!F10</f>
        <v>0</v>
      </c>
      <c r="G21" s="13">
        <f>'Tabell 20'!G10</f>
        <v>-140372</v>
      </c>
      <c r="H21" s="13">
        <f>'Tabell 20'!H10</f>
        <v>0</v>
      </c>
      <c r="I21" s="13">
        <f>'Tabell 20'!I10</f>
        <v>-58014</v>
      </c>
    </row>
    <row r="22" spans="1:9" s="3" customFormat="1" ht="12" customHeight="1">
      <c r="A22" s="3" t="s">
        <v>11</v>
      </c>
      <c r="B22" s="9">
        <f>'Tabell 19'!B24</f>
        <v>482215</v>
      </c>
      <c r="C22" s="9">
        <f>'Tabell 19'!C24</f>
        <v>448272</v>
      </c>
      <c r="D22" s="9">
        <f>'Tabell 19'!D24</f>
        <v>83909</v>
      </c>
      <c r="E22" s="9">
        <f>'Tabell 19'!E24</f>
        <v>-1554884</v>
      </c>
      <c r="F22" s="9">
        <f>'Tabell 19'!F24</f>
        <v>-286209</v>
      </c>
      <c r="G22" s="9">
        <f>'Tabell 19'!G24</f>
        <v>-68258</v>
      </c>
      <c r="H22" s="9">
        <f>'Tabell 19'!H24</f>
        <v>-80722</v>
      </c>
      <c r="I22" s="9">
        <f>'Tabell 19'!I24</f>
        <v>-1457892</v>
      </c>
    </row>
    <row r="23" spans="1:9" s="3" customFormat="1" ht="12" customHeight="1">
      <c r="A23" s="33" t="s">
        <v>314</v>
      </c>
      <c r="B23" s="13">
        <f>'Tabell 19'!B25</f>
        <v>430568</v>
      </c>
      <c r="C23" s="13">
        <f>'Tabell 19'!C25</f>
        <v>317687</v>
      </c>
      <c r="D23" s="13">
        <f>'Tabell 19'!D25</f>
        <v>113999</v>
      </c>
      <c r="E23" s="13">
        <f>'Tabell 19'!E25</f>
        <v>-771983</v>
      </c>
      <c r="F23" s="13">
        <f>'Tabell 19'!F25</f>
        <v>-263723</v>
      </c>
      <c r="G23" s="13">
        <f>'Tabell 19'!G25</f>
        <v>-68247</v>
      </c>
      <c r="H23" s="13">
        <f>'Tabell 19'!H25</f>
        <v>-7097</v>
      </c>
      <c r="I23" s="13">
        <f>'Tabell 19'!I25</f>
        <v>-679364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  <row r="25" spans="1:9" ht="12.75">
      <c r="A25" s="3" t="s">
        <v>323</v>
      </c>
      <c r="B25" s="9">
        <f>B4+B6+B8+B10+B12+B14+B16+B18+B20+B22</f>
        <v>34102249</v>
      </c>
      <c r="C25" s="9">
        <f aca="true" t="shared" si="0" ref="C25:I25">C4+C6+C8+C10+C12+C14+C16+C18+C20+C22</f>
        <v>30309082</v>
      </c>
      <c r="D25" s="9">
        <f t="shared" si="0"/>
        <v>7981061</v>
      </c>
      <c r="E25" s="9">
        <f t="shared" si="0"/>
        <v>-36415004</v>
      </c>
      <c r="F25" s="9">
        <f t="shared" si="0"/>
        <v>-705800</v>
      </c>
      <c r="G25" s="9">
        <f t="shared" si="0"/>
        <v>-6245234</v>
      </c>
      <c r="H25" s="9">
        <f t="shared" si="0"/>
        <v>-141665</v>
      </c>
      <c r="I25" s="9">
        <f t="shared" si="0"/>
        <v>-5689444</v>
      </c>
    </row>
    <row r="26" spans="1:9" ht="13.5">
      <c r="A26" s="19" t="s">
        <v>324</v>
      </c>
      <c r="B26" s="13">
        <f>B5+B7+B9+B11+B13+B15+B17+B19+B21+B23</f>
        <v>34876380</v>
      </c>
      <c r="C26" s="13">
        <f aca="true" t="shared" si="1" ref="C26:I26">C5+C7+C9+C11+C13+C15+C17+C19+C21+C23</f>
        <v>27959806</v>
      </c>
      <c r="D26" s="13">
        <f t="shared" si="1"/>
        <v>9260965</v>
      </c>
      <c r="E26" s="13">
        <f t="shared" si="1"/>
        <v>-38175072</v>
      </c>
      <c r="F26" s="13">
        <f t="shared" si="1"/>
        <v>-723309</v>
      </c>
      <c r="G26" s="13">
        <f t="shared" si="1"/>
        <v>-5551576</v>
      </c>
      <c r="H26" s="13">
        <f t="shared" si="1"/>
        <v>-18954</v>
      </c>
      <c r="I26" s="13">
        <f t="shared" si="1"/>
        <v>-7633472</v>
      </c>
    </row>
    <row r="28" spans="1:9" ht="12.75">
      <c r="A28" s="1" t="s">
        <v>136</v>
      </c>
      <c r="B28" s="7">
        <f>B25/($B25/100)</f>
        <v>100</v>
      </c>
      <c r="C28" s="7">
        <f aca="true" t="shared" si="2" ref="C28:I28">C25/($B25/100)</f>
        <v>88.87707669954554</v>
      </c>
      <c r="D28" s="7">
        <f t="shared" si="2"/>
        <v>23.403327446233824</v>
      </c>
      <c r="E28" s="7">
        <f t="shared" si="2"/>
        <v>-106.78182544500218</v>
      </c>
      <c r="F28" s="7">
        <f t="shared" si="2"/>
        <v>-2.069658221075097</v>
      </c>
      <c r="G28" s="7">
        <f t="shared" si="2"/>
        <v>-18.31326139223252</v>
      </c>
      <c r="H28" s="7">
        <f t="shared" si="2"/>
        <v>-0.4154124849654344</v>
      </c>
      <c r="I28" s="7">
        <f t="shared" si="2"/>
        <v>-16.683486182978726</v>
      </c>
    </row>
    <row r="29" spans="1:9" ht="13.5">
      <c r="A29" s="19" t="s">
        <v>137</v>
      </c>
      <c r="B29" s="14">
        <f>B26/($B26/100)</f>
        <v>100</v>
      </c>
      <c r="C29" s="14">
        <f aca="true" t="shared" si="3" ref="C29:I29">C26/($B26/100)</f>
        <v>80.16831448676726</v>
      </c>
      <c r="D29" s="14">
        <f t="shared" si="3"/>
        <v>26.553687624690408</v>
      </c>
      <c r="E29" s="14">
        <f t="shared" si="3"/>
        <v>-109.45824079219231</v>
      </c>
      <c r="F29" s="14">
        <f t="shared" si="3"/>
        <v>-2.073922236195385</v>
      </c>
      <c r="G29" s="14">
        <f t="shared" si="3"/>
        <v>-15.917867622729194</v>
      </c>
      <c r="H29" s="14">
        <f t="shared" si="3"/>
        <v>-0.05434623662203474</v>
      </c>
      <c r="I29" s="14">
        <f t="shared" si="3"/>
        <v>-21.887225681105665</v>
      </c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19"/>
  <dimension ref="A1:K88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297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21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59</v>
      </c>
      <c r="B3" s="4" t="s">
        <v>57</v>
      </c>
      <c r="C3" s="4" t="s">
        <v>94</v>
      </c>
      <c r="D3" s="4" t="s">
        <v>68</v>
      </c>
      <c r="E3" s="4" t="s">
        <v>61</v>
      </c>
      <c r="F3" s="4" t="s">
        <v>95</v>
      </c>
      <c r="G3" s="4" t="s">
        <v>96</v>
      </c>
      <c r="H3" s="4" t="s">
        <v>97</v>
      </c>
      <c r="I3" s="4" t="s">
        <v>98</v>
      </c>
      <c r="J3" s="4" t="s">
        <v>99</v>
      </c>
    </row>
    <row r="4" spans="1:10" s="3" customFormat="1" ht="12" customHeight="1">
      <c r="A4" s="3" t="s">
        <v>262</v>
      </c>
      <c r="B4" s="9">
        <v>85401272</v>
      </c>
      <c r="C4" s="9">
        <v>0</v>
      </c>
      <c r="D4" s="9">
        <v>5241432</v>
      </c>
      <c r="E4" s="9">
        <v>90642704</v>
      </c>
      <c r="F4" s="9">
        <v>20931159</v>
      </c>
      <c r="G4" s="9">
        <v>4084479</v>
      </c>
      <c r="H4" s="9">
        <v>64807904</v>
      </c>
      <c r="I4" s="9">
        <v>819162</v>
      </c>
      <c r="J4" s="9">
        <v>90642704</v>
      </c>
    </row>
    <row r="5" spans="1:10" s="3" customFormat="1" ht="12" customHeight="1">
      <c r="A5" s="3" t="s">
        <v>145</v>
      </c>
      <c r="B5" s="9">
        <v>31306770</v>
      </c>
      <c r="C5" s="9">
        <v>3112874</v>
      </c>
      <c r="D5" s="9">
        <v>3399481</v>
      </c>
      <c r="E5" s="9">
        <v>37819125</v>
      </c>
      <c r="F5" s="9">
        <v>11204305</v>
      </c>
      <c r="G5" s="9">
        <v>3071744</v>
      </c>
      <c r="H5" s="9">
        <v>15998934</v>
      </c>
      <c r="I5" s="9">
        <v>7544142</v>
      </c>
      <c r="J5" s="9">
        <v>37819125</v>
      </c>
    </row>
    <row r="6" spans="1:10" s="3" customFormat="1" ht="12" customHeight="1">
      <c r="A6" s="3" t="s">
        <v>146</v>
      </c>
      <c r="B6" s="9">
        <v>24638279</v>
      </c>
      <c r="C6" s="9">
        <v>2739483</v>
      </c>
      <c r="D6" s="9">
        <v>3036816</v>
      </c>
      <c r="E6" s="9">
        <v>30414578</v>
      </c>
      <c r="F6" s="9">
        <v>5026458</v>
      </c>
      <c r="G6" s="9">
        <v>16460</v>
      </c>
      <c r="H6" s="9">
        <v>13747057</v>
      </c>
      <c r="I6" s="9">
        <v>11624603</v>
      </c>
      <c r="J6" s="9">
        <v>30414578</v>
      </c>
    </row>
    <row r="7" spans="1:10" s="3" customFormat="1" ht="12" customHeight="1">
      <c r="A7" s="3" t="s">
        <v>141</v>
      </c>
      <c r="B7" s="9">
        <v>25815888</v>
      </c>
      <c r="C7" s="9">
        <v>0</v>
      </c>
      <c r="D7" s="9">
        <v>4062496</v>
      </c>
      <c r="E7" s="9">
        <v>29878384</v>
      </c>
      <c r="F7" s="9">
        <v>3285656</v>
      </c>
      <c r="G7" s="9">
        <v>4538056</v>
      </c>
      <c r="H7" s="9">
        <v>20633438</v>
      </c>
      <c r="I7" s="9">
        <v>1421234</v>
      </c>
      <c r="J7" s="9">
        <v>29878384</v>
      </c>
    </row>
    <row r="8" spans="1:10" s="3" customFormat="1" ht="12" customHeight="1">
      <c r="A8" s="3" t="s">
        <v>147</v>
      </c>
      <c r="B8" s="9">
        <v>17967844</v>
      </c>
      <c r="C8" s="9">
        <v>224818</v>
      </c>
      <c r="D8" s="9">
        <v>3642542</v>
      </c>
      <c r="E8" s="9">
        <v>21835204</v>
      </c>
      <c r="F8" s="9">
        <v>4072587</v>
      </c>
      <c r="G8" s="9">
        <v>52759</v>
      </c>
      <c r="H8" s="9">
        <v>14033266</v>
      </c>
      <c r="I8" s="9">
        <v>3676592</v>
      </c>
      <c r="J8" s="9">
        <v>21835204</v>
      </c>
    </row>
    <row r="9" spans="1:10" s="3" customFormat="1" ht="12" customHeight="1">
      <c r="A9" s="3" t="s">
        <v>242</v>
      </c>
      <c r="B9" s="9">
        <v>6983405</v>
      </c>
      <c r="C9" s="9">
        <v>1973603</v>
      </c>
      <c r="D9" s="9">
        <v>4441047</v>
      </c>
      <c r="E9" s="9">
        <v>13398055</v>
      </c>
      <c r="F9" s="9">
        <v>2716122</v>
      </c>
      <c r="G9" s="9"/>
      <c r="H9" s="9">
        <v>9541331</v>
      </c>
      <c r="I9" s="9">
        <v>1140602</v>
      </c>
      <c r="J9" s="9">
        <v>13398055</v>
      </c>
    </row>
    <row r="10" spans="1:10" s="3" customFormat="1" ht="12" customHeight="1">
      <c r="A10" s="3" t="s">
        <v>159</v>
      </c>
      <c r="B10" s="9">
        <v>9389317</v>
      </c>
      <c r="C10" s="9">
        <v>572786</v>
      </c>
      <c r="D10" s="9">
        <v>1473812</v>
      </c>
      <c r="E10" s="9">
        <v>11435915</v>
      </c>
      <c r="F10" s="9">
        <v>896307</v>
      </c>
      <c r="G10" s="9">
        <v>5835812</v>
      </c>
      <c r="H10" s="9">
        <v>3829586</v>
      </c>
      <c r="I10" s="9">
        <v>874210</v>
      </c>
      <c r="J10" s="9">
        <v>11435915</v>
      </c>
    </row>
    <row r="11" spans="1:10" s="3" customFormat="1" ht="12" customHeight="1">
      <c r="A11" s="3" t="s">
        <v>148</v>
      </c>
      <c r="B11" s="9">
        <v>7802950</v>
      </c>
      <c r="C11" s="9">
        <v>1964641</v>
      </c>
      <c r="D11" s="9">
        <v>852473</v>
      </c>
      <c r="E11" s="9">
        <v>10620064</v>
      </c>
      <c r="F11" s="9">
        <v>1162586</v>
      </c>
      <c r="G11" s="9">
        <v>642480</v>
      </c>
      <c r="H11" s="9">
        <v>7435617</v>
      </c>
      <c r="I11" s="9">
        <v>1379381</v>
      </c>
      <c r="J11" s="9">
        <v>10620064</v>
      </c>
    </row>
    <row r="12" spans="1:10" s="3" customFormat="1" ht="12" customHeight="1">
      <c r="A12" s="3" t="s">
        <v>234</v>
      </c>
      <c r="B12" s="9">
        <v>9213291</v>
      </c>
      <c r="C12" s="9"/>
      <c r="D12" s="9">
        <v>173906</v>
      </c>
      <c r="E12" s="9">
        <v>9387197</v>
      </c>
      <c r="F12" s="9">
        <v>680282</v>
      </c>
      <c r="G12" s="9">
        <v>8102986</v>
      </c>
      <c r="H12" s="9">
        <v>319522</v>
      </c>
      <c r="I12" s="9">
        <v>284407</v>
      </c>
      <c r="J12" s="9">
        <v>9387197</v>
      </c>
    </row>
    <row r="13" spans="1:10" s="3" customFormat="1" ht="12" customHeight="1">
      <c r="A13" s="3" t="s">
        <v>167</v>
      </c>
      <c r="B13" s="9">
        <v>6852396</v>
      </c>
      <c r="C13" s="9">
        <v>90</v>
      </c>
      <c r="D13" s="9">
        <v>216453</v>
      </c>
      <c r="E13" s="9">
        <v>7068939</v>
      </c>
      <c r="F13" s="9">
        <v>1165837</v>
      </c>
      <c r="G13" s="9">
        <v>5218640</v>
      </c>
      <c r="H13" s="9">
        <v>18971</v>
      </c>
      <c r="I13" s="9">
        <v>665491</v>
      </c>
      <c r="J13" s="9">
        <v>7068939</v>
      </c>
    </row>
    <row r="14" spans="1:10" s="3" customFormat="1" ht="12" customHeight="1">
      <c r="A14" s="3" t="s">
        <v>143</v>
      </c>
      <c r="B14" s="9">
        <v>4590592</v>
      </c>
      <c r="C14" s="9">
        <v>274162</v>
      </c>
      <c r="D14" s="9">
        <v>1800232</v>
      </c>
      <c r="E14" s="9">
        <v>6664986</v>
      </c>
      <c r="F14" s="9">
        <v>828390</v>
      </c>
      <c r="G14" s="9">
        <v>31380</v>
      </c>
      <c r="H14" s="9">
        <v>4995729</v>
      </c>
      <c r="I14" s="9">
        <v>809487</v>
      </c>
      <c r="J14" s="9">
        <v>6664986</v>
      </c>
    </row>
    <row r="15" spans="1:10" s="3" customFormat="1" ht="12" customHeight="1">
      <c r="A15" s="3" t="s">
        <v>243</v>
      </c>
      <c r="B15" s="9">
        <v>2337274</v>
      </c>
      <c r="C15" s="9">
        <v>363760</v>
      </c>
      <c r="D15" s="9">
        <v>475011</v>
      </c>
      <c r="E15" s="9">
        <v>3176045</v>
      </c>
      <c r="F15" s="9">
        <v>654453</v>
      </c>
      <c r="G15" s="9">
        <v>300587</v>
      </c>
      <c r="H15" s="9">
        <v>1952047</v>
      </c>
      <c r="I15" s="9">
        <v>268958</v>
      </c>
      <c r="J15" s="9">
        <v>3176045</v>
      </c>
    </row>
    <row r="16" spans="1:10" s="3" customFormat="1" ht="12" customHeight="1">
      <c r="A16" s="3" t="s">
        <v>225</v>
      </c>
      <c r="B16" s="9">
        <v>2331254</v>
      </c>
      <c r="C16" s="9">
        <v>3500</v>
      </c>
      <c r="D16" s="9">
        <v>609329</v>
      </c>
      <c r="E16" s="9">
        <v>2944083</v>
      </c>
      <c r="F16" s="9">
        <v>397657</v>
      </c>
      <c r="G16" s="9">
        <v>859544</v>
      </c>
      <c r="H16" s="9">
        <v>1534248</v>
      </c>
      <c r="I16" s="9">
        <v>152634</v>
      </c>
      <c r="J16" s="9">
        <v>2944083</v>
      </c>
    </row>
    <row r="17" spans="1:10" s="3" customFormat="1" ht="12" customHeight="1">
      <c r="A17" s="3" t="s">
        <v>218</v>
      </c>
      <c r="B17" s="9">
        <v>2060085</v>
      </c>
      <c r="C17" s="9">
        <v>192324</v>
      </c>
      <c r="D17" s="9">
        <v>528641</v>
      </c>
      <c r="E17" s="9">
        <v>2781050</v>
      </c>
      <c r="F17" s="9">
        <v>337913</v>
      </c>
      <c r="G17" s="9">
        <v>92893</v>
      </c>
      <c r="H17" s="9">
        <v>1978569</v>
      </c>
      <c r="I17" s="9">
        <v>371675</v>
      </c>
      <c r="J17" s="9">
        <v>2781050</v>
      </c>
    </row>
    <row r="18" spans="1:10" s="3" customFormat="1" ht="12" customHeight="1">
      <c r="A18" s="3" t="s">
        <v>244</v>
      </c>
      <c r="B18" s="9">
        <v>1104134</v>
      </c>
      <c r="C18" s="9"/>
      <c r="D18" s="9">
        <v>1013793</v>
      </c>
      <c r="E18" s="9">
        <v>2117927</v>
      </c>
      <c r="F18" s="9">
        <v>158467</v>
      </c>
      <c r="G18" s="9">
        <v>596661</v>
      </c>
      <c r="H18" s="9">
        <v>1362799</v>
      </c>
      <c r="I18" s="9">
        <v>0</v>
      </c>
      <c r="J18" s="9">
        <v>2117927</v>
      </c>
    </row>
    <row r="19" spans="1:10" s="3" customFormat="1" ht="12" customHeight="1">
      <c r="A19" s="3" t="s">
        <v>163</v>
      </c>
      <c r="B19" s="9">
        <v>1291468</v>
      </c>
      <c r="C19" s="9">
        <v>354556</v>
      </c>
      <c r="D19" s="9">
        <v>368229</v>
      </c>
      <c r="E19" s="9">
        <v>2014253</v>
      </c>
      <c r="F19" s="9">
        <v>56202</v>
      </c>
      <c r="G19" s="9">
        <v>42091</v>
      </c>
      <c r="H19" s="9">
        <v>1635186</v>
      </c>
      <c r="I19" s="9">
        <v>280774</v>
      </c>
      <c r="J19" s="9">
        <v>2014253</v>
      </c>
    </row>
    <row r="20" spans="1:10" s="3" customFormat="1" ht="12" customHeight="1">
      <c r="A20" s="3" t="s">
        <v>142</v>
      </c>
      <c r="B20" s="9">
        <v>742254</v>
      </c>
      <c r="C20" s="9">
        <v>1118675</v>
      </c>
      <c r="D20" s="9">
        <v>115301</v>
      </c>
      <c r="E20" s="9">
        <v>1976230</v>
      </c>
      <c r="F20" s="9">
        <v>434174</v>
      </c>
      <c r="G20" s="9">
        <v>90632</v>
      </c>
      <c r="H20" s="9">
        <v>1242973</v>
      </c>
      <c r="I20" s="9">
        <v>208451</v>
      </c>
      <c r="J20" s="9">
        <v>1976230</v>
      </c>
    </row>
    <row r="21" spans="1:10" s="3" customFormat="1" ht="12" customHeight="1">
      <c r="A21" s="3" t="s">
        <v>183</v>
      </c>
      <c r="B21" s="9">
        <v>1742857</v>
      </c>
      <c r="C21" s="9">
        <v>42673</v>
      </c>
      <c r="D21" s="9">
        <v>148924</v>
      </c>
      <c r="E21" s="9">
        <v>1934454</v>
      </c>
      <c r="F21" s="9">
        <v>124025</v>
      </c>
      <c r="G21" s="9">
        <v>310548</v>
      </c>
      <c r="H21" s="9">
        <v>1445979</v>
      </c>
      <c r="I21" s="9">
        <v>53902</v>
      </c>
      <c r="J21" s="9">
        <v>1934454</v>
      </c>
    </row>
    <row r="22" spans="1:10" s="3" customFormat="1" ht="12" customHeight="1">
      <c r="A22" s="3" t="s">
        <v>161</v>
      </c>
      <c r="B22" s="9">
        <v>1493268</v>
      </c>
      <c r="C22" s="9">
        <v>9255</v>
      </c>
      <c r="D22" s="9">
        <v>327179</v>
      </c>
      <c r="E22" s="9">
        <v>1829702</v>
      </c>
      <c r="F22" s="9">
        <v>100000</v>
      </c>
      <c r="G22" s="9">
        <v>1043433</v>
      </c>
      <c r="H22" s="9">
        <v>623078</v>
      </c>
      <c r="I22" s="9">
        <v>63191</v>
      </c>
      <c r="J22" s="9">
        <v>1829702</v>
      </c>
    </row>
    <row r="23" spans="1:10" s="3" customFormat="1" ht="12" customHeight="1">
      <c r="A23" s="3" t="s">
        <v>230</v>
      </c>
      <c r="B23" s="9">
        <v>1191125</v>
      </c>
      <c r="C23" s="9">
        <v>337316</v>
      </c>
      <c r="D23" s="9">
        <v>219856</v>
      </c>
      <c r="E23" s="9">
        <v>1748297</v>
      </c>
      <c r="F23" s="9">
        <v>4968</v>
      </c>
      <c r="G23" s="9">
        <v>512975</v>
      </c>
      <c r="H23" s="9">
        <v>1180492</v>
      </c>
      <c r="I23" s="9">
        <v>49862</v>
      </c>
      <c r="J23" s="9">
        <v>1748297</v>
      </c>
    </row>
    <row r="24" spans="1:10" s="3" customFormat="1" ht="12" customHeight="1">
      <c r="A24" s="3" t="s">
        <v>151</v>
      </c>
      <c r="B24" s="9">
        <v>126239</v>
      </c>
      <c r="C24" s="9"/>
      <c r="D24" s="9">
        <v>1479190</v>
      </c>
      <c r="E24" s="9">
        <v>1605429</v>
      </c>
      <c r="F24" s="9">
        <v>25000</v>
      </c>
      <c r="G24" s="9">
        <v>90080</v>
      </c>
      <c r="H24" s="9">
        <v>1489000</v>
      </c>
      <c r="I24" s="9">
        <v>1349</v>
      </c>
      <c r="J24" s="9">
        <v>1605429</v>
      </c>
    </row>
    <row r="25" spans="1:10" s="3" customFormat="1" ht="12" customHeight="1">
      <c r="A25" s="3" t="s">
        <v>245</v>
      </c>
      <c r="B25" s="9">
        <v>53316</v>
      </c>
      <c r="C25" s="9">
        <v>194333</v>
      </c>
      <c r="D25" s="9">
        <v>719253</v>
      </c>
      <c r="E25" s="9">
        <v>966902</v>
      </c>
      <c r="F25" s="9">
        <v>84397</v>
      </c>
      <c r="G25" s="9">
        <v>175581</v>
      </c>
      <c r="H25" s="9">
        <v>322847</v>
      </c>
      <c r="I25" s="9">
        <v>384077</v>
      </c>
      <c r="J25" s="9">
        <v>966902</v>
      </c>
    </row>
    <row r="26" spans="1:10" s="3" customFormat="1" ht="12" customHeight="1">
      <c r="A26" s="3" t="s">
        <v>171</v>
      </c>
      <c r="B26" s="9">
        <v>749625</v>
      </c>
      <c r="C26" s="9">
        <v>1362</v>
      </c>
      <c r="D26" s="9">
        <v>86083</v>
      </c>
      <c r="E26" s="9">
        <v>837070</v>
      </c>
      <c r="F26" s="9">
        <v>272118</v>
      </c>
      <c r="G26" s="9">
        <v>232189</v>
      </c>
      <c r="H26" s="9">
        <v>226325</v>
      </c>
      <c r="I26" s="9">
        <v>106438</v>
      </c>
      <c r="J26" s="9">
        <v>837070</v>
      </c>
    </row>
    <row r="27" spans="1:10" s="3" customFormat="1" ht="12" customHeight="1">
      <c r="A27" s="3" t="s">
        <v>150</v>
      </c>
      <c r="B27" s="9">
        <v>518334</v>
      </c>
      <c r="C27" s="9">
        <v>218792</v>
      </c>
      <c r="D27" s="9">
        <v>99176</v>
      </c>
      <c r="E27" s="9">
        <v>836302</v>
      </c>
      <c r="F27" s="9">
        <v>238607</v>
      </c>
      <c r="G27" s="9">
        <v>65131</v>
      </c>
      <c r="H27" s="9">
        <v>442586</v>
      </c>
      <c r="I27" s="9">
        <v>89978</v>
      </c>
      <c r="J27" s="9">
        <v>836302</v>
      </c>
    </row>
    <row r="28" spans="1:10" s="3" customFormat="1" ht="12" customHeight="1">
      <c r="A28" s="3" t="s">
        <v>184</v>
      </c>
      <c r="B28" s="9">
        <v>660365</v>
      </c>
      <c r="C28" s="9">
        <v>188</v>
      </c>
      <c r="D28" s="9">
        <v>52682</v>
      </c>
      <c r="E28" s="9">
        <v>713235</v>
      </c>
      <c r="F28" s="9">
        <v>136589</v>
      </c>
      <c r="G28" s="9">
        <v>127655</v>
      </c>
      <c r="H28" s="9">
        <v>396891</v>
      </c>
      <c r="I28" s="9">
        <v>52100</v>
      </c>
      <c r="J28" s="9">
        <v>713235</v>
      </c>
    </row>
    <row r="29" spans="1:10" s="3" customFormat="1" ht="12" customHeight="1">
      <c r="A29" s="3" t="s">
        <v>149</v>
      </c>
      <c r="B29" s="9">
        <v>166065</v>
      </c>
      <c r="C29" s="9">
        <v>299373</v>
      </c>
      <c r="D29" s="9">
        <v>239666</v>
      </c>
      <c r="E29" s="9">
        <v>705104</v>
      </c>
      <c r="F29" s="9">
        <v>60432</v>
      </c>
      <c r="G29" s="9">
        <v>96122</v>
      </c>
      <c r="H29" s="9">
        <v>477671</v>
      </c>
      <c r="I29" s="9">
        <v>70879</v>
      </c>
      <c r="J29" s="9">
        <v>705104</v>
      </c>
    </row>
    <row r="30" spans="1:10" s="3" customFormat="1" ht="12" customHeight="1">
      <c r="A30" s="3" t="s">
        <v>235</v>
      </c>
      <c r="B30" s="9">
        <v>689015</v>
      </c>
      <c r="C30" s="9">
        <v>0</v>
      </c>
      <c r="D30" s="9">
        <v>10037</v>
      </c>
      <c r="E30" s="9">
        <v>699052</v>
      </c>
      <c r="F30" s="9">
        <v>56998</v>
      </c>
      <c r="G30" s="9">
        <v>533878</v>
      </c>
      <c r="H30" s="9">
        <v>85908</v>
      </c>
      <c r="I30" s="9">
        <v>22268</v>
      </c>
      <c r="J30" s="9">
        <v>699052</v>
      </c>
    </row>
    <row r="31" spans="1:10" s="3" customFormat="1" ht="12" customHeight="1">
      <c r="A31" s="3" t="s">
        <v>185</v>
      </c>
      <c r="B31" s="9">
        <v>608348</v>
      </c>
      <c r="C31" s="9"/>
      <c r="D31" s="9">
        <v>10660</v>
      </c>
      <c r="E31" s="9">
        <v>619008</v>
      </c>
      <c r="F31" s="9">
        <v>317598</v>
      </c>
      <c r="G31" s="9">
        <v>93591</v>
      </c>
      <c r="H31" s="9">
        <v>124096</v>
      </c>
      <c r="I31" s="9">
        <v>83723</v>
      </c>
      <c r="J31" s="9">
        <v>619008</v>
      </c>
    </row>
    <row r="32" spans="1:10" s="3" customFormat="1" ht="12" customHeight="1">
      <c r="A32" s="3" t="s">
        <v>152</v>
      </c>
      <c r="B32" s="9">
        <v>309721</v>
      </c>
      <c r="C32" s="9">
        <v>44329</v>
      </c>
      <c r="D32" s="9">
        <v>254998</v>
      </c>
      <c r="E32" s="9">
        <v>609048</v>
      </c>
      <c r="F32" s="9">
        <v>199994</v>
      </c>
      <c r="G32" s="9">
        <v>260720</v>
      </c>
      <c r="H32" s="9">
        <v>142017</v>
      </c>
      <c r="I32" s="9">
        <v>6317</v>
      </c>
      <c r="J32" s="9">
        <v>609048</v>
      </c>
    </row>
    <row r="33" spans="1:10" s="3" customFormat="1" ht="12" customHeight="1">
      <c r="A33" s="3" t="s">
        <v>181</v>
      </c>
      <c r="B33" s="9">
        <v>437473</v>
      </c>
      <c r="C33" s="9">
        <v>87676</v>
      </c>
      <c r="D33" s="9">
        <v>31784</v>
      </c>
      <c r="E33" s="9">
        <v>556933</v>
      </c>
      <c r="F33" s="9">
        <v>54751</v>
      </c>
      <c r="G33" s="9">
        <v>169255</v>
      </c>
      <c r="H33" s="9">
        <v>283654</v>
      </c>
      <c r="I33" s="9">
        <v>49273</v>
      </c>
      <c r="J33" s="9">
        <v>556933</v>
      </c>
    </row>
    <row r="34" spans="1:10" s="3" customFormat="1" ht="12" customHeight="1">
      <c r="A34" s="3" t="s">
        <v>153</v>
      </c>
      <c r="B34" s="9">
        <v>377626</v>
      </c>
      <c r="C34" s="9">
        <v>4424</v>
      </c>
      <c r="D34" s="9">
        <v>149697</v>
      </c>
      <c r="E34" s="9">
        <v>531747</v>
      </c>
      <c r="F34" s="9">
        <v>98350</v>
      </c>
      <c r="G34" s="9">
        <v>27307</v>
      </c>
      <c r="H34" s="9">
        <v>348009</v>
      </c>
      <c r="I34" s="9">
        <v>58081</v>
      </c>
      <c r="J34" s="9">
        <v>531747</v>
      </c>
    </row>
    <row r="35" spans="1:10" s="3" customFormat="1" ht="12" customHeight="1">
      <c r="A35" s="3" t="s">
        <v>176</v>
      </c>
      <c r="B35" s="9">
        <v>181454</v>
      </c>
      <c r="C35" s="9">
        <v>251005</v>
      </c>
      <c r="D35" s="9">
        <v>97604</v>
      </c>
      <c r="E35" s="9">
        <v>530063</v>
      </c>
      <c r="F35" s="9">
        <v>6597</v>
      </c>
      <c r="G35" s="9">
        <v>151135</v>
      </c>
      <c r="H35" s="9">
        <v>322066</v>
      </c>
      <c r="I35" s="9">
        <v>50265</v>
      </c>
      <c r="J35" s="9">
        <v>530063</v>
      </c>
    </row>
    <row r="36" spans="1:10" s="3" customFormat="1" ht="12" customHeight="1">
      <c r="A36" s="3" t="s">
        <v>254</v>
      </c>
      <c r="B36" s="9"/>
      <c r="C36" s="9"/>
      <c r="D36" s="9">
        <v>411447</v>
      </c>
      <c r="E36" s="9">
        <v>411447</v>
      </c>
      <c r="F36" s="9">
        <v>100008</v>
      </c>
      <c r="G36" s="9">
        <v>94904</v>
      </c>
      <c r="H36" s="9">
        <v>216508</v>
      </c>
      <c r="I36" s="9">
        <v>27</v>
      </c>
      <c r="J36" s="9">
        <v>411447</v>
      </c>
    </row>
    <row r="37" spans="1:10" s="3" customFormat="1" ht="12" customHeight="1">
      <c r="A37" s="3" t="s">
        <v>257</v>
      </c>
      <c r="B37" s="9">
        <v>117279</v>
      </c>
      <c r="C37" s="9">
        <v>41402</v>
      </c>
      <c r="D37" s="9">
        <v>212023</v>
      </c>
      <c r="E37" s="9">
        <v>370704</v>
      </c>
      <c r="F37" s="9">
        <v>38915</v>
      </c>
      <c r="G37" s="9"/>
      <c r="H37" s="9">
        <v>222134</v>
      </c>
      <c r="I37" s="9">
        <v>109655</v>
      </c>
      <c r="J37" s="9">
        <v>370704</v>
      </c>
    </row>
    <row r="38" spans="1:10" s="3" customFormat="1" ht="12" customHeight="1">
      <c r="A38" s="3" t="s">
        <v>253</v>
      </c>
      <c r="B38" s="9">
        <v>253468</v>
      </c>
      <c r="C38" s="9">
        <v>12686</v>
      </c>
      <c r="D38" s="9">
        <v>68160</v>
      </c>
      <c r="E38" s="9">
        <v>334314</v>
      </c>
      <c r="F38" s="9">
        <v>6958</v>
      </c>
      <c r="G38" s="9"/>
      <c r="H38" s="9">
        <v>275935</v>
      </c>
      <c r="I38" s="9">
        <v>51421</v>
      </c>
      <c r="J38" s="9">
        <v>334314</v>
      </c>
    </row>
    <row r="39" spans="1:10" s="3" customFormat="1" ht="12" customHeight="1">
      <c r="A39" s="3" t="s">
        <v>154</v>
      </c>
      <c r="B39" s="9">
        <v>245443</v>
      </c>
      <c r="C39" s="9">
        <v>45477</v>
      </c>
      <c r="D39" s="9">
        <v>41699</v>
      </c>
      <c r="E39" s="9">
        <v>332619</v>
      </c>
      <c r="F39" s="9">
        <v>135552</v>
      </c>
      <c r="G39" s="9">
        <v>52516</v>
      </c>
      <c r="H39" s="9">
        <v>126997</v>
      </c>
      <c r="I39" s="9">
        <v>17554</v>
      </c>
      <c r="J39" s="9">
        <v>332619</v>
      </c>
    </row>
    <row r="40" spans="1:10" s="3" customFormat="1" ht="12" customHeight="1">
      <c r="A40" s="3" t="s">
        <v>155</v>
      </c>
      <c r="B40" s="9">
        <v>39396</v>
      </c>
      <c r="C40" s="9">
        <v>216913</v>
      </c>
      <c r="D40" s="9">
        <v>56407</v>
      </c>
      <c r="E40" s="9">
        <v>312716</v>
      </c>
      <c r="F40" s="9">
        <v>34113</v>
      </c>
      <c r="G40" s="9">
        <v>32976</v>
      </c>
      <c r="H40" s="9">
        <v>238784</v>
      </c>
      <c r="I40" s="9">
        <v>6843</v>
      </c>
      <c r="J40" s="9">
        <v>312716</v>
      </c>
    </row>
    <row r="41" spans="1:10" s="3" customFormat="1" ht="12" customHeight="1">
      <c r="A41" s="3" t="s">
        <v>179</v>
      </c>
      <c r="B41" s="9">
        <v>303586</v>
      </c>
      <c r="C41" s="9"/>
      <c r="D41" s="9">
        <v>2699</v>
      </c>
      <c r="E41" s="9">
        <v>306285</v>
      </c>
      <c r="F41" s="9">
        <v>10000</v>
      </c>
      <c r="G41" s="9">
        <v>140578</v>
      </c>
      <c r="H41" s="9">
        <v>155707</v>
      </c>
      <c r="I41" s="9">
        <v>0</v>
      </c>
      <c r="J41" s="9">
        <v>306285</v>
      </c>
    </row>
    <row r="42" spans="1:10" s="3" customFormat="1" ht="12" customHeight="1">
      <c r="A42" s="3" t="s">
        <v>226</v>
      </c>
      <c r="B42" s="9">
        <v>138043</v>
      </c>
      <c r="C42" s="9">
        <v>120283</v>
      </c>
      <c r="D42" s="9">
        <v>38711</v>
      </c>
      <c r="E42" s="9">
        <v>297037</v>
      </c>
      <c r="F42" s="9">
        <v>49438</v>
      </c>
      <c r="G42" s="9"/>
      <c r="H42" s="9">
        <v>133284</v>
      </c>
      <c r="I42" s="9">
        <v>114315</v>
      </c>
      <c r="J42" s="9">
        <v>297037</v>
      </c>
    </row>
    <row r="43" spans="1:10" s="3" customFormat="1" ht="12" customHeight="1">
      <c r="A43" s="3" t="s">
        <v>236</v>
      </c>
      <c r="B43" s="9">
        <v>230760</v>
      </c>
      <c r="C43" s="9">
        <v>4928</v>
      </c>
      <c r="D43" s="9">
        <v>36885</v>
      </c>
      <c r="E43" s="9">
        <v>272573</v>
      </c>
      <c r="F43" s="9">
        <v>114421</v>
      </c>
      <c r="G43" s="9">
        <v>108082</v>
      </c>
      <c r="H43" s="9">
        <v>37133</v>
      </c>
      <c r="I43" s="9">
        <v>12937</v>
      </c>
      <c r="J43" s="9">
        <v>272573</v>
      </c>
    </row>
    <row r="44" spans="1:10" s="3" customFormat="1" ht="12" customHeight="1">
      <c r="A44" s="3" t="s">
        <v>217</v>
      </c>
      <c r="B44" s="9">
        <v>192880</v>
      </c>
      <c r="C44" s="9">
        <v>2819</v>
      </c>
      <c r="D44" s="9">
        <v>67030</v>
      </c>
      <c r="E44" s="9">
        <v>262729</v>
      </c>
      <c r="F44" s="9">
        <v>58369</v>
      </c>
      <c r="G44" s="9">
        <v>96852</v>
      </c>
      <c r="H44" s="9">
        <v>97591</v>
      </c>
      <c r="I44" s="9">
        <v>9917</v>
      </c>
      <c r="J44" s="9">
        <v>262729</v>
      </c>
    </row>
    <row r="45" spans="1:10" s="3" customFormat="1" ht="12" customHeight="1">
      <c r="A45" s="3" t="s">
        <v>237</v>
      </c>
      <c r="B45" s="9">
        <v>74208</v>
      </c>
      <c r="C45" s="9"/>
      <c r="D45" s="9">
        <v>149010</v>
      </c>
      <c r="E45" s="9">
        <v>223218</v>
      </c>
      <c r="F45" s="9">
        <v>86688</v>
      </c>
      <c r="G45" s="9"/>
      <c r="H45" s="9">
        <v>40413</v>
      </c>
      <c r="I45" s="9">
        <v>96117</v>
      </c>
      <c r="J45" s="9">
        <v>223218</v>
      </c>
    </row>
    <row r="46" spans="1:10" s="3" customFormat="1" ht="12" customHeight="1">
      <c r="A46" s="3" t="s">
        <v>170</v>
      </c>
      <c r="B46" s="9">
        <v>155000</v>
      </c>
      <c r="C46" s="9">
        <v>64</v>
      </c>
      <c r="D46" s="9">
        <v>67726</v>
      </c>
      <c r="E46" s="9">
        <v>222790</v>
      </c>
      <c r="F46" s="9">
        <v>10000</v>
      </c>
      <c r="G46" s="9">
        <v>30280</v>
      </c>
      <c r="H46" s="9">
        <v>147213</v>
      </c>
      <c r="I46" s="9">
        <v>35297</v>
      </c>
      <c r="J46" s="9">
        <v>222790</v>
      </c>
    </row>
    <row r="47" spans="1:10" s="3" customFormat="1" ht="12" customHeight="1">
      <c r="A47" s="3" t="s">
        <v>160</v>
      </c>
      <c r="B47" s="9">
        <v>184884</v>
      </c>
      <c r="C47" s="9"/>
      <c r="D47" s="9">
        <v>19590</v>
      </c>
      <c r="E47" s="9">
        <v>204474</v>
      </c>
      <c r="F47" s="9">
        <v>101521</v>
      </c>
      <c r="G47" s="9">
        <v>39000</v>
      </c>
      <c r="H47" s="9">
        <v>42105</v>
      </c>
      <c r="I47" s="9">
        <v>21848</v>
      </c>
      <c r="J47" s="9">
        <v>204474</v>
      </c>
    </row>
    <row r="48" spans="1:10" s="3" customFormat="1" ht="12" customHeight="1">
      <c r="A48" s="3" t="s">
        <v>219</v>
      </c>
      <c r="B48" s="9">
        <v>57202</v>
      </c>
      <c r="C48" s="9">
        <v>90464</v>
      </c>
      <c r="D48" s="9">
        <v>56784</v>
      </c>
      <c r="E48" s="9">
        <v>204450</v>
      </c>
      <c r="F48" s="9">
        <v>10446</v>
      </c>
      <c r="G48" s="9">
        <v>36229</v>
      </c>
      <c r="H48" s="9">
        <v>128943</v>
      </c>
      <c r="I48" s="9">
        <v>28832</v>
      </c>
      <c r="J48" s="9">
        <v>204450</v>
      </c>
    </row>
    <row r="49" spans="1:10" s="3" customFormat="1" ht="12" customHeight="1">
      <c r="A49" s="3" t="s">
        <v>182</v>
      </c>
      <c r="B49" s="9">
        <v>114392</v>
      </c>
      <c r="C49" s="9"/>
      <c r="D49" s="9">
        <v>80708</v>
      </c>
      <c r="E49" s="9">
        <v>195100</v>
      </c>
      <c r="F49" s="9">
        <v>100000</v>
      </c>
      <c r="G49" s="9">
        <v>80900</v>
      </c>
      <c r="H49" s="9">
        <v>14200</v>
      </c>
      <c r="I49" s="9">
        <v>0</v>
      </c>
      <c r="J49" s="9">
        <v>195100</v>
      </c>
    </row>
    <row r="50" spans="1:10" s="3" customFormat="1" ht="12" customHeight="1">
      <c r="A50" s="3" t="s">
        <v>220</v>
      </c>
      <c r="B50" s="9">
        <v>137677</v>
      </c>
      <c r="C50" s="9">
        <v>2894</v>
      </c>
      <c r="D50" s="9">
        <v>40567</v>
      </c>
      <c r="E50" s="9">
        <v>181138</v>
      </c>
      <c r="F50" s="9">
        <v>19765</v>
      </c>
      <c r="G50" s="9">
        <v>39633</v>
      </c>
      <c r="H50" s="9">
        <v>113574</v>
      </c>
      <c r="I50" s="9">
        <v>8166</v>
      </c>
      <c r="J50" s="9">
        <v>181138</v>
      </c>
    </row>
    <row r="51" spans="1:10" s="3" customFormat="1" ht="12" customHeight="1">
      <c r="A51" s="3" t="s">
        <v>172</v>
      </c>
      <c r="B51" s="9">
        <v>73159</v>
      </c>
      <c r="C51" s="9">
        <v>67148</v>
      </c>
      <c r="D51" s="9">
        <v>40638</v>
      </c>
      <c r="E51" s="9">
        <v>180945</v>
      </c>
      <c r="F51" s="9">
        <v>35245</v>
      </c>
      <c r="G51" s="9">
        <v>31053</v>
      </c>
      <c r="H51" s="9">
        <v>89368</v>
      </c>
      <c r="I51" s="9">
        <v>25279</v>
      </c>
      <c r="J51" s="9">
        <v>180945</v>
      </c>
    </row>
    <row r="52" spans="1:10" s="3" customFormat="1" ht="12" customHeight="1">
      <c r="A52" s="3" t="s">
        <v>247</v>
      </c>
      <c r="B52" s="9">
        <v>135478</v>
      </c>
      <c r="C52" s="9">
        <v>8823</v>
      </c>
      <c r="D52" s="9">
        <v>8298</v>
      </c>
      <c r="E52" s="9">
        <v>152599</v>
      </c>
      <c r="F52" s="9">
        <v>54144</v>
      </c>
      <c r="G52" s="9">
        <v>33807</v>
      </c>
      <c r="H52" s="9">
        <v>27798</v>
      </c>
      <c r="I52" s="9">
        <v>36850</v>
      </c>
      <c r="J52" s="9">
        <v>152599</v>
      </c>
    </row>
    <row r="53" spans="1:10" s="3" customFormat="1" ht="12" customHeight="1">
      <c r="A53" s="3" t="s">
        <v>157</v>
      </c>
      <c r="B53" s="9">
        <v>15911</v>
      </c>
      <c r="C53" s="9">
        <v>24830</v>
      </c>
      <c r="D53" s="9">
        <v>105189</v>
      </c>
      <c r="E53" s="9">
        <v>145930</v>
      </c>
      <c r="F53" s="9">
        <v>50000</v>
      </c>
      <c r="G53" s="9">
        <v>18000</v>
      </c>
      <c r="H53" s="9">
        <v>45429</v>
      </c>
      <c r="I53" s="9">
        <v>32501</v>
      </c>
      <c r="J53" s="9">
        <v>145930</v>
      </c>
    </row>
    <row r="54" spans="1:10" s="3" customFormat="1" ht="12" customHeight="1">
      <c r="A54" s="3" t="s">
        <v>156</v>
      </c>
      <c r="B54" s="9">
        <v>38923</v>
      </c>
      <c r="C54" s="9">
        <v>7007</v>
      </c>
      <c r="D54" s="9">
        <v>88547</v>
      </c>
      <c r="E54" s="9">
        <v>134477</v>
      </c>
      <c r="F54" s="9">
        <v>30000</v>
      </c>
      <c r="G54" s="9">
        <v>66000</v>
      </c>
      <c r="H54" s="9">
        <v>22142</v>
      </c>
      <c r="I54" s="9">
        <v>16335</v>
      </c>
      <c r="J54" s="9">
        <v>134477</v>
      </c>
    </row>
    <row r="55" spans="1:10" s="3" customFormat="1" ht="12" customHeight="1">
      <c r="A55" s="3" t="s">
        <v>177</v>
      </c>
      <c r="B55" s="9">
        <v>96342</v>
      </c>
      <c r="C55" s="9">
        <v>889</v>
      </c>
      <c r="D55" s="9">
        <v>18041</v>
      </c>
      <c r="E55" s="9">
        <v>115272</v>
      </c>
      <c r="F55" s="9">
        <v>10000</v>
      </c>
      <c r="G55" s="9">
        <v>85411</v>
      </c>
      <c r="H55" s="9">
        <v>19040</v>
      </c>
      <c r="I55" s="9">
        <v>821</v>
      </c>
      <c r="J55" s="9">
        <v>115272</v>
      </c>
    </row>
    <row r="56" spans="1:10" s="3" customFormat="1" ht="12" customHeight="1">
      <c r="A56" s="3" t="s">
        <v>239</v>
      </c>
      <c r="B56" s="9">
        <v>94538</v>
      </c>
      <c r="C56" s="9"/>
      <c r="D56" s="9">
        <v>16789</v>
      </c>
      <c r="E56" s="9">
        <v>111327</v>
      </c>
      <c r="F56" s="9">
        <v>49416</v>
      </c>
      <c r="G56" s="9"/>
      <c r="H56" s="9">
        <v>53946</v>
      </c>
      <c r="I56" s="9">
        <v>7965</v>
      </c>
      <c r="J56" s="9">
        <v>111327</v>
      </c>
    </row>
    <row r="57" spans="1:10" s="3" customFormat="1" ht="12" customHeight="1">
      <c r="A57" s="3" t="s">
        <v>162</v>
      </c>
      <c r="B57" s="9">
        <v>52350</v>
      </c>
      <c r="C57" s="9">
        <v>12739</v>
      </c>
      <c r="D57" s="9">
        <v>35887</v>
      </c>
      <c r="E57" s="9">
        <v>100976</v>
      </c>
      <c r="F57" s="9">
        <v>15000</v>
      </c>
      <c r="G57" s="9">
        <v>7927</v>
      </c>
      <c r="H57" s="9">
        <v>47554</v>
      </c>
      <c r="I57" s="9">
        <v>30495</v>
      </c>
      <c r="J57" s="9">
        <v>100976</v>
      </c>
    </row>
    <row r="58" spans="1:10" s="3" customFormat="1" ht="12" customHeight="1">
      <c r="A58" s="3" t="s">
        <v>158</v>
      </c>
      <c r="B58" s="9">
        <v>14965</v>
      </c>
      <c r="C58" s="9">
        <v>31493</v>
      </c>
      <c r="D58" s="9">
        <v>54068</v>
      </c>
      <c r="E58" s="9">
        <v>100526</v>
      </c>
      <c r="F58" s="9">
        <v>15000</v>
      </c>
      <c r="G58" s="9">
        <v>28538</v>
      </c>
      <c r="H58" s="9">
        <v>42984</v>
      </c>
      <c r="I58" s="9">
        <v>14004</v>
      </c>
      <c r="J58" s="9">
        <v>100526</v>
      </c>
    </row>
    <row r="59" spans="1:10" s="3" customFormat="1" ht="12" customHeight="1">
      <c r="A59" s="3" t="s">
        <v>178</v>
      </c>
      <c r="B59" s="9">
        <v>68794</v>
      </c>
      <c r="C59" s="9">
        <v>5206</v>
      </c>
      <c r="D59" s="9">
        <v>19506</v>
      </c>
      <c r="E59" s="9">
        <v>93506</v>
      </c>
      <c r="F59" s="9">
        <v>16401</v>
      </c>
      <c r="G59" s="9">
        <v>33479</v>
      </c>
      <c r="H59" s="9">
        <v>35295</v>
      </c>
      <c r="I59" s="9">
        <v>8331</v>
      </c>
      <c r="J59" s="9">
        <v>93506</v>
      </c>
    </row>
    <row r="60" spans="1:10" s="3" customFormat="1" ht="12" customHeight="1">
      <c r="A60" s="3" t="s">
        <v>222</v>
      </c>
      <c r="B60" s="9">
        <v>24031</v>
      </c>
      <c r="C60" s="9">
        <v>46735</v>
      </c>
      <c r="D60" s="9">
        <v>21989</v>
      </c>
      <c r="E60" s="9">
        <v>92755</v>
      </c>
      <c r="F60" s="9">
        <v>10598</v>
      </c>
      <c r="G60" s="9">
        <v>11705</v>
      </c>
      <c r="H60" s="9">
        <v>60897</v>
      </c>
      <c r="I60" s="9">
        <v>9555</v>
      </c>
      <c r="J60" s="9">
        <v>92755</v>
      </c>
    </row>
    <row r="61" spans="1:10" s="3" customFormat="1" ht="12" customHeight="1">
      <c r="A61" s="3" t="s">
        <v>248</v>
      </c>
      <c r="B61" s="9">
        <v>42531</v>
      </c>
      <c r="C61" s="9">
        <v>38353</v>
      </c>
      <c r="D61" s="9">
        <v>2258</v>
      </c>
      <c r="E61" s="9">
        <v>83142</v>
      </c>
      <c r="F61" s="9">
        <v>15973</v>
      </c>
      <c r="G61" s="9">
        <v>16313</v>
      </c>
      <c r="H61" s="9">
        <v>46037</v>
      </c>
      <c r="I61" s="9">
        <v>4819</v>
      </c>
      <c r="J61" s="9">
        <v>83142</v>
      </c>
    </row>
    <row r="62" spans="1:10" s="3" customFormat="1" ht="12" customHeight="1">
      <c r="A62" s="3" t="s">
        <v>169</v>
      </c>
      <c r="B62" s="9">
        <v>41952</v>
      </c>
      <c r="C62" s="9">
        <v>12159</v>
      </c>
      <c r="D62" s="9">
        <v>23400</v>
      </c>
      <c r="E62" s="9">
        <v>77511</v>
      </c>
      <c r="F62" s="9">
        <v>30290</v>
      </c>
      <c r="G62" s="9">
        <v>15819</v>
      </c>
      <c r="H62" s="9">
        <v>25859</v>
      </c>
      <c r="I62" s="9">
        <v>5543</v>
      </c>
      <c r="J62" s="9">
        <v>77511</v>
      </c>
    </row>
    <row r="63" spans="1:10" s="3" customFormat="1" ht="12" customHeight="1">
      <c r="A63" s="3" t="s">
        <v>174</v>
      </c>
      <c r="B63" s="9">
        <v>22393</v>
      </c>
      <c r="C63" s="9">
        <v>1456</v>
      </c>
      <c r="D63" s="9">
        <v>52695</v>
      </c>
      <c r="E63" s="9">
        <v>76544</v>
      </c>
      <c r="F63" s="9">
        <v>10000</v>
      </c>
      <c r="G63" s="9">
        <v>14522</v>
      </c>
      <c r="H63" s="9">
        <v>44396</v>
      </c>
      <c r="I63" s="9">
        <v>7626</v>
      </c>
      <c r="J63" s="9">
        <v>76544</v>
      </c>
    </row>
    <row r="64" spans="1:10" s="3" customFormat="1" ht="12" customHeight="1">
      <c r="A64" s="3" t="s">
        <v>168</v>
      </c>
      <c r="B64" s="9">
        <v>58855</v>
      </c>
      <c r="C64" s="9">
        <v>6576</v>
      </c>
      <c r="D64" s="9">
        <v>5857</v>
      </c>
      <c r="E64" s="9">
        <v>71288</v>
      </c>
      <c r="F64" s="9">
        <v>50001</v>
      </c>
      <c r="G64" s="9">
        <v>7500</v>
      </c>
      <c r="H64" s="9">
        <v>10847</v>
      </c>
      <c r="I64" s="9">
        <v>2940</v>
      </c>
      <c r="J64" s="9">
        <v>71288</v>
      </c>
    </row>
    <row r="65" spans="1:10" s="3" customFormat="1" ht="12" customHeight="1">
      <c r="A65" s="3" t="s">
        <v>175</v>
      </c>
      <c r="B65" s="9">
        <v>20517</v>
      </c>
      <c r="C65" s="9">
        <v>37904</v>
      </c>
      <c r="D65" s="9">
        <v>8738</v>
      </c>
      <c r="E65" s="9">
        <v>67159</v>
      </c>
      <c r="F65" s="9">
        <v>14000</v>
      </c>
      <c r="G65" s="9">
        <v>2149</v>
      </c>
      <c r="H65" s="9">
        <v>44275</v>
      </c>
      <c r="I65" s="9">
        <v>6735</v>
      </c>
      <c r="J65" s="9">
        <v>67159</v>
      </c>
    </row>
    <row r="66" spans="1:10" s="3" customFormat="1" ht="12" customHeight="1">
      <c r="A66" s="3" t="s">
        <v>165</v>
      </c>
      <c r="B66" s="9">
        <v>61520</v>
      </c>
      <c r="C66" s="9">
        <v>3064</v>
      </c>
      <c r="D66" s="9">
        <v>2456</v>
      </c>
      <c r="E66" s="9">
        <v>67040</v>
      </c>
      <c r="F66" s="9">
        <v>25000</v>
      </c>
      <c r="G66" s="9">
        <v>16057</v>
      </c>
      <c r="H66" s="9">
        <v>24785</v>
      </c>
      <c r="I66" s="9">
        <v>1198</v>
      </c>
      <c r="J66" s="9">
        <v>67040</v>
      </c>
    </row>
    <row r="67" spans="1:10" s="3" customFormat="1" ht="12" customHeight="1">
      <c r="A67" s="3" t="s">
        <v>251</v>
      </c>
      <c r="B67" s="9">
        <v>45206</v>
      </c>
      <c r="C67" s="9">
        <v>15641</v>
      </c>
      <c r="D67" s="9">
        <v>1391</v>
      </c>
      <c r="E67" s="9">
        <v>62238</v>
      </c>
      <c r="F67" s="9">
        <v>7500</v>
      </c>
      <c r="G67" s="9">
        <v>26267</v>
      </c>
      <c r="H67" s="9">
        <v>21884</v>
      </c>
      <c r="I67" s="9">
        <v>6587</v>
      </c>
      <c r="J67" s="9">
        <v>62238</v>
      </c>
    </row>
    <row r="68" spans="1:10" s="3" customFormat="1" ht="12" customHeight="1">
      <c r="A68" s="3" t="s">
        <v>249</v>
      </c>
      <c r="B68" s="9">
        <v>58003</v>
      </c>
      <c r="C68" s="9">
        <v>1389</v>
      </c>
      <c r="D68" s="9">
        <v>2349</v>
      </c>
      <c r="E68" s="9">
        <v>61741</v>
      </c>
      <c r="F68" s="9">
        <v>6000</v>
      </c>
      <c r="G68" s="9">
        <v>24940</v>
      </c>
      <c r="H68" s="9">
        <v>22233</v>
      </c>
      <c r="I68" s="9">
        <v>8568</v>
      </c>
      <c r="J68" s="9">
        <v>61741</v>
      </c>
    </row>
    <row r="69" spans="1:10" s="3" customFormat="1" ht="12" customHeight="1">
      <c r="A69" s="3" t="s">
        <v>164</v>
      </c>
      <c r="B69" s="9">
        <v>20842</v>
      </c>
      <c r="C69" s="9">
        <v>7716</v>
      </c>
      <c r="D69" s="9">
        <v>29473</v>
      </c>
      <c r="E69" s="9">
        <v>58031</v>
      </c>
      <c r="F69" s="9">
        <v>10000</v>
      </c>
      <c r="G69" s="9">
        <v>5619</v>
      </c>
      <c r="H69" s="9">
        <v>33837</v>
      </c>
      <c r="I69" s="9">
        <v>8575</v>
      </c>
      <c r="J69" s="9">
        <v>58031</v>
      </c>
    </row>
    <row r="70" spans="1:10" s="3" customFormat="1" ht="12" customHeight="1">
      <c r="A70" s="3" t="s">
        <v>173</v>
      </c>
      <c r="B70" s="9">
        <v>15517</v>
      </c>
      <c r="C70" s="9"/>
      <c r="D70" s="9">
        <v>25459</v>
      </c>
      <c r="E70" s="9">
        <v>40976</v>
      </c>
      <c r="F70" s="9">
        <v>496</v>
      </c>
      <c r="G70" s="9">
        <v>24597</v>
      </c>
      <c r="H70" s="9">
        <v>11251</v>
      </c>
      <c r="I70" s="9">
        <v>4632</v>
      </c>
      <c r="J70" s="9">
        <v>40976</v>
      </c>
    </row>
    <row r="71" spans="1:10" s="3" customFormat="1" ht="12" customHeight="1">
      <c r="A71" s="3" t="s">
        <v>246</v>
      </c>
      <c r="B71" s="9">
        <v>28208</v>
      </c>
      <c r="C71" s="9">
        <v>5845</v>
      </c>
      <c r="D71" s="9">
        <v>3590</v>
      </c>
      <c r="E71" s="9">
        <v>37643</v>
      </c>
      <c r="F71" s="9">
        <v>15000</v>
      </c>
      <c r="G71" s="9"/>
      <c r="H71" s="9">
        <v>21545</v>
      </c>
      <c r="I71" s="9">
        <v>1098</v>
      </c>
      <c r="J71" s="9">
        <v>37643</v>
      </c>
    </row>
    <row r="72" spans="1:10" s="3" customFormat="1" ht="12" customHeight="1">
      <c r="A72" s="3" t="s">
        <v>166</v>
      </c>
      <c r="B72" s="9">
        <v>12887</v>
      </c>
      <c r="C72" s="9">
        <v>5043</v>
      </c>
      <c r="D72" s="9">
        <v>18988</v>
      </c>
      <c r="E72" s="9">
        <v>36918</v>
      </c>
      <c r="F72" s="9">
        <v>16402</v>
      </c>
      <c r="G72" s="9">
        <v>9772</v>
      </c>
      <c r="H72" s="9">
        <v>5331</v>
      </c>
      <c r="I72" s="9">
        <v>5413</v>
      </c>
      <c r="J72" s="9">
        <v>36918</v>
      </c>
    </row>
    <row r="73" spans="1:10" s="3" customFormat="1" ht="12" customHeight="1">
      <c r="A73" s="3" t="s">
        <v>250</v>
      </c>
      <c r="B73" s="9">
        <v>20500</v>
      </c>
      <c r="C73" s="9">
        <v>10641</v>
      </c>
      <c r="D73" s="9">
        <v>5571</v>
      </c>
      <c r="E73" s="9">
        <v>36712</v>
      </c>
      <c r="F73" s="9">
        <v>6222</v>
      </c>
      <c r="G73" s="9">
        <v>2853</v>
      </c>
      <c r="H73" s="9">
        <v>19949</v>
      </c>
      <c r="I73" s="9">
        <v>7688</v>
      </c>
      <c r="J73" s="9">
        <v>36712</v>
      </c>
    </row>
    <row r="74" spans="1:10" s="3" customFormat="1" ht="12" customHeight="1">
      <c r="A74" s="3" t="s">
        <v>221</v>
      </c>
      <c r="B74" s="9">
        <v>12872</v>
      </c>
      <c r="C74" s="9">
        <v>14188</v>
      </c>
      <c r="D74" s="9">
        <v>9295</v>
      </c>
      <c r="E74" s="9">
        <v>36355</v>
      </c>
      <c r="F74" s="9">
        <v>16744</v>
      </c>
      <c r="G74" s="9"/>
      <c r="H74" s="9">
        <v>19403</v>
      </c>
      <c r="I74" s="9">
        <v>208</v>
      </c>
      <c r="J74" s="9">
        <v>36355</v>
      </c>
    </row>
    <row r="75" spans="1:10" s="3" customFormat="1" ht="12" customHeight="1">
      <c r="A75" s="3" t="s">
        <v>256</v>
      </c>
      <c r="B75" s="9"/>
      <c r="C75" s="9"/>
      <c r="D75" s="9">
        <v>33006</v>
      </c>
      <c r="E75" s="9">
        <v>33006</v>
      </c>
      <c r="F75" s="9">
        <v>30000</v>
      </c>
      <c r="G75" s="9"/>
      <c r="H75" s="9">
        <v>1468</v>
      </c>
      <c r="I75" s="9">
        <v>1538</v>
      </c>
      <c r="J75" s="9">
        <v>33006</v>
      </c>
    </row>
    <row r="76" spans="1:10" s="3" customFormat="1" ht="12" customHeight="1">
      <c r="A76" s="3" t="s">
        <v>252</v>
      </c>
      <c r="B76" s="9">
        <v>27961</v>
      </c>
      <c r="C76" s="9"/>
      <c r="D76" s="9">
        <v>533</v>
      </c>
      <c r="E76" s="9">
        <v>28494</v>
      </c>
      <c r="F76" s="9">
        <v>20000</v>
      </c>
      <c r="G76" s="9">
        <v>6384</v>
      </c>
      <c r="H76" s="9">
        <v>2085</v>
      </c>
      <c r="I76" s="9">
        <v>25</v>
      </c>
      <c r="J76" s="9">
        <v>28494</v>
      </c>
    </row>
    <row r="77" spans="1:10" s="3" customFormat="1" ht="12" customHeight="1">
      <c r="A77" s="3" t="s">
        <v>258</v>
      </c>
      <c r="B77" s="9">
        <v>23235</v>
      </c>
      <c r="C77" s="9">
        <v>2787</v>
      </c>
      <c r="D77" s="9">
        <v>1724</v>
      </c>
      <c r="E77" s="9">
        <v>27746</v>
      </c>
      <c r="F77" s="9">
        <v>12000</v>
      </c>
      <c r="G77" s="9">
        <v>3206</v>
      </c>
      <c r="H77" s="9">
        <v>9911</v>
      </c>
      <c r="I77" s="9">
        <v>2629</v>
      </c>
      <c r="J77" s="9">
        <v>27746</v>
      </c>
    </row>
    <row r="78" spans="1:10" s="3" customFormat="1" ht="12" customHeight="1">
      <c r="A78" s="3" t="s">
        <v>255</v>
      </c>
      <c r="B78" s="9">
        <v>20585</v>
      </c>
      <c r="C78" s="9"/>
      <c r="D78" s="9">
        <v>470</v>
      </c>
      <c r="E78" s="9">
        <v>21055</v>
      </c>
      <c r="F78" s="9">
        <v>20000</v>
      </c>
      <c r="G78" s="9">
        <v>700</v>
      </c>
      <c r="H78" s="9">
        <v>287</v>
      </c>
      <c r="I78" s="9">
        <v>68</v>
      </c>
      <c r="J78" s="9">
        <v>21055</v>
      </c>
    </row>
    <row r="79" spans="1:10" s="3" customFormat="1" ht="12" customHeight="1">
      <c r="A79" s="3" t="s">
        <v>263</v>
      </c>
      <c r="B79" s="9">
        <v>16294</v>
      </c>
      <c r="C79" s="9"/>
      <c r="D79" s="9">
        <v>3290</v>
      </c>
      <c r="E79" s="9">
        <v>19584</v>
      </c>
      <c r="F79" s="9">
        <v>15085</v>
      </c>
      <c r="G79" s="9"/>
      <c r="H79" s="9">
        <v>3413</v>
      </c>
      <c r="I79" s="9">
        <v>1084</v>
      </c>
      <c r="J79" s="9">
        <v>19582</v>
      </c>
    </row>
    <row r="80" spans="1:10" s="3" customFormat="1" ht="12" customHeight="1">
      <c r="A80" s="3" t="s">
        <v>180</v>
      </c>
      <c r="B80" s="9">
        <v>14504</v>
      </c>
      <c r="C80" s="9">
        <v>580</v>
      </c>
      <c r="D80" s="9">
        <v>120</v>
      </c>
      <c r="E80" s="9">
        <v>15204</v>
      </c>
      <c r="F80" s="9">
        <v>8500</v>
      </c>
      <c r="G80" s="9">
        <v>2993</v>
      </c>
      <c r="H80" s="9">
        <v>1372</v>
      </c>
      <c r="I80" s="9">
        <v>2339</v>
      </c>
      <c r="J80" s="9">
        <v>15204</v>
      </c>
    </row>
    <row r="81" spans="1:10" s="3" customFormat="1" ht="12" customHeight="1">
      <c r="A81" s="3" t="s">
        <v>264</v>
      </c>
      <c r="B81" s="9">
        <v>4780</v>
      </c>
      <c r="C81" s="9"/>
      <c r="D81" s="9">
        <v>792</v>
      </c>
      <c r="E81" s="9">
        <v>5572</v>
      </c>
      <c r="F81" s="9">
        <v>4445</v>
      </c>
      <c r="G81" s="9"/>
      <c r="H81" s="9">
        <v>997</v>
      </c>
      <c r="I81" s="9">
        <v>130</v>
      </c>
      <c r="J81" s="9">
        <v>5572</v>
      </c>
    </row>
    <row r="82" spans="1:10" s="3" customFormat="1" ht="12" customHeight="1">
      <c r="A82" s="3" t="s">
        <v>228</v>
      </c>
      <c r="B82" s="9">
        <v>1906</v>
      </c>
      <c r="C82" s="9"/>
      <c r="D82" s="9">
        <v>3526</v>
      </c>
      <c r="E82" s="9">
        <v>5432</v>
      </c>
      <c r="F82" s="9">
        <v>3497</v>
      </c>
      <c r="G82" s="9"/>
      <c r="H82" s="9">
        <v>1608</v>
      </c>
      <c r="I82" s="9">
        <v>327</v>
      </c>
      <c r="J82" s="9">
        <v>5432</v>
      </c>
    </row>
    <row r="83" spans="1:5" s="3" customFormat="1" ht="12.75">
      <c r="A83" s="2"/>
      <c r="B83" s="9"/>
      <c r="C83" s="9"/>
      <c r="D83" s="9"/>
      <c r="E83" s="9"/>
    </row>
    <row r="84" spans="1:10" ht="12.75">
      <c r="A84" s="3" t="s">
        <v>139</v>
      </c>
      <c r="B84" s="9">
        <f aca="true" t="shared" si="0" ref="B84:J84">SUM(B4:B83)</f>
        <v>252563081</v>
      </c>
      <c r="C84" s="9">
        <f t="shared" si="0"/>
        <v>15292140</v>
      </c>
      <c r="D84" s="9">
        <f t="shared" si="0"/>
        <v>37371162</v>
      </c>
      <c r="E84" s="9">
        <f t="shared" si="0"/>
        <v>305226383</v>
      </c>
      <c r="F84" s="9">
        <f t="shared" si="0"/>
        <v>57288132</v>
      </c>
      <c r="G84" s="9">
        <f t="shared" si="0"/>
        <v>38714365</v>
      </c>
      <c r="H84" s="9">
        <f t="shared" si="0"/>
        <v>175785543</v>
      </c>
      <c r="I84" s="9">
        <f t="shared" si="0"/>
        <v>33438341</v>
      </c>
      <c r="J84" s="9">
        <f t="shared" si="0"/>
        <v>305226381</v>
      </c>
    </row>
    <row r="85" spans="1:10" ht="12.75">
      <c r="A85" s="1" t="s">
        <v>140</v>
      </c>
      <c r="B85" s="10">
        <v>224263643</v>
      </c>
      <c r="C85" s="10">
        <v>14292943</v>
      </c>
      <c r="D85" s="10">
        <v>35893850</v>
      </c>
      <c r="E85" s="10">
        <v>274450436</v>
      </c>
      <c r="F85" s="10">
        <v>32980643</v>
      </c>
      <c r="G85" s="10">
        <v>19235844</v>
      </c>
      <c r="H85" s="10">
        <v>162603683</v>
      </c>
      <c r="I85" s="10">
        <v>27164074</v>
      </c>
      <c r="J85" s="10">
        <v>274450436</v>
      </c>
    </row>
    <row r="87" spans="1:10" ht="12.75">
      <c r="A87" s="1" t="s">
        <v>136</v>
      </c>
      <c r="B87" s="7">
        <f aca="true" t="shared" si="1" ref="B87:E88">B84/($E84/100)</f>
        <v>82.7461500927985</v>
      </c>
      <c r="C87" s="7">
        <f t="shared" si="1"/>
        <v>5.010097701809742</v>
      </c>
      <c r="D87" s="7">
        <f t="shared" si="1"/>
        <v>12.24375220539176</v>
      </c>
      <c r="E87" s="7">
        <f t="shared" si="1"/>
        <v>100</v>
      </c>
      <c r="F87" s="7">
        <f aca="true" t="shared" si="2" ref="F87:J88">F84/($J84/100)</f>
        <v>18.769063084360326</v>
      </c>
      <c r="G87" s="7">
        <f t="shared" si="2"/>
        <v>12.683820079103844</v>
      </c>
      <c r="H87" s="7">
        <f t="shared" si="2"/>
        <v>57.59185769725455</v>
      </c>
      <c r="I87" s="7">
        <f t="shared" si="2"/>
        <v>10.95525913928128</v>
      </c>
      <c r="J87" s="7">
        <f t="shared" si="2"/>
        <v>100</v>
      </c>
    </row>
    <row r="88" spans="1:10" ht="12.75">
      <c r="A88" s="1" t="s">
        <v>137</v>
      </c>
      <c r="B88" s="7">
        <f t="shared" si="1"/>
        <v>81.71371351000514</v>
      </c>
      <c r="C88" s="7">
        <f t="shared" si="1"/>
        <v>5.207841243873994</v>
      </c>
      <c r="D88" s="7">
        <f t="shared" si="1"/>
        <v>13.07844524612087</v>
      </c>
      <c r="E88" s="7">
        <f t="shared" si="1"/>
        <v>100</v>
      </c>
      <c r="F88" s="7">
        <f t="shared" si="2"/>
        <v>12.016975990520926</v>
      </c>
      <c r="G88" s="7">
        <f t="shared" si="2"/>
        <v>7.008858969347748</v>
      </c>
      <c r="H88" s="7">
        <f t="shared" si="2"/>
        <v>59.24701209073685</v>
      </c>
      <c r="I88" s="7">
        <f t="shared" si="2"/>
        <v>9.897624647971046</v>
      </c>
      <c r="J88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Blad34">
    <pageSetUpPr fitToPage="1"/>
  </sheetPr>
  <dimension ref="A1:K24"/>
  <sheetViews>
    <sheetView workbookViewId="0" topLeftCell="A1">
      <selection activeCell="A1" sqref="A1:I1"/>
    </sheetView>
  </sheetViews>
  <sheetFormatPr defaultColWidth="9.140625" defaultRowHeight="12.75"/>
  <cols>
    <col min="1" max="1" width="21.28125" style="1" customWidth="1"/>
    <col min="2" max="6" width="10.140625" style="1" customWidth="1"/>
    <col min="7" max="7" width="10.57421875" style="1" customWidth="1"/>
    <col min="8" max="9" width="10.140625" style="1" customWidth="1"/>
    <col min="10" max="13" width="10.7109375" style="1" customWidth="1"/>
    <col min="14" max="16384" width="9.140625" style="1" customWidth="1"/>
  </cols>
  <sheetData>
    <row r="1" spans="1:9" ht="27" customHeight="1">
      <c r="A1" s="32" t="s">
        <v>325</v>
      </c>
      <c r="B1" s="23"/>
      <c r="C1" s="23"/>
      <c r="D1" s="23"/>
      <c r="E1" s="23"/>
      <c r="F1" s="23"/>
      <c r="G1" s="23"/>
      <c r="H1" s="23"/>
      <c r="I1" s="23"/>
    </row>
    <row r="2" spans="1:11" s="19" customFormat="1" ht="17.25" customHeight="1" thickBot="1">
      <c r="A2" s="24" t="s">
        <v>46</v>
      </c>
      <c r="B2" s="25"/>
      <c r="C2" s="25"/>
      <c r="D2" s="25"/>
      <c r="E2" s="25"/>
      <c r="F2" s="26"/>
      <c r="G2" s="26"/>
      <c r="H2" s="26"/>
      <c r="I2" s="26"/>
      <c r="J2" s="18"/>
      <c r="K2" s="18"/>
    </row>
    <row r="3" spans="1:9" ht="81" customHeight="1" thickTop="1">
      <c r="A3" s="5" t="s">
        <v>2</v>
      </c>
      <c r="B3" s="4" t="s">
        <v>100</v>
      </c>
      <c r="C3" s="4" t="s">
        <v>128</v>
      </c>
      <c r="D3" s="4" t="s">
        <v>129</v>
      </c>
      <c r="E3" s="4" t="s">
        <v>130</v>
      </c>
      <c r="F3" s="4" t="s">
        <v>131</v>
      </c>
      <c r="G3" s="4" t="s">
        <v>132</v>
      </c>
      <c r="H3" s="4" t="s">
        <v>133</v>
      </c>
      <c r="I3" s="4" t="s">
        <v>134</v>
      </c>
    </row>
    <row r="4" spans="1:9" s="3" customFormat="1" ht="12" customHeight="1">
      <c r="A4" s="3" t="s">
        <v>1</v>
      </c>
      <c r="B4" s="12">
        <f>'Tabell 24'!B4/('Tabell 24'!B4/100)</f>
        <v>100</v>
      </c>
      <c r="C4" s="12">
        <f>'Tabell 24'!C4/('Tabell 24'!$B4/100)</f>
        <v>69.91066806894871</v>
      </c>
      <c r="D4" s="12">
        <f>'Tabell 24'!D4/('Tabell 24'!$B4/100)</f>
        <v>10.181239291065348</v>
      </c>
      <c r="E4" s="12">
        <f>'Tabell 24'!E4/('Tabell 24'!$B4/100)</f>
        <v>-52.41225379735294</v>
      </c>
      <c r="F4" s="12">
        <f>'Tabell 24'!F4/('Tabell 24'!$B4/100)</f>
        <v>-2.5870418061021745</v>
      </c>
      <c r="G4" s="12">
        <f>'Tabell 24'!G4/('Tabell 24'!$B4/100)</f>
        <v>-21.485405746457648</v>
      </c>
      <c r="H4" s="12">
        <f>'Tabell 24'!H4/('Tabell 24'!$B4/100)</f>
        <v>1.4800756119185767</v>
      </c>
      <c r="I4" s="12">
        <f>'Tabell 24'!I4/('Tabell 24'!$B4/100)</f>
        <v>5.087281622019877</v>
      </c>
    </row>
    <row r="5" spans="1:9" s="3" customFormat="1" ht="12" customHeight="1">
      <c r="A5" s="33" t="s">
        <v>313</v>
      </c>
      <c r="B5" s="15">
        <f>'Tabell 24'!B5/('Tabell 24'!B5/100)</f>
        <v>100</v>
      </c>
      <c r="C5" s="15">
        <f>'Tabell 24'!C5/('Tabell 24'!$B5/100)</f>
        <v>64.14751129093234</v>
      </c>
      <c r="D5" s="15">
        <f>'Tabell 24'!D5/('Tabell 24'!$B5/100)</f>
        <v>9.926867454342993</v>
      </c>
      <c r="E5" s="15">
        <f>'Tabell 24'!E5/('Tabell 24'!$B5/100)</f>
        <v>-52.1993581075562</v>
      </c>
      <c r="F5" s="15">
        <f>'Tabell 24'!F5/('Tabell 24'!$B5/100)</f>
        <v>-2.2713598510307156</v>
      </c>
      <c r="G5" s="15">
        <f>'Tabell 24'!G5/('Tabell 24'!$B5/100)</f>
        <v>-17.922148672448664</v>
      </c>
      <c r="H5" s="15">
        <f>'Tabell 24'!H5/('Tabell 24'!$B5/100)</f>
        <v>1.0404770409502166</v>
      </c>
      <c r="I5" s="15">
        <f>'Tabell 24'!I5/('Tabell 24'!$B5/100)</f>
        <v>2.7219891551899704</v>
      </c>
    </row>
    <row r="6" spans="1:9" s="3" customFormat="1" ht="12" customHeight="1">
      <c r="A6" s="3" t="s">
        <v>3</v>
      </c>
      <c r="B6" s="12">
        <f>'Tabell 24'!B6/('Tabell 24'!B6/100)</f>
        <v>100</v>
      </c>
      <c r="C6" s="12">
        <f>'Tabell 24'!C6/('Tabell 24'!$B6/100)</f>
        <v>92.70820121116311</v>
      </c>
      <c r="D6" s="12">
        <f>'Tabell 24'!D6/('Tabell 24'!$B6/100)</f>
        <v>7.896395052939317</v>
      </c>
      <c r="E6" s="12">
        <f>'Tabell 24'!E6/('Tabell 24'!$B6/100)</f>
        <v>-75.7949733962317</v>
      </c>
      <c r="F6" s="12">
        <f>'Tabell 24'!F6/('Tabell 24'!$B6/100)</f>
        <v>-2.5900298388228125</v>
      </c>
      <c r="G6" s="12">
        <f>'Tabell 24'!G6/('Tabell 24'!$B6/100)</f>
        <v>-20.889803424106184</v>
      </c>
      <c r="H6" s="12">
        <f>'Tabell 24'!H6/('Tabell 24'!$B6/100)</f>
        <v>0.4638553623315789</v>
      </c>
      <c r="I6" s="12">
        <f>'Tabell 24'!I6/('Tabell 24'!$B6/100)</f>
        <v>1.7936606068890317</v>
      </c>
    </row>
    <row r="7" spans="1:9" s="3" customFormat="1" ht="12" customHeight="1">
      <c r="A7" s="33" t="s">
        <v>315</v>
      </c>
      <c r="B7" s="15">
        <f>'Tabell 24'!B7/('Tabell 24'!B7/100)</f>
        <v>100</v>
      </c>
      <c r="C7" s="15">
        <f>'Tabell 24'!C7/('Tabell 24'!$B7/100)</f>
        <v>87.5735850893794</v>
      </c>
      <c r="D7" s="15">
        <f>'Tabell 24'!D7/('Tabell 24'!$B7/100)</f>
        <v>6.933797873314892</v>
      </c>
      <c r="E7" s="15">
        <f>'Tabell 24'!E7/('Tabell 24'!$B7/100)</f>
        <v>-63.85095535387804</v>
      </c>
      <c r="F7" s="15">
        <f>'Tabell 24'!F7/('Tabell 24'!$B7/100)</f>
        <v>-2.479026372025909</v>
      </c>
      <c r="G7" s="15">
        <f>'Tabell 24'!G7/('Tabell 24'!$B7/100)</f>
        <v>-17.343921032938507</v>
      </c>
      <c r="H7" s="15">
        <f>'Tabell 24'!H7/('Tabell 24'!$B7/100)</f>
        <v>0.05920694655378132</v>
      </c>
      <c r="I7" s="15">
        <f>'Tabell 24'!I7/('Tabell 24'!$B7/100)</f>
        <v>10.892687150405623</v>
      </c>
    </row>
    <row r="8" spans="1:9" s="3" customFormat="1" ht="12" customHeight="1">
      <c r="A8" s="3" t="s">
        <v>4</v>
      </c>
      <c r="B8" s="12">
        <f>'Tabell 24'!B8/('Tabell 24'!B8/100)</f>
        <v>100</v>
      </c>
      <c r="C8" s="12">
        <f>'Tabell 24'!C8/('Tabell 24'!$B8/100)</f>
        <v>96.25405823721924</v>
      </c>
      <c r="D8" s="12">
        <f>'Tabell 24'!D8/('Tabell 24'!$B8/100)</f>
        <v>10.166170944793055</v>
      </c>
      <c r="E8" s="12">
        <f>'Tabell 24'!E8/('Tabell 24'!$B8/100)</f>
        <v>-95.8935953977119</v>
      </c>
      <c r="F8" s="12">
        <f>'Tabell 24'!F8/('Tabell 24'!$B8/100)</f>
        <v>-0.7975496731965203</v>
      </c>
      <c r="G8" s="12">
        <f>'Tabell 24'!G8/('Tabell 24'!$B8/100)</f>
        <v>-18.925623071113556</v>
      </c>
      <c r="H8" s="12">
        <f>'Tabell 24'!H8/('Tabell 24'!$B8/100)</f>
        <v>0.5314076325628665</v>
      </c>
      <c r="I8" s="12">
        <f>'Tabell 24'!I8/('Tabell 24'!$B8/100)</f>
        <v>-8.665149975291605</v>
      </c>
    </row>
    <row r="9" spans="1:9" s="3" customFormat="1" ht="12" customHeight="1">
      <c r="A9" s="33" t="s">
        <v>316</v>
      </c>
      <c r="B9" s="15">
        <f>'Tabell 24'!B9/('Tabell 24'!B9/100)</f>
        <v>100</v>
      </c>
      <c r="C9" s="15">
        <f>'Tabell 24'!C9/('Tabell 24'!$B9/100)</f>
        <v>94.85017232491268</v>
      </c>
      <c r="D9" s="15">
        <f>'Tabell 24'!D9/('Tabell 24'!$B9/100)</f>
        <v>4.881123938426527</v>
      </c>
      <c r="E9" s="15">
        <f>'Tabell 24'!E9/('Tabell 24'!$B9/100)</f>
        <v>-83.98466288817332</v>
      </c>
      <c r="F9" s="15">
        <f>'Tabell 24'!F9/('Tabell 24'!$B9/100)</f>
        <v>-0.31742386904368075</v>
      </c>
      <c r="G9" s="15">
        <f>'Tabell 24'!G9/('Tabell 24'!$B9/100)</f>
        <v>-17.39455558712359</v>
      </c>
      <c r="H9" s="15">
        <f>'Tabell 24'!H9/('Tabell 24'!$B9/100)</f>
        <v>-0.10722321073810115</v>
      </c>
      <c r="I9" s="15">
        <f>'Tabell 24'!I9/('Tabell 24'!$B9/100)</f>
        <v>-2.0725692917394785</v>
      </c>
    </row>
    <row r="10" spans="1:9" s="3" customFormat="1" ht="12" customHeight="1">
      <c r="A10" s="3" t="s">
        <v>5</v>
      </c>
      <c r="B10" s="12">
        <f>'Tabell 24'!B10/('Tabell 24'!B10/100)</f>
        <v>100</v>
      </c>
      <c r="C10" s="12">
        <f>'Tabell 24'!C10/('Tabell 24'!$B10/100)</f>
        <v>97.56338829322135</v>
      </c>
      <c r="D10" s="12">
        <f>'Tabell 24'!D10/('Tabell 24'!$B10/100)</f>
        <v>32.04924090033001</v>
      </c>
      <c r="E10" s="12">
        <f>'Tabell 24'!E10/('Tabell 24'!$B10/100)</f>
        <v>-123.6828713291809</v>
      </c>
      <c r="F10" s="12">
        <f>'Tabell 24'!F10/('Tabell 24'!$B10/100)</f>
        <v>0</v>
      </c>
      <c r="G10" s="12">
        <f>'Tabell 24'!G10/('Tabell 24'!$B10/100)</f>
        <v>-23.728660435353305</v>
      </c>
      <c r="H10" s="12">
        <f>'Tabell 24'!H10/('Tabell 24'!$B10/100)</f>
        <v>0.6316014819934682</v>
      </c>
      <c r="I10" s="12">
        <f>'Tabell 24'!I10/('Tabell 24'!$B10/100)</f>
        <v>-17.167301088989365</v>
      </c>
    </row>
    <row r="11" spans="1:9" s="3" customFormat="1" ht="12" customHeight="1">
      <c r="A11" s="33" t="s">
        <v>317</v>
      </c>
      <c r="B11" s="15">
        <f>'Tabell 24'!B11/('Tabell 24'!B11/100)</f>
        <v>100</v>
      </c>
      <c r="C11" s="15">
        <f>'Tabell 24'!C11/('Tabell 24'!$B11/100)</f>
        <v>92.05577874686178</v>
      </c>
      <c r="D11" s="15">
        <f>'Tabell 24'!D11/('Tabell 24'!$B11/100)</f>
        <v>43.966080879044284</v>
      </c>
      <c r="E11" s="15">
        <f>'Tabell 24'!E11/('Tabell 24'!$B11/100)</f>
        <v>-128.08882425932214</v>
      </c>
      <c r="F11" s="15">
        <f>'Tabell 24'!F11/('Tabell 24'!$B11/100)</f>
        <v>0</v>
      </c>
      <c r="G11" s="15">
        <f>'Tabell 24'!G11/('Tabell 24'!$B11/100)</f>
        <v>-18.04678705053363</v>
      </c>
      <c r="H11" s="15">
        <f>'Tabell 24'!H11/('Tabell 24'!$B11/100)</f>
        <v>-0.025538026120894012</v>
      </c>
      <c r="I11" s="15">
        <f>'Tabell 24'!I11/('Tabell 24'!$B11/100)</f>
        <v>-10.139289710070603</v>
      </c>
    </row>
    <row r="12" spans="1:9" s="3" customFormat="1" ht="12" customHeight="1">
      <c r="A12" s="3" t="s">
        <v>6</v>
      </c>
      <c r="B12" s="12">
        <f>'Tabell 24'!B12/('Tabell 24'!B12/100)</f>
        <v>100</v>
      </c>
      <c r="C12" s="12">
        <f>'Tabell 24'!C12/('Tabell 24'!$B12/100)</f>
        <v>99.31241254855148</v>
      </c>
      <c r="D12" s="12">
        <f>'Tabell 24'!D12/('Tabell 24'!$B12/100)</f>
        <v>42.731710294172814</v>
      </c>
      <c r="E12" s="12">
        <f>'Tabell 24'!E12/('Tabell 24'!$B12/100)</f>
        <v>-174.40255857952252</v>
      </c>
      <c r="F12" s="12">
        <f>'Tabell 24'!F12/('Tabell 24'!$B12/100)</f>
        <v>0.1769185846961155</v>
      </c>
      <c r="G12" s="12">
        <f>'Tabell 24'!G12/('Tabell 24'!$B12/100)</f>
        <v>-8.869193629755133</v>
      </c>
      <c r="H12" s="12">
        <f>'Tabell 24'!H12/('Tabell 24'!$B12/100)</f>
        <v>-1.339928364700606</v>
      </c>
      <c r="I12" s="12">
        <f>'Tabell 24'!I12/('Tabell 24'!$B12/100)</f>
        <v>-42.39065314438874</v>
      </c>
    </row>
    <row r="13" spans="1:9" s="3" customFormat="1" ht="12" customHeight="1">
      <c r="A13" s="33" t="s">
        <v>318</v>
      </c>
      <c r="B13" s="15">
        <f>'Tabell 24'!B13/('Tabell 24'!B13/100)</f>
        <v>100</v>
      </c>
      <c r="C13" s="15">
        <f>'Tabell 24'!C13/('Tabell 24'!$B13/100)</f>
        <v>95.95837006543562</v>
      </c>
      <c r="D13" s="15">
        <f>'Tabell 24'!D13/('Tabell 24'!$B13/100)</f>
        <v>66.75249515923366</v>
      </c>
      <c r="E13" s="15">
        <f>'Tabell 24'!E13/('Tabell 24'!$B13/100)</f>
        <v>-204.0106864180428</v>
      </c>
      <c r="F13" s="15">
        <f>'Tabell 24'!F13/('Tabell 24'!$B13/100)</f>
        <v>-1.280326941947536</v>
      </c>
      <c r="G13" s="15">
        <f>'Tabell 24'!G13/('Tabell 24'!$B13/100)</f>
        <v>-9.010335495279925</v>
      </c>
      <c r="H13" s="15">
        <f>'Tabell 24'!H13/('Tabell 24'!$B13/100)</f>
        <v>-0.6710167970656298</v>
      </c>
      <c r="I13" s="15">
        <f>'Tabell 24'!I13/('Tabell 24'!$B13/100)</f>
        <v>-52.26150042766662</v>
      </c>
    </row>
    <row r="14" spans="1:9" s="3" customFormat="1" ht="12" customHeight="1">
      <c r="A14" s="3" t="s">
        <v>7</v>
      </c>
      <c r="B14" s="12">
        <f>'Tabell 24'!B14/('Tabell 24'!B14/100)</f>
        <v>100</v>
      </c>
      <c r="C14" s="12">
        <f>'Tabell 24'!C14/('Tabell 24'!$B14/100)</f>
        <v>58.9838350263993</v>
      </c>
      <c r="D14" s="12">
        <f>'Tabell 24'!D14/('Tabell 24'!$B14/100)</f>
        <v>12.158258381670779</v>
      </c>
      <c r="E14" s="12">
        <f>'Tabell 24'!E14/('Tabell 24'!$B14/100)</f>
        <v>-49.316968702885305</v>
      </c>
      <c r="F14" s="12">
        <f>'Tabell 24'!F14/('Tabell 24'!$B14/100)</f>
        <v>0.19439426241658703</v>
      </c>
      <c r="G14" s="12">
        <f>'Tabell 24'!G14/('Tabell 24'!$B14/100)</f>
        <v>-14.562154944158351</v>
      </c>
      <c r="H14" s="12">
        <f>'Tabell 24'!H14/('Tabell 24'!$B14/100)</f>
        <v>0.6954445699162526</v>
      </c>
      <c r="I14" s="12">
        <f>'Tabell 24'!I14/('Tabell 24'!$B14/100)</f>
        <v>8.15280859335926</v>
      </c>
    </row>
    <row r="15" spans="1:9" s="3" customFormat="1" ht="12" customHeight="1">
      <c r="A15" s="33" t="s">
        <v>319</v>
      </c>
      <c r="B15" s="15">
        <f>'Tabell 24'!B15/('Tabell 24'!B15/100)</f>
        <v>100</v>
      </c>
      <c r="C15" s="15">
        <f>'Tabell 24'!C15/('Tabell 24'!$B15/100)</f>
        <v>54.28456748522053</v>
      </c>
      <c r="D15" s="15">
        <f>'Tabell 24'!D15/('Tabell 24'!$B15/100)</f>
        <v>8.23553607749844</v>
      </c>
      <c r="E15" s="15">
        <f>'Tabell 24'!E15/('Tabell 24'!$B15/100)</f>
        <v>-39.30335661080332</v>
      </c>
      <c r="F15" s="15">
        <f>'Tabell 24'!F15/('Tabell 24'!$B15/100)</f>
        <v>0</v>
      </c>
      <c r="G15" s="15">
        <f>'Tabell 24'!G15/('Tabell 24'!$B15/100)</f>
        <v>-12.3590262716039</v>
      </c>
      <c r="H15" s="15">
        <f>'Tabell 24'!H15/('Tabell 24'!$B15/100)</f>
        <v>0.18294311182418443</v>
      </c>
      <c r="I15" s="15">
        <f>'Tabell 24'!I15/('Tabell 24'!$B15/100)</f>
        <v>11.040663792135934</v>
      </c>
    </row>
    <row r="16" spans="1:9" s="3" customFormat="1" ht="12" customHeight="1">
      <c r="A16" s="3" t="s">
        <v>8</v>
      </c>
      <c r="B16" s="12">
        <f>'Tabell 24'!B16/('Tabell 24'!B16/100)</f>
        <v>100</v>
      </c>
      <c r="C16" s="12">
        <f>'Tabell 24'!C16/('Tabell 24'!$B16/100)</f>
        <v>99.6801228328322</v>
      </c>
      <c r="D16" s="12">
        <f>'Tabell 24'!D16/('Tabell 24'!$B16/100)</f>
        <v>437.46987823342505</v>
      </c>
      <c r="E16" s="12">
        <f>'Tabell 24'!E16/('Tabell 24'!$B16/100)</f>
        <v>-839.6935576738532</v>
      </c>
      <c r="F16" s="12">
        <f>'Tabell 24'!F16/('Tabell 24'!$B16/100)</f>
        <v>-17.972831765935215</v>
      </c>
      <c r="G16" s="12">
        <f>'Tabell 24'!G16/('Tabell 24'!$B16/100)</f>
        <v>-70.16825538993027</v>
      </c>
      <c r="H16" s="12">
        <f>'Tabell 24'!H16/('Tabell 24'!$B16/100)</f>
        <v>-28.05482694645256</v>
      </c>
      <c r="I16" s="12">
        <f>'Tabell 24'!I16/('Tabell 24'!$B16/100)</f>
        <v>-418.73947070991403</v>
      </c>
    </row>
    <row r="17" spans="1:9" s="3" customFormat="1" ht="12" customHeight="1">
      <c r="A17" s="33" t="s">
        <v>320</v>
      </c>
      <c r="B17" s="15">
        <f>'Tabell 24'!B17/('Tabell 24'!B17/100)</f>
        <v>100</v>
      </c>
      <c r="C17" s="15">
        <f>'Tabell 24'!C17/('Tabell 24'!$B17/100)</f>
        <v>-252.93102711154273</v>
      </c>
      <c r="D17" s="15">
        <f>'Tabell 24'!D17/('Tabell 24'!$B17/100)</f>
        <v>342.8013021358204</v>
      </c>
      <c r="E17" s="15">
        <f>'Tabell 24'!E17/('Tabell 24'!$B17/100)</f>
        <v>-1369.9821658696276</v>
      </c>
      <c r="F17" s="15">
        <f>'Tabell 24'!F17/('Tabell 24'!$B17/100)</f>
        <v>0</v>
      </c>
      <c r="G17" s="15">
        <f>'Tabell 24'!G17/('Tabell 24'!$B17/100)</f>
        <v>-22.38610892256201</v>
      </c>
      <c r="H17" s="15">
        <f>'Tabell 24'!H17/('Tabell 24'!$B17/100)</f>
        <v>-18.592997050039394</v>
      </c>
      <c r="I17" s="15">
        <f>'Tabell 24'!I17/('Tabell 24'!$B17/100)</f>
        <v>-1321.0909968179515</v>
      </c>
    </row>
    <row r="18" spans="1:9" s="3" customFormat="1" ht="12" customHeight="1">
      <c r="A18" s="3" t="s">
        <v>9</v>
      </c>
      <c r="B18" s="12">
        <f>'Tabell 24'!B18/('Tabell 24'!B18/100)</f>
        <v>99.99999999999999</v>
      </c>
      <c r="C18" s="12">
        <f>'Tabell 24'!C18/('Tabell 24'!$B18/100)</f>
        <v>99.99999999999999</v>
      </c>
      <c r="D18" s="12">
        <f>'Tabell 24'!D18/('Tabell 24'!$B18/100)</f>
        <v>128.4688126685568</v>
      </c>
      <c r="E18" s="12">
        <f>'Tabell 24'!E18/('Tabell 24'!$B18/100)</f>
        <v>-54.96788776709771</v>
      </c>
      <c r="F18" s="12">
        <f>'Tabell 24'!F18/('Tabell 24'!$B18/100)</f>
        <v>0</v>
      </c>
      <c r="G18" s="12">
        <f>'Tabell 24'!G18/('Tabell 24'!$B18/100)</f>
        <v>-4.568969988244243</v>
      </c>
      <c r="H18" s="12">
        <f>'Tabell 24'!H18/('Tabell 24'!$B18/100)</f>
        <v>-26.04764539105179</v>
      </c>
      <c r="I18" s="12">
        <f>'Tabell 24'!I18/('Tabell 24'!$B18/100)</f>
        <v>40.91111437659912</v>
      </c>
    </row>
    <row r="19" spans="1:9" s="3" customFormat="1" ht="12" customHeight="1">
      <c r="A19" s="33" t="s">
        <v>321</v>
      </c>
      <c r="B19" s="15">
        <f>'Tabell 24'!B19/('Tabell 24'!B19/100)</f>
        <v>100</v>
      </c>
      <c r="C19" s="15">
        <f>'Tabell 24'!C19/('Tabell 24'!$B19/100)</f>
        <v>100</v>
      </c>
      <c r="D19" s="15">
        <f>'Tabell 24'!D19/('Tabell 24'!$B19/100)</f>
        <v>85.41303915602764</v>
      </c>
      <c r="E19" s="15">
        <f>'Tabell 24'!E19/('Tabell 24'!$B19/100)</f>
        <v>-64.59117829578797</v>
      </c>
      <c r="F19" s="15">
        <f>'Tabell 24'!F19/('Tabell 24'!$B19/100)</f>
        <v>0</v>
      </c>
      <c r="G19" s="15">
        <f>'Tabell 24'!G19/('Tabell 24'!$B19/100)</f>
        <v>-4.097856931984552</v>
      </c>
      <c r="H19" s="15">
        <f>'Tabell 24'!H19/('Tabell 24'!$B19/100)</f>
        <v>0</v>
      </c>
      <c r="I19" s="15">
        <f>'Tabell 24'!I19/('Tabell 24'!$B19/100)</f>
        <v>0.6440651415557578</v>
      </c>
    </row>
    <row r="20" spans="1:9" s="3" customFormat="1" ht="12" customHeight="1">
      <c r="A20" s="3" t="s">
        <v>10</v>
      </c>
      <c r="B20" s="12">
        <f>'Tabell 24'!B20/('Tabell 24'!B20/100)</f>
        <v>100</v>
      </c>
      <c r="C20" s="12">
        <f>'Tabell 24'!C20/('Tabell 24'!$B20/100)</f>
        <v>98.90560802613325</v>
      </c>
      <c r="D20" s="12">
        <f>'Tabell 24'!D20/('Tabell 24'!$B20/100)</f>
        <v>2.711022610802525</v>
      </c>
      <c r="E20" s="12">
        <f>'Tabell 24'!E20/('Tabell 24'!$B20/100)</f>
        <v>-78.00344961729144</v>
      </c>
      <c r="F20" s="12">
        <f>'Tabell 24'!F20/('Tabell 24'!$B20/100)</f>
        <v>0</v>
      </c>
      <c r="G20" s="12">
        <f>'Tabell 24'!G20/('Tabell 24'!$B20/100)</f>
        <v>-27.525530187703946</v>
      </c>
      <c r="H20" s="12">
        <f>'Tabell 24'!H20/('Tabell 24'!$B20/100)</f>
        <v>0</v>
      </c>
      <c r="I20" s="12">
        <f>'Tabell 24'!I20/('Tabell 24'!$B20/100)</f>
        <v>-3.9123491680595994</v>
      </c>
    </row>
    <row r="21" spans="1:9" s="3" customFormat="1" ht="12" customHeight="1">
      <c r="A21" s="33" t="s">
        <v>322</v>
      </c>
      <c r="B21" s="15">
        <f>'Tabell 24'!B21/('Tabell 24'!B21/100)</f>
        <v>99.99999999999999</v>
      </c>
      <c r="C21" s="15">
        <f>'Tabell 24'!C21/('Tabell 24'!$B21/100)</f>
        <v>98.90230064950309</v>
      </c>
      <c r="D21" s="15">
        <f>'Tabell 24'!D21/('Tabell 24'!$B21/100)</f>
        <v>3.441975115423742</v>
      </c>
      <c r="E21" s="15">
        <f>'Tabell 24'!E21/('Tabell 24'!$B21/100)</f>
        <v>-86.23229517176617</v>
      </c>
      <c r="F21" s="15">
        <f>'Tabell 24'!F21/('Tabell 24'!$B21/100)</f>
        <v>0</v>
      </c>
      <c r="G21" s="15">
        <f>'Tabell 24'!G21/('Tabell 24'!$B21/100)</f>
        <v>-27.461460208154</v>
      </c>
      <c r="H21" s="15">
        <f>'Tabell 24'!H21/('Tabell 24'!$B21/100)</f>
        <v>0</v>
      </c>
      <c r="I21" s="15">
        <f>'Tabell 24'!I21/('Tabell 24'!$B21/100)</f>
        <v>-11.349479614993347</v>
      </c>
    </row>
    <row r="22" spans="1:9" s="3" customFormat="1" ht="12" customHeight="1">
      <c r="A22" s="3" t="s">
        <v>11</v>
      </c>
      <c r="B22" s="12">
        <f>'Tabell 24'!B22/('Tabell 24'!B22/100)</f>
        <v>100.00000000000001</v>
      </c>
      <c r="C22" s="12">
        <f>'Tabell 24'!C22/('Tabell 24'!$B22/100)</f>
        <v>92.96102360980062</v>
      </c>
      <c r="D22" s="12">
        <f>'Tabell 24'!D22/('Tabell 24'!$B22/100)</f>
        <v>17.40074448119615</v>
      </c>
      <c r="E22" s="12">
        <f>'Tabell 24'!E22/('Tabell 24'!$B22/100)</f>
        <v>-322.44621175201934</v>
      </c>
      <c r="F22" s="12">
        <f>'Tabell 24'!F22/('Tabell 24'!$B22/100)</f>
        <v>-59.35298570139876</v>
      </c>
      <c r="G22" s="12">
        <f>'Tabell 24'!G22/('Tabell 24'!$B22/100)</f>
        <v>-14.155096792924319</v>
      </c>
      <c r="H22" s="12">
        <f>'Tabell 24'!H22/('Tabell 24'!$B22/100)</f>
        <v>-16.739835965285195</v>
      </c>
      <c r="I22" s="12">
        <f>'Tabell 24'!I22/('Tabell 24'!$B22/100)</f>
        <v>-302.3323621206309</v>
      </c>
    </row>
    <row r="23" spans="1:9" s="3" customFormat="1" ht="12" customHeight="1">
      <c r="A23" s="33" t="s">
        <v>314</v>
      </c>
      <c r="B23" s="15">
        <f>'Tabell 24'!B23/('Tabell 24'!B23/100)</f>
        <v>100</v>
      </c>
      <c r="C23" s="15">
        <f>'Tabell 24'!C23/('Tabell 24'!$B23/100)</f>
        <v>73.78323516842867</v>
      </c>
      <c r="D23" s="15">
        <f>'Tabell 24'!D23/('Tabell 24'!$B23/100)</f>
        <v>26.476421842775125</v>
      </c>
      <c r="E23" s="15">
        <f>'Tabell 24'!E23/('Tabell 24'!$B23/100)</f>
        <v>-179.2940952416343</v>
      </c>
      <c r="F23" s="15">
        <f>'Tabell 24'!F23/('Tabell 24'!$B23/100)</f>
        <v>-61.250023225135166</v>
      </c>
      <c r="G23" s="15">
        <f>'Tabell 24'!G23/('Tabell 24'!$B23/100)</f>
        <v>-15.850457999665556</v>
      </c>
      <c r="H23" s="15">
        <f>'Tabell 24'!H23/('Tabell 24'!$B23/100)</f>
        <v>-1.6482878430352463</v>
      </c>
      <c r="I23" s="15">
        <f>'Tabell 24'!I23/('Tabell 24'!$B23/100)</f>
        <v>-157.78320729826646</v>
      </c>
    </row>
    <row r="24" spans="1:9" s="3" customFormat="1" ht="12" customHeight="1">
      <c r="A24" s="2"/>
      <c r="B24" s="9"/>
      <c r="C24" s="9"/>
      <c r="D24" s="9"/>
      <c r="E24" s="9"/>
      <c r="F24" s="9"/>
      <c r="G24" s="9"/>
      <c r="H24" s="9"/>
      <c r="I24" s="9"/>
    </row>
  </sheetData>
  <mergeCells count="2">
    <mergeCell ref="A1:I1"/>
    <mergeCell ref="A2:I2"/>
  </mergeCells>
  <printOptions/>
  <pageMargins left="0.3937007874015748" right="0.3937007874015748" top="0.984251968503937" bottom="0.984251968503937" header="0.5118110236220472" footer="0.5118110236220472"/>
  <pageSetup fitToHeight="1" fitToWidth="1" orientation="portrait" paperSize="9" scale="94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Blad28"/>
  <dimension ref="A1:K24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306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51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267</v>
      </c>
      <c r="B4" s="9">
        <v>5056663</v>
      </c>
      <c r="C4" s="9">
        <v>22827508</v>
      </c>
      <c r="D4" s="9">
        <v>-2311068</v>
      </c>
      <c r="E4" s="9">
        <v>-4774045</v>
      </c>
      <c r="F4" s="9">
        <v>-831432</v>
      </c>
      <c r="G4" s="9">
        <v>-330827</v>
      </c>
      <c r="H4" s="9">
        <v>19668553</v>
      </c>
    </row>
    <row r="5" spans="1:8" s="3" customFormat="1" ht="12" customHeight="1">
      <c r="A5" s="3" t="s">
        <v>269</v>
      </c>
      <c r="B5" s="9">
        <v>2146751</v>
      </c>
      <c r="C5" s="9">
        <v>5141964</v>
      </c>
      <c r="D5" s="9">
        <v>-1028586</v>
      </c>
      <c r="E5" s="9">
        <v>-9924742</v>
      </c>
      <c r="F5" s="9">
        <v>-272468</v>
      </c>
      <c r="G5" s="9">
        <v>-386282</v>
      </c>
      <c r="H5" s="9">
        <v>-4322607</v>
      </c>
    </row>
    <row r="6" spans="1:8" s="3" customFormat="1" ht="12" customHeight="1">
      <c r="A6" s="3" t="s">
        <v>270</v>
      </c>
      <c r="B6" s="9">
        <v>2023732</v>
      </c>
      <c r="C6" s="9">
        <v>6831710</v>
      </c>
      <c r="D6" s="9">
        <v>-1107747</v>
      </c>
      <c r="E6" s="9">
        <v>-1716461</v>
      </c>
      <c r="F6" s="9">
        <v>-407123</v>
      </c>
      <c r="G6" s="9">
        <v>-138733</v>
      </c>
      <c r="H6" s="9">
        <v>5485378</v>
      </c>
    </row>
    <row r="7" spans="1:8" s="3" customFormat="1" ht="12" customHeight="1">
      <c r="A7" s="3" t="s">
        <v>272</v>
      </c>
      <c r="B7" s="9">
        <v>1643578</v>
      </c>
      <c r="C7" s="9">
        <v>4771211</v>
      </c>
      <c r="D7" s="9">
        <v>-699959</v>
      </c>
      <c r="E7" s="9">
        <v>-1645962</v>
      </c>
      <c r="F7" s="9">
        <v>-246660</v>
      </c>
      <c r="G7" s="9">
        <v>-261888</v>
      </c>
      <c r="H7" s="9">
        <v>3560320</v>
      </c>
    </row>
    <row r="8" spans="1:8" s="3" customFormat="1" ht="12" customHeight="1">
      <c r="A8" s="3" t="s">
        <v>274</v>
      </c>
      <c r="B8" s="9">
        <v>1514366</v>
      </c>
      <c r="C8" s="9">
        <v>1658895</v>
      </c>
      <c r="D8" s="9">
        <v>-617763</v>
      </c>
      <c r="E8" s="9">
        <v>-1023016</v>
      </c>
      <c r="F8" s="9">
        <v>-119934</v>
      </c>
      <c r="G8" s="9">
        <v>-80874</v>
      </c>
      <c r="H8" s="9">
        <v>1331674</v>
      </c>
    </row>
    <row r="9" spans="1:8" s="3" customFormat="1" ht="12" customHeight="1">
      <c r="A9" s="3" t="s">
        <v>275</v>
      </c>
      <c r="B9" s="9">
        <v>909696</v>
      </c>
      <c r="C9" s="9">
        <v>944180</v>
      </c>
      <c r="D9" s="9">
        <v>-100877</v>
      </c>
      <c r="E9" s="9">
        <v>-1487867</v>
      </c>
      <c r="F9" s="9">
        <v>-57720</v>
      </c>
      <c r="G9" s="9">
        <v>-8390</v>
      </c>
      <c r="H9" s="9">
        <v>199022</v>
      </c>
    </row>
    <row r="10" spans="1:8" s="3" customFormat="1" ht="12" customHeight="1">
      <c r="A10" s="3" t="s">
        <v>273</v>
      </c>
      <c r="B10" s="9">
        <v>845715</v>
      </c>
      <c r="C10" s="9">
        <v>1723221</v>
      </c>
      <c r="D10" s="9">
        <v>-220665</v>
      </c>
      <c r="E10" s="9">
        <v>-1447179</v>
      </c>
      <c r="F10" s="9">
        <v>-119348</v>
      </c>
      <c r="G10" s="9">
        <v>-45590</v>
      </c>
      <c r="H10" s="9">
        <v>736154</v>
      </c>
    </row>
    <row r="11" spans="1:8" s="3" customFormat="1" ht="12" customHeight="1">
      <c r="A11" s="3" t="s">
        <v>277</v>
      </c>
      <c r="B11" s="9">
        <v>412634</v>
      </c>
      <c r="C11" s="9">
        <v>766504</v>
      </c>
      <c r="D11" s="9">
        <v>-281376</v>
      </c>
      <c r="E11" s="9">
        <v>-316163</v>
      </c>
      <c r="F11" s="9">
        <v>-38050</v>
      </c>
      <c r="G11" s="9">
        <v>-16117</v>
      </c>
      <c r="H11" s="9">
        <v>527432</v>
      </c>
    </row>
    <row r="12" spans="1:8" s="3" customFormat="1" ht="12" customHeight="1">
      <c r="A12" s="3" t="s">
        <v>280</v>
      </c>
      <c r="B12" s="9">
        <v>278546</v>
      </c>
      <c r="C12" s="9">
        <v>18357</v>
      </c>
      <c r="D12" s="9">
        <v>-4601</v>
      </c>
      <c r="E12" s="9">
        <v>-274855</v>
      </c>
      <c r="F12" s="9">
        <v>-8323</v>
      </c>
      <c r="G12" s="9">
        <v>-463</v>
      </c>
      <c r="H12" s="9">
        <v>8661</v>
      </c>
    </row>
    <row r="13" spans="1:8" s="3" customFormat="1" ht="12" customHeight="1">
      <c r="A13" s="3" t="s">
        <v>282</v>
      </c>
      <c r="B13" s="9">
        <v>129912</v>
      </c>
      <c r="C13" s="9">
        <v>132085</v>
      </c>
      <c r="D13" s="9">
        <v>-55088</v>
      </c>
      <c r="E13" s="9">
        <v>-64137</v>
      </c>
      <c r="F13" s="9">
        <v>-23636</v>
      </c>
      <c r="G13" s="9">
        <v>-8881</v>
      </c>
      <c r="H13" s="9">
        <v>95164</v>
      </c>
    </row>
    <row r="14" spans="1:8" s="3" customFormat="1" ht="12" customHeight="1">
      <c r="A14" s="3" t="s">
        <v>279</v>
      </c>
      <c r="B14" s="9">
        <v>105566</v>
      </c>
      <c r="C14" s="9">
        <v>516147</v>
      </c>
      <c r="D14" s="9">
        <v>-30752</v>
      </c>
      <c r="E14" s="9">
        <v>-123387</v>
      </c>
      <c r="F14" s="9">
        <v>-26813</v>
      </c>
      <c r="G14" s="9">
        <v>-26464</v>
      </c>
      <c r="H14" s="9">
        <v>393419</v>
      </c>
    </row>
    <row r="15" spans="1:8" s="3" customFormat="1" ht="12" customHeight="1">
      <c r="A15" s="3" t="s">
        <v>283</v>
      </c>
      <c r="B15" s="9">
        <v>16018</v>
      </c>
      <c r="C15" s="9">
        <v>12597</v>
      </c>
      <c r="D15" s="9">
        <v>-236</v>
      </c>
      <c r="E15" s="9">
        <v>-16248</v>
      </c>
      <c r="F15" s="9">
        <v>-7190</v>
      </c>
      <c r="G15" s="9">
        <v>-706</v>
      </c>
      <c r="H15" s="9">
        <v>4235</v>
      </c>
    </row>
    <row r="16" spans="1:8" s="3" customFormat="1" ht="12" customHeight="1">
      <c r="A16" s="3" t="s">
        <v>286</v>
      </c>
      <c r="B16" s="9">
        <v>14278</v>
      </c>
      <c r="C16" s="9">
        <v>894</v>
      </c>
      <c r="D16" s="9">
        <v>-2719</v>
      </c>
      <c r="E16" s="9">
        <v>-2444</v>
      </c>
      <c r="F16" s="9">
        <v>-2751</v>
      </c>
      <c r="G16" s="9">
        <v>-42</v>
      </c>
      <c r="H16" s="9">
        <v>7216</v>
      </c>
    </row>
    <row r="17" spans="1:8" s="3" customFormat="1" ht="12" customHeight="1">
      <c r="A17" s="3" t="s">
        <v>284</v>
      </c>
      <c r="B17" s="9">
        <v>11365</v>
      </c>
      <c r="C17" s="9">
        <v>35067</v>
      </c>
      <c r="D17" s="9">
        <v>-6338</v>
      </c>
      <c r="E17" s="9">
        <v>-4151</v>
      </c>
      <c r="F17" s="9">
        <v>-2117</v>
      </c>
      <c r="G17" s="9">
        <v>-4336</v>
      </c>
      <c r="H17" s="9">
        <v>28897</v>
      </c>
    </row>
    <row r="18" spans="1:8" s="3" customFormat="1" ht="12" customHeight="1">
      <c r="A18" s="3" t="s">
        <v>285</v>
      </c>
      <c r="B18" s="9">
        <v>2714</v>
      </c>
      <c r="C18" s="9">
        <v>251</v>
      </c>
      <c r="D18" s="9">
        <v>-131</v>
      </c>
      <c r="E18" s="9">
        <v>-3012</v>
      </c>
      <c r="F18" s="9">
        <v>-315</v>
      </c>
      <c r="G18" s="9">
        <v>0</v>
      </c>
      <c r="H18" s="9">
        <v>-493</v>
      </c>
    </row>
    <row r="19" spans="1:8" s="3" customFormat="1" ht="12.75">
      <c r="A19" s="2"/>
      <c r="B19" s="9"/>
      <c r="C19" s="9"/>
      <c r="D19" s="9"/>
      <c r="E19" s="9"/>
      <c r="F19" s="9"/>
      <c r="G19" s="9"/>
      <c r="H19" s="9"/>
    </row>
    <row r="20" spans="1:8" ht="12.75">
      <c r="A20" s="3" t="s">
        <v>139</v>
      </c>
      <c r="B20" s="9">
        <f aca="true" t="shared" si="0" ref="B20:H20">SUM(B4:B19)</f>
        <v>15111534</v>
      </c>
      <c r="C20" s="9">
        <f t="shared" si="0"/>
        <v>45380591</v>
      </c>
      <c r="D20" s="9">
        <f t="shared" si="0"/>
        <v>-6467906</v>
      </c>
      <c r="E20" s="9">
        <f t="shared" si="0"/>
        <v>-22823669</v>
      </c>
      <c r="F20" s="9">
        <f t="shared" si="0"/>
        <v>-2163880</v>
      </c>
      <c r="G20" s="9">
        <f t="shared" si="0"/>
        <v>-1309593</v>
      </c>
      <c r="H20" s="9">
        <f t="shared" si="0"/>
        <v>27723025</v>
      </c>
    </row>
    <row r="21" spans="1:8" ht="12.75">
      <c r="A21" s="1" t="s">
        <v>140</v>
      </c>
      <c r="B21" s="10">
        <v>17888258</v>
      </c>
      <c r="C21" s="10">
        <v>63214516</v>
      </c>
      <c r="D21" s="10">
        <v>-6672181</v>
      </c>
      <c r="E21" s="10">
        <v>-14210969</v>
      </c>
      <c r="F21" s="10">
        <v>-2549253</v>
      </c>
      <c r="G21" s="10">
        <v>-1953899</v>
      </c>
      <c r="H21" s="10">
        <v>55618609</v>
      </c>
    </row>
    <row r="23" spans="1:8" ht="12.75">
      <c r="A23" s="1" t="s">
        <v>136</v>
      </c>
      <c r="B23" s="7">
        <f>B20/($B20/100)</f>
        <v>100</v>
      </c>
      <c r="C23" s="7">
        <f aca="true" t="shared" si="1" ref="C23:H23">C20/($B20/100)</f>
        <v>300.30433045381096</v>
      </c>
      <c r="D23" s="7">
        <f t="shared" si="1"/>
        <v>-42.80112131567847</v>
      </c>
      <c r="E23" s="7">
        <f t="shared" si="1"/>
        <v>-151.0347592772514</v>
      </c>
      <c r="F23" s="7">
        <f t="shared" si="1"/>
        <v>-14.319393385211587</v>
      </c>
      <c r="G23" s="7">
        <f t="shared" si="1"/>
        <v>-8.666181739061038</v>
      </c>
      <c r="H23" s="7">
        <f t="shared" si="1"/>
        <v>183.45606078112255</v>
      </c>
    </row>
    <row r="24" spans="1:8" ht="12.75">
      <c r="A24" s="1" t="s">
        <v>137</v>
      </c>
      <c r="B24" s="7">
        <f>B21/($B21/100)</f>
        <v>100.00000000000001</v>
      </c>
      <c r="C24" s="7">
        <f aca="true" t="shared" si="2" ref="C24:H24">C21/($B21/100)</f>
        <v>353.3855336836041</v>
      </c>
      <c r="D24" s="7">
        <f t="shared" si="2"/>
        <v>-37.29922164584165</v>
      </c>
      <c r="E24" s="7">
        <f t="shared" si="2"/>
        <v>-79.4430011016165</v>
      </c>
      <c r="F24" s="7">
        <f t="shared" si="2"/>
        <v>-14.250985199341379</v>
      </c>
      <c r="G24" s="7">
        <f t="shared" si="2"/>
        <v>-10.922801985525926</v>
      </c>
      <c r="H24" s="7">
        <f t="shared" si="2"/>
        <v>310.92244420893303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Blad29"/>
  <dimension ref="A1:K22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307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52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266</v>
      </c>
      <c r="B4" s="9">
        <v>8543985</v>
      </c>
      <c r="C4" s="9">
        <v>41402670</v>
      </c>
      <c r="D4" s="9">
        <v>-5958061</v>
      </c>
      <c r="E4" s="9">
        <v>-20581874</v>
      </c>
      <c r="F4" s="9">
        <v>-414153</v>
      </c>
      <c r="G4" s="9">
        <v>-6541017</v>
      </c>
      <c r="H4" s="9">
        <v>16451465</v>
      </c>
    </row>
    <row r="5" spans="1:8" s="3" customFormat="1" ht="12" customHeight="1">
      <c r="A5" s="3" t="s">
        <v>268</v>
      </c>
      <c r="B5" s="9">
        <v>6593856</v>
      </c>
      <c r="C5" s="9">
        <v>23421565</v>
      </c>
      <c r="D5" s="9">
        <v>-3296978</v>
      </c>
      <c r="E5" s="9">
        <v>-3134536</v>
      </c>
      <c r="F5" s="9">
        <v>-220581</v>
      </c>
      <c r="G5" s="9">
        <v>-161557</v>
      </c>
      <c r="H5" s="9">
        <v>23201785</v>
      </c>
    </row>
    <row r="6" spans="1:8" s="3" customFormat="1" ht="12" customHeight="1">
      <c r="A6" s="3" t="s">
        <v>271</v>
      </c>
      <c r="B6" s="9">
        <v>4304057</v>
      </c>
      <c r="C6" s="9">
        <v>7128572</v>
      </c>
      <c r="D6" s="9">
        <v>-1297739</v>
      </c>
      <c r="E6" s="9">
        <v>-8377485</v>
      </c>
      <c r="F6" s="9">
        <v>-475340</v>
      </c>
      <c r="G6" s="9">
        <v>-71477</v>
      </c>
      <c r="H6" s="9">
        <v>1210588</v>
      </c>
    </row>
    <row r="7" spans="1:8" s="3" customFormat="1" ht="12" customHeight="1">
      <c r="A7" s="3" t="s">
        <v>267</v>
      </c>
      <c r="B7" s="9">
        <v>1700732</v>
      </c>
      <c r="C7" s="9">
        <v>2190203</v>
      </c>
      <c r="D7" s="9">
        <v>-146225</v>
      </c>
      <c r="E7" s="9">
        <v>-5796965</v>
      </c>
      <c r="F7" s="9">
        <v>-198374</v>
      </c>
      <c r="G7" s="9">
        <v>-48628</v>
      </c>
      <c r="H7" s="9">
        <v>-2299155</v>
      </c>
    </row>
    <row r="8" spans="1:8" s="3" customFormat="1" ht="12" customHeight="1">
      <c r="A8" s="3" t="s">
        <v>270</v>
      </c>
      <c r="B8" s="9">
        <v>322724</v>
      </c>
      <c r="C8" s="9">
        <v>158495</v>
      </c>
      <c r="D8" s="9">
        <v>-41599</v>
      </c>
      <c r="E8" s="9">
        <v>-433847</v>
      </c>
      <c r="F8" s="9">
        <v>-58306</v>
      </c>
      <c r="G8" s="9">
        <v>-2253</v>
      </c>
      <c r="H8" s="9">
        <v>-54787</v>
      </c>
    </row>
    <row r="9" spans="1:8" s="3" customFormat="1" ht="12" customHeight="1">
      <c r="A9" s="3" t="s">
        <v>273</v>
      </c>
      <c r="B9" s="9">
        <v>202021</v>
      </c>
      <c r="C9" s="9">
        <v>219823</v>
      </c>
      <c r="D9" s="9">
        <v>-3307</v>
      </c>
      <c r="E9" s="9">
        <v>-354837</v>
      </c>
      <c r="F9" s="9">
        <v>-26870</v>
      </c>
      <c r="G9" s="9">
        <v>-5816</v>
      </c>
      <c r="H9" s="9">
        <v>31014</v>
      </c>
    </row>
    <row r="10" spans="1:8" s="3" customFormat="1" ht="12" customHeight="1">
      <c r="A10" s="3" t="s">
        <v>272</v>
      </c>
      <c r="B10" s="9">
        <v>193406</v>
      </c>
      <c r="C10" s="9">
        <v>216738</v>
      </c>
      <c r="D10" s="9">
        <v>-10404</v>
      </c>
      <c r="E10" s="9">
        <v>-539734</v>
      </c>
      <c r="F10" s="9">
        <v>-22890</v>
      </c>
      <c r="G10" s="9">
        <v>-11896</v>
      </c>
      <c r="H10" s="9">
        <v>-174780</v>
      </c>
    </row>
    <row r="11" spans="1:8" s="3" customFormat="1" ht="12" customHeight="1">
      <c r="A11" s="3" t="s">
        <v>269</v>
      </c>
      <c r="B11" s="9">
        <v>180140</v>
      </c>
      <c r="C11" s="9">
        <v>191371</v>
      </c>
      <c r="D11" s="9">
        <v>-36852</v>
      </c>
      <c r="E11" s="9">
        <v>-776570</v>
      </c>
      <c r="F11" s="9">
        <v>-10615</v>
      </c>
      <c r="G11" s="9">
        <v>-13939</v>
      </c>
      <c r="H11" s="9">
        <v>-466465</v>
      </c>
    </row>
    <row r="12" spans="1:8" s="3" customFormat="1" ht="12" customHeight="1">
      <c r="A12" s="3" t="s">
        <v>280</v>
      </c>
      <c r="B12" s="9">
        <v>143231</v>
      </c>
      <c r="C12" s="9">
        <v>87636</v>
      </c>
      <c r="D12" s="9">
        <v>-27830</v>
      </c>
      <c r="E12" s="9">
        <v>-153511</v>
      </c>
      <c r="F12" s="9">
        <v>-4116</v>
      </c>
      <c r="G12" s="9">
        <v>-2195</v>
      </c>
      <c r="H12" s="9">
        <v>43215</v>
      </c>
    </row>
    <row r="13" spans="1:8" s="3" customFormat="1" ht="12" customHeight="1">
      <c r="A13" s="3" t="s">
        <v>278</v>
      </c>
      <c r="B13" s="9">
        <v>92103</v>
      </c>
      <c r="C13" s="9">
        <v>86837</v>
      </c>
      <c r="D13" s="9">
        <v>-76654</v>
      </c>
      <c r="E13" s="9">
        <v>-31982</v>
      </c>
      <c r="F13" s="9">
        <v>-10678</v>
      </c>
      <c r="G13" s="9">
        <v>-12213</v>
      </c>
      <c r="H13" s="9">
        <v>47413</v>
      </c>
    </row>
    <row r="14" spans="1:8" s="3" customFormat="1" ht="12" customHeight="1">
      <c r="A14" s="3" t="s">
        <v>274</v>
      </c>
      <c r="B14" s="9">
        <v>57890</v>
      </c>
      <c r="C14" s="9">
        <v>14802</v>
      </c>
      <c r="D14" s="9">
        <v>-238</v>
      </c>
      <c r="E14" s="9">
        <v>-72432</v>
      </c>
      <c r="F14" s="9">
        <v>-15036</v>
      </c>
      <c r="G14" s="9">
        <v>-722</v>
      </c>
      <c r="H14" s="9">
        <v>-15736</v>
      </c>
    </row>
    <row r="15" spans="1:8" s="3" customFormat="1" ht="12" customHeight="1">
      <c r="A15" s="3" t="s">
        <v>275</v>
      </c>
      <c r="B15" s="9">
        <v>35785</v>
      </c>
      <c r="C15" s="9">
        <v>13703</v>
      </c>
      <c r="D15" s="9">
        <v>-154</v>
      </c>
      <c r="E15" s="9">
        <v>-42916</v>
      </c>
      <c r="F15" s="9">
        <v>-1121</v>
      </c>
      <c r="G15" s="9">
        <v>-122</v>
      </c>
      <c r="H15" s="9">
        <v>5175</v>
      </c>
    </row>
    <row r="16" spans="1:8" s="3" customFormat="1" ht="12" customHeight="1">
      <c r="A16" s="3" t="s">
        <v>286</v>
      </c>
      <c r="B16" s="9">
        <v>0</v>
      </c>
      <c r="C16" s="9">
        <v>0</v>
      </c>
      <c r="D16" s="9">
        <v>0</v>
      </c>
      <c r="E16" s="9">
        <v>0</v>
      </c>
      <c r="F16" s="9">
        <v>-448</v>
      </c>
      <c r="G16" s="9">
        <v>0</v>
      </c>
      <c r="H16" s="9">
        <v>-448</v>
      </c>
    </row>
    <row r="17" spans="1:8" s="3" customFormat="1" ht="12.75">
      <c r="A17" s="2"/>
      <c r="B17" s="9"/>
      <c r="C17" s="9"/>
      <c r="D17" s="9"/>
      <c r="E17" s="9"/>
      <c r="F17" s="9"/>
      <c r="G17" s="9"/>
      <c r="H17" s="9"/>
    </row>
    <row r="18" spans="1:8" ht="12.75">
      <c r="A18" s="3" t="s">
        <v>139</v>
      </c>
      <c r="B18" s="9">
        <f aca="true" t="shared" si="0" ref="B18:H18">SUM(B4:B17)</f>
        <v>22369930</v>
      </c>
      <c r="C18" s="9">
        <f t="shared" si="0"/>
        <v>75132415</v>
      </c>
      <c r="D18" s="9">
        <f t="shared" si="0"/>
        <v>-10896041</v>
      </c>
      <c r="E18" s="9">
        <f t="shared" si="0"/>
        <v>-40296689</v>
      </c>
      <c r="F18" s="9">
        <f t="shared" si="0"/>
        <v>-1458528</v>
      </c>
      <c r="G18" s="9">
        <f t="shared" si="0"/>
        <v>-6871835</v>
      </c>
      <c r="H18" s="9">
        <f t="shared" si="0"/>
        <v>37979284</v>
      </c>
    </row>
    <row r="19" spans="1:8" ht="12.75">
      <c r="A19" s="1" t="s">
        <v>140</v>
      </c>
      <c r="B19" s="10">
        <v>26783615</v>
      </c>
      <c r="C19" s="10">
        <v>68511156</v>
      </c>
      <c r="D19" s="10">
        <v>-9698706</v>
      </c>
      <c r="E19" s="10">
        <v>-18559322</v>
      </c>
      <c r="F19" s="10">
        <v>-1165714</v>
      </c>
      <c r="G19" s="10">
        <v>-714199</v>
      </c>
      <c r="H19" s="10">
        <v>65172735</v>
      </c>
    </row>
    <row r="21" spans="1:8" ht="12.75">
      <c r="A21" s="1" t="s">
        <v>136</v>
      </c>
      <c r="B21" s="7">
        <f aca="true" t="shared" si="1" ref="B21:H22">B18/($B18/100)</f>
        <v>100</v>
      </c>
      <c r="C21" s="7">
        <f t="shared" si="1"/>
        <v>335.86343363613565</v>
      </c>
      <c r="D21" s="7">
        <f t="shared" si="1"/>
        <v>-48.708426892708204</v>
      </c>
      <c r="E21" s="7">
        <f t="shared" si="1"/>
        <v>-180.13775188389056</v>
      </c>
      <c r="F21" s="7">
        <f t="shared" si="1"/>
        <v>-6.520038283535085</v>
      </c>
      <c r="G21" s="7">
        <f t="shared" si="1"/>
        <v>-30.719072433396082</v>
      </c>
      <c r="H21" s="7">
        <f t="shared" si="1"/>
        <v>169.77828719177933</v>
      </c>
    </row>
    <row r="22" spans="1:8" ht="12.75">
      <c r="A22" s="1" t="s">
        <v>137</v>
      </c>
      <c r="B22" s="7">
        <f t="shared" si="1"/>
        <v>99.99999999999999</v>
      </c>
      <c r="C22" s="7">
        <f t="shared" si="1"/>
        <v>255.79502990914406</v>
      </c>
      <c r="D22" s="7">
        <f t="shared" si="1"/>
        <v>-36.211340403451885</v>
      </c>
      <c r="E22" s="7">
        <f t="shared" si="1"/>
        <v>-69.29356623443101</v>
      </c>
      <c r="F22" s="7">
        <f t="shared" si="1"/>
        <v>-4.352340040730125</v>
      </c>
      <c r="G22" s="7">
        <f t="shared" si="1"/>
        <v>-2.666551919895802</v>
      </c>
      <c r="H22" s="7">
        <f t="shared" si="1"/>
        <v>243.33061463137068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Blad30"/>
  <dimension ref="A1:K26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308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53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272</v>
      </c>
      <c r="B4" s="9">
        <v>1488414</v>
      </c>
      <c r="C4" s="9">
        <v>417602</v>
      </c>
      <c r="D4" s="9">
        <v>-1229306</v>
      </c>
      <c r="E4" s="9">
        <v>-213799</v>
      </c>
      <c r="F4" s="9">
        <v>-157288</v>
      </c>
      <c r="G4" s="9">
        <v>-22922</v>
      </c>
      <c r="H4" s="9">
        <v>282701</v>
      </c>
    </row>
    <row r="5" spans="1:8" s="3" customFormat="1" ht="12" customHeight="1">
      <c r="A5" s="3" t="s">
        <v>267</v>
      </c>
      <c r="B5" s="9">
        <v>626228</v>
      </c>
      <c r="C5" s="9">
        <v>199789</v>
      </c>
      <c r="D5" s="9">
        <v>-403938</v>
      </c>
      <c r="E5" s="9">
        <v>-136072</v>
      </c>
      <c r="F5" s="9">
        <v>-64905</v>
      </c>
      <c r="G5" s="9">
        <v>-24826</v>
      </c>
      <c r="H5" s="9">
        <v>204523</v>
      </c>
    </row>
    <row r="6" spans="1:8" s="3" customFormat="1" ht="12" customHeight="1">
      <c r="A6" s="3" t="s">
        <v>281</v>
      </c>
      <c r="B6" s="9">
        <v>396612</v>
      </c>
      <c r="C6" s="9">
        <v>192775</v>
      </c>
      <c r="D6" s="9">
        <v>-420127</v>
      </c>
      <c r="E6" s="9">
        <v>-83312</v>
      </c>
      <c r="F6" s="9">
        <v>-8006</v>
      </c>
      <c r="G6" s="9">
        <v>-7405</v>
      </c>
      <c r="H6" s="9">
        <v>70537</v>
      </c>
    </row>
    <row r="7" spans="1:8" s="3" customFormat="1" ht="12" customHeight="1">
      <c r="A7" s="3" t="s">
        <v>274</v>
      </c>
      <c r="B7" s="9">
        <v>306572</v>
      </c>
      <c r="C7" s="9">
        <v>67708</v>
      </c>
      <c r="D7" s="9">
        <v>-188859</v>
      </c>
      <c r="E7" s="9">
        <v>-55880</v>
      </c>
      <c r="F7" s="9">
        <v>-23057</v>
      </c>
      <c r="G7" s="9">
        <v>-3301</v>
      </c>
      <c r="H7" s="9">
        <v>103183</v>
      </c>
    </row>
    <row r="8" spans="1:8" s="3" customFormat="1" ht="12" customHeight="1">
      <c r="A8" s="3" t="s">
        <v>266</v>
      </c>
      <c r="B8" s="9">
        <v>282092</v>
      </c>
      <c r="C8" s="9">
        <v>59645</v>
      </c>
      <c r="D8" s="9">
        <v>-180423</v>
      </c>
      <c r="E8" s="9">
        <v>0</v>
      </c>
      <c r="F8" s="9">
        <v>-11353</v>
      </c>
      <c r="G8" s="9">
        <v>-9423</v>
      </c>
      <c r="H8" s="9">
        <v>140538</v>
      </c>
    </row>
    <row r="9" spans="1:8" s="3" customFormat="1" ht="12" customHeight="1">
      <c r="A9" s="3" t="s">
        <v>277</v>
      </c>
      <c r="B9" s="9">
        <v>278069</v>
      </c>
      <c r="C9" s="9">
        <v>44852</v>
      </c>
      <c r="D9" s="9">
        <v>-249818</v>
      </c>
      <c r="E9" s="9">
        <v>330</v>
      </c>
      <c r="F9" s="9">
        <v>-46437</v>
      </c>
      <c r="G9" s="9">
        <v>-943</v>
      </c>
      <c r="H9" s="9">
        <v>26053</v>
      </c>
    </row>
    <row r="10" spans="1:8" s="3" customFormat="1" ht="12" customHeight="1">
      <c r="A10" s="3" t="s">
        <v>278</v>
      </c>
      <c r="B10" s="9">
        <v>277596</v>
      </c>
      <c r="C10" s="9">
        <v>112701</v>
      </c>
      <c r="D10" s="9">
        <v>-174883</v>
      </c>
      <c r="E10" s="9">
        <v>-34718</v>
      </c>
      <c r="F10" s="9">
        <v>-22831</v>
      </c>
      <c r="G10" s="9">
        <v>-12249</v>
      </c>
      <c r="H10" s="9">
        <v>145616</v>
      </c>
    </row>
    <row r="11" spans="1:8" s="3" customFormat="1" ht="12" customHeight="1">
      <c r="A11" s="3" t="s">
        <v>269</v>
      </c>
      <c r="B11" s="9">
        <v>170628</v>
      </c>
      <c r="C11" s="9">
        <v>106842</v>
      </c>
      <c r="D11" s="9">
        <v>-126549</v>
      </c>
      <c r="E11" s="9">
        <v>-41288</v>
      </c>
      <c r="F11" s="9">
        <v>-23236</v>
      </c>
      <c r="G11" s="9">
        <v>-11624</v>
      </c>
      <c r="H11" s="9">
        <v>74773</v>
      </c>
    </row>
    <row r="12" spans="1:8" s="3" customFormat="1" ht="12" customHeight="1">
      <c r="A12" s="3" t="s">
        <v>276</v>
      </c>
      <c r="B12" s="9">
        <v>104854</v>
      </c>
      <c r="C12" s="9">
        <v>485574</v>
      </c>
      <c r="D12" s="9">
        <v>-523678</v>
      </c>
      <c r="E12" s="9">
        <v>-4000</v>
      </c>
      <c r="F12" s="9">
        <v>-17263</v>
      </c>
      <c r="G12" s="9">
        <v>-21147</v>
      </c>
      <c r="H12" s="9">
        <v>20710</v>
      </c>
    </row>
    <row r="13" spans="1:8" s="3" customFormat="1" ht="12" customHeight="1">
      <c r="A13" s="3" t="s">
        <v>270</v>
      </c>
      <c r="B13" s="9">
        <v>89009</v>
      </c>
      <c r="C13" s="9">
        <v>35736</v>
      </c>
      <c r="D13" s="9">
        <v>-51372</v>
      </c>
      <c r="E13" s="9">
        <v>-16703</v>
      </c>
      <c r="F13" s="9">
        <v>-9097</v>
      </c>
      <c r="G13" s="9">
        <v>-3106</v>
      </c>
      <c r="H13" s="9">
        <v>44317</v>
      </c>
    </row>
    <row r="14" spans="1:8" s="3" customFormat="1" ht="12" customHeight="1">
      <c r="A14" s="3" t="s">
        <v>273</v>
      </c>
      <c r="B14" s="9">
        <v>56410</v>
      </c>
      <c r="C14" s="9">
        <v>20140</v>
      </c>
      <c r="D14" s="9">
        <v>-52200</v>
      </c>
      <c r="E14" s="9">
        <v>-34</v>
      </c>
      <c r="F14" s="9">
        <v>-22508</v>
      </c>
      <c r="G14" s="9">
        <v>-533</v>
      </c>
      <c r="H14" s="9">
        <v>1275</v>
      </c>
    </row>
    <row r="15" spans="1:8" s="3" customFormat="1" ht="12" customHeight="1">
      <c r="A15" s="3" t="s">
        <v>283</v>
      </c>
      <c r="B15" s="9">
        <v>49740</v>
      </c>
      <c r="C15" s="9">
        <v>52900</v>
      </c>
      <c r="D15" s="9">
        <v>-50445</v>
      </c>
      <c r="E15" s="9">
        <v>17155</v>
      </c>
      <c r="F15" s="9">
        <v>-14244</v>
      </c>
      <c r="G15" s="9">
        <v>-3114</v>
      </c>
      <c r="H15" s="9">
        <v>51992</v>
      </c>
    </row>
    <row r="16" spans="1:8" s="3" customFormat="1" ht="12" customHeight="1">
      <c r="A16" s="3" t="s">
        <v>275</v>
      </c>
      <c r="B16" s="9">
        <v>37805</v>
      </c>
      <c r="C16" s="9">
        <v>0</v>
      </c>
      <c r="D16" s="9">
        <v>-35541</v>
      </c>
      <c r="E16" s="9">
        <v>1</v>
      </c>
      <c r="F16" s="9">
        <v>-8074</v>
      </c>
      <c r="G16" s="9">
        <v>0</v>
      </c>
      <c r="H16" s="9">
        <v>-5809</v>
      </c>
    </row>
    <row r="17" spans="1:8" s="3" customFormat="1" ht="12" customHeight="1">
      <c r="A17" s="3" t="s">
        <v>271</v>
      </c>
      <c r="B17" s="9">
        <v>27831</v>
      </c>
      <c r="C17" s="9">
        <v>5114</v>
      </c>
      <c r="D17" s="9">
        <v>-20289</v>
      </c>
      <c r="E17" s="9">
        <v>0</v>
      </c>
      <c r="F17" s="9">
        <v>-2280</v>
      </c>
      <c r="G17" s="9">
        <v>-41</v>
      </c>
      <c r="H17" s="9">
        <v>10335</v>
      </c>
    </row>
    <row r="18" spans="1:8" s="3" customFormat="1" ht="12" customHeight="1">
      <c r="A18" s="3" t="s">
        <v>285</v>
      </c>
      <c r="B18" s="9">
        <v>27447</v>
      </c>
      <c r="C18" s="9">
        <v>2545</v>
      </c>
      <c r="D18" s="9">
        <v>-11833</v>
      </c>
      <c r="E18" s="9">
        <v>-307</v>
      </c>
      <c r="F18" s="9">
        <v>-12056</v>
      </c>
      <c r="G18" s="9">
        <v>-177</v>
      </c>
      <c r="H18" s="9">
        <v>5619</v>
      </c>
    </row>
    <row r="19" spans="1:8" s="3" customFormat="1" ht="12" customHeight="1">
      <c r="A19" s="3" t="s">
        <v>282</v>
      </c>
      <c r="B19" s="9">
        <v>17185</v>
      </c>
      <c r="C19" s="9">
        <v>1359</v>
      </c>
      <c r="D19" s="9">
        <v>-13852</v>
      </c>
      <c r="E19" s="9">
        <v>-1256</v>
      </c>
      <c r="F19" s="9">
        <v>-6548</v>
      </c>
      <c r="G19" s="9">
        <v>332</v>
      </c>
      <c r="H19" s="9">
        <v>-2780</v>
      </c>
    </row>
    <row r="20" spans="1:8" s="3" customFormat="1" ht="12" customHeight="1">
      <c r="A20" s="3" t="s">
        <v>279</v>
      </c>
      <c r="B20" s="9">
        <v>15819</v>
      </c>
      <c r="C20" s="9">
        <v>1632</v>
      </c>
      <c r="D20" s="9">
        <v>-6028</v>
      </c>
      <c r="E20" s="9">
        <v>0</v>
      </c>
      <c r="F20" s="9">
        <v>-7480</v>
      </c>
      <c r="G20" s="9">
        <v>-188</v>
      </c>
      <c r="H20" s="9">
        <v>3755</v>
      </c>
    </row>
    <row r="21" spans="1:8" s="3" customFormat="1" ht="12.75">
      <c r="A21" s="2"/>
      <c r="B21" s="9"/>
      <c r="C21" s="9"/>
      <c r="D21" s="9"/>
      <c r="E21" s="9"/>
      <c r="F21" s="9"/>
      <c r="G21" s="9"/>
      <c r="H21" s="9"/>
    </row>
    <row r="22" spans="1:8" ht="12.75">
      <c r="A22" s="3" t="s">
        <v>139</v>
      </c>
      <c r="B22" s="9">
        <f aca="true" t="shared" si="0" ref="B22:H22">SUM(B4:B21)</f>
        <v>4252311</v>
      </c>
      <c r="C22" s="9">
        <f t="shared" si="0"/>
        <v>1806914</v>
      </c>
      <c r="D22" s="9">
        <f t="shared" si="0"/>
        <v>-3739141</v>
      </c>
      <c r="E22" s="9">
        <f t="shared" si="0"/>
        <v>-569883</v>
      </c>
      <c r="F22" s="9">
        <f t="shared" si="0"/>
        <v>-456663</v>
      </c>
      <c r="G22" s="9">
        <f t="shared" si="0"/>
        <v>-120667</v>
      </c>
      <c r="H22" s="9">
        <f t="shared" si="0"/>
        <v>1177338</v>
      </c>
    </row>
    <row r="23" spans="1:8" ht="12.75">
      <c r="A23" s="1" t="s">
        <v>140</v>
      </c>
      <c r="B23" s="10">
        <v>4864718</v>
      </c>
      <c r="C23" s="10">
        <v>2012289</v>
      </c>
      <c r="D23" s="10">
        <v>-3528007</v>
      </c>
      <c r="E23" s="10">
        <v>-964451</v>
      </c>
      <c r="F23" s="10">
        <v>-442811</v>
      </c>
      <c r="G23" s="10">
        <v>-85978</v>
      </c>
      <c r="H23" s="10">
        <v>1838126</v>
      </c>
    </row>
    <row r="25" spans="1:8" ht="12.75">
      <c r="A25" s="1" t="s">
        <v>136</v>
      </c>
      <c r="B25" s="7">
        <f aca="true" t="shared" si="1" ref="B25:H26">B22/($B22/100)</f>
        <v>100</v>
      </c>
      <c r="C25" s="7">
        <f t="shared" si="1"/>
        <v>42.492517598077846</v>
      </c>
      <c r="D25" s="7">
        <f t="shared" si="1"/>
        <v>-87.93197393135168</v>
      </c>
      <c r="E25" s="7">
        <f t="shared" si="1"/>
        <v>-13.40172437999008</v>
      </c>
      <c r="F25" s="7">
        <f t="shared" si="1"/>
        <v>-10.739172181902969</v>
      </c>
      <c r="G25" s="7">
        <f t="shared" si="1"/>
        <v>-2.837680498909887</v>
      </c>
      <c r="H25" s="7">
        <f t="shared" si="1"/>
        <v>27.687015366467786</v>
      </c>
    </row>
    <row r="26" spans="1:8" ht="12.75">
      <c r="A26" s="1" t="s">
        <v>137</v>
      </c>
      <c r="B26" s="7">
        <f t="shared" si="1"/>
        <v>100</v>
      </c>
      <c r="C26" s="7">
        <f t="shared" si="1"/>
        <v>41.36496709572888</v>
      </c>
      <c r="D26" s="7">
        <f t="shared" si="1"/>
        <v>-72.52233325754956</v>
      </c>
      <c r="E26" s="7">
        <f t="shared" si="1"/>
        <v>-19.8254246186521</v>
      </c>
      <c r="F26" s="7">
        <f t="shared" si="1"/>
        <v>-9.102500905499559</v>
      </c>
      <c r="G26" s="7">
        <f t="shared" si="1"/>
        <v>-1.767378910761117</v>
      </c>
      <c r="H26" s="7">
        <f t="shared" si="1"/>
        <v>37.7848417935017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Blad31"/>
  <dimension ref="A1:K11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309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54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274</v>
      </c>
      <c r="B4" s="9">
        <v>12734</v>
      </c>
      <c r="C4" s="9">
        <v>249</v>
      </c>
      <c r="D4" s="9">
        <v>-6537</v>
      </c>
      <c r="E4" s="9">
        <v>-1434</v>
      </c>
      <c r="F4" s="9">
        <v>-2555</v>
      </c>
      <c r="G4" s="9">
        <v>-1062</v>
      </c>
      <c r="H4" s="9">
        <v>1395</v>
      </c>
    </row>
    <row r="5" spans="1:8" s="3" customFormat="1" ht="12" customHeight="1">
      <c r="A5" s="3" t="s">
        <v>272</v>
      </c>
      <c r="B5" s="9">
        <v>991</v>
      </c>
      <c r="C5" s="9">
        <v>361</v>
      </c>
      <c r="D5" s="9">
        <v>-1713</v>
      </c>
      <c r="E5" s="9">
        <v>-47</v>
      </c>
      <c r="F5" s="9">
        <v>-200</v>
      </c>
      <c r="G5" s="9">
        <v>-20</v>
      </c>
      <c r="H5" s="9">
        <v>-628</v>
      </c>
    </row>
    <row r="6" spans="1:8" s="3" customFormat="1" ht="12.75">
      <c r="A6" s="2"/>
      <c r="B6" s="9"/>
      <c r="C6" s="9"/>
      <c r="D6" s="9"/>
      <c r="E6" s="9"/>
      <c r="F6" s="9"/>
      <c r="G6" s="9"/>
      <c r="H6" s="9"/>
    </row>
    <row r="7" spans="1:8" ht="12.75">
      <c r="A7" s="3" t="s">
        <v>139</v>
      </c>
      <c r="B7" s="9">
        <f aca="true" t="shared" si="0" ref="B7:H7">SUM(B4:B6)</f>
        <v>13725</v>
      </c>
      <c r="C7" s="9">
        <f t="shared" si="0"/>
        <v>610</v>
      </c>
      <c r="D7" s="9">
        <f t="shared" si="0"/>
        <v>-8250</v>
      </c>
      <c r="E7" s="9">
        <f t="shared" si="0"/>
        <v>-1481</v>
      </c>
      <c r="F7" s="9">
        <f t="shared" si="0"/>
        <v>-2755</v>
      </c>
      <c r="G7" s="9">
        <f t="shared" si="0"/>
        <v>-1082</v>
      </c>
      <c r="H7" s="9">
        <f t="shared" si="0"/>
        <v>767</v>
      </c>
    </row>
    <row r="8" spans="1:8" ht="12.75">
      <c r="A8" s="1" t="s">
        <v>140</v>
      </c>
      <c r="B8" s="10">
        <v>4845</v>
      </c>
      <c r="C8" s="10">
        <v>462</v>
      </c>
      <c r="D8" s="10">
        <v>-2669</v>
      </c>
      <c r="E8" s="10">
        <v>-494</v>
      </c>
      <c r="F8" s="10">
        <v>-3841</v>
      </c>
      <c r="G8" s="10">
        <v>-9</v>
      </c>
      <c r="H8" s="10">
        <v>-1706</v>
      </c>
    </row>
    <row r="10" spans="1:8" ht="12.75">
      <c r="A10" s="1" t="s">
        <v>136</v>
      </c>
      <c r="B10" s="7">
        <f aca="true" t="shared" si="1" ref="B10:H11">B7/($B7/100)</f>
        <v>100</v>
      </c>
      <c r="C10" s="7">
        <f t="shared" si="1"/>
        <v>4.444444444444445</v>
      </c>
      <c r="D10" s="7">
        <f t="shared" si="1"/>
        <v>-60.10928961748634</v>
      </c>
      <c r="E10" s="7">
        <f t="shared" si="1"/>
        <v>-10.790528233151184</v>
      </c>
      <c r="F10" s="7">
        <f t="shared" si="1"/>
        <v>-20.072859744990893</v>
      </c>
      <c r="G10" s="7">
        <f t="shared" si="1"/>
        <v>-7.883424408014572</v>
      </c>
      <c r="H10" s="7">
        <f t="shared" si="1"/>
        <v>5.5883424408014575</v>
      </c>
    </row>
    <row r="11" spans="1:8" ht="12.75">
      <c r="A11" s="1" t="s">
        <v>137</v>
      </c>
      <c r="B11" s="7">
        <f t="shared" si="1"/>
        <v>100</v>
      </c>
      <c r="C11" s="7">
        <f t="shared" si="1"/>
        <v>9.535603715170279</v>
      </c>
      <c r="D11" s="7">
        <f t="shared" si="1"/>
        <v>-55.08771929824561</v>
      </c>
      <c r="E11" s="7">
        <f t="shared" si="1"/>
        <v>-10.196078431372548</v>
      </c>
      <c r="F11" s="7">
        <f t="shared" si="1"/>
        <v>-79.27760577915376</v>
      </c>
      <c r="G11" s="7">
        <f t="shared" si="1"/>
        <v>-0.18575851393188852</v>
      </c>
      <c r="H11" s="7">
        <f t="shared" si="1"/>
        <v>-35.21155830753354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Blad32"/>
  <dimension ref="A1:K19"/>
  <sheetViews>
    <sheetView workbookViewId="0" topLeftCell="A1">
      <selection activeCell="A1" sqref="A1:H1"/>
    </sheetView>
  </sheetViews>
  <sheetFormatPr defaultColWidth="9.140625" defaultRowHeight="12.75"/>
  <cols>
    <col min="1" max="1" width="15.28125" style="1" customWidth="1"/>
    <col min="2" max="6" width="10.140625" style="1" customWidth="1"/>
    <col min="7" max="7" width="10.57421875" style="1" customWidth="1"/>
    <col min="8" max="8" width="10.140625" style="1" customWidth="1"/>
    <col min="9" max="12" width="10.7109375" style="1" customWidth="1"/>
    <col min="13" max="16384" width="9.140625" style="1" customWidth="1"/>
  </cols>
  <sheetData>
    <row r="1" spans="1:8" ht="27" customHeight="1">
      <c r="A1" s="32" t="s">
        <v>310</v>
      </c>
      <c r="B1" s="23"/>
      <c r="C1" s="23"/>
      <c r="D1" s="23"/>
      <c r="E1" s="23"/>
      <c r="F1" s="23"/>
      <c r="G1" s="23"/>
      <c r="H1" s="23"/>
    </row>
    <row r="2" spans="1:11" s="19" customFormat="1" ht="17.25" customHeight="1" thickBot="1">
      <c r="A2" s="24" t="s">
        <v>55</v>
      </c>
      <c r="B2" s="26"/>
      <c r="C2" s="26"/>
      <c r="D2" s="26"/>
      <c r="E2" s="26"/>
      <c r="F2" s="26"/>
      <c r="G2" s="26"/>
      <c r="H2" s="26"/>
      <c r="I2" s="16"/>
      <c r="J2" s="18"/>
      <c r="K2" s="18"/>
    </row>
    <row r="3" spans="1:8" ht="82.5" customHeight="1" thickTop="1">
      <c r="A3" s="5" t="s">
        <v>59</v>
      </c>
      <c r="B3" s="4" t="s">
        <v>87</v>
      </c>
      <c r="C3" s="4" t="s">
        <v>88</v>
      </c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</row>
    <row r="4" spans="1:8" s="3" customFormat="1" ht="12" customHeight="1">
      <c r="A4" s="3" t="s">
        <v>311</v>
      </c>
      <c r="B4" s="9">
        <v>62174</v>
      </c>
      <c r="C4" s="9">
        <v>13867</v>
      </c>
      <c r="D4" s="9">
        <v>-56551</v>
      </c>
      <c r="E4" s="9">
        <v>-10845</v>
      </c>
      <c r="F4" s="9">
        <v>-3092</v>
      </c>
      <c r="G4" s="9">
        <v>-3342</v>
      </c>
      <c r="H4" s="9">
        <v>2688</v>
      </c>
    </row>
    <row r="5" spans="1:8" s="3" customFormat="1" ht="12" customHeight="1">
      <c r="A5" s="3" t="s">
        <v>269</v>
      </c>
      <c r="B5" s="9">
        <v>18619</v>
      </c>
      <c r="C5" s="9">
        <v>2070</v>
      </c>
      <c r="D5" s="9">
        <v>-14055</v>
      </c>
      <c r="E5" s="9">
        <v>-833</v>
      </c>
      <c r="F5" s="9">
        <v>-3370</v>
      </c>
      <c r="G5" s="9">
        <v>-150</v>
      </c>
      <c r="H5" s="9">
        <v>2281</v>
      </c>
    </row>
    <row r="6" spans="1:8" s="3" customFormat="1" ht="12" customHeight="1">
      <c r="A6" s="3" t="s">
        <v>270</v>
      </c>
      <c r="B6" s="9">
        <v>5331</v>
      </c>
      <c r="C6" s="9">
        <v>980</v>
      </c>
      <c r="D6" s="9">
        <v>-4268</v>
      </c>
      <c r="E6" s="9">
        <v>1765</v>
      </c>
      <c r="F6" s="9">
        <v>-3186</v>
      </c>
      <c r="G6" s="9">
        <v>0</v>
      </c>
      <c r="H6" s="9">
        <v>622</v>
      </c>
    </row>
    <row r="7" spans="1:8" s="3" customFormat="1" ht="12" customHeight="1">
      <c r="A7" s="3" t="s">
        <v>285</v>
      </c>
      <c r="B7" s="9">
        <v>933</v>
      </c>
      <c r="C7" s="9">
        <v>87</v>
      </c>
      <c r="D7" s="9">
        <v>-243</v>
      </c>
      <c r="E7" s="9">
        <v>0</v>
      </c>
      <c r="F7" s="9">
        <v>-382</v>
      </c>
      <c r="G7" s="9">
        <v>0</v>
      </c>
      <c r="H7" s="9">
        <v>395</v>
      </c>
    </row>
    <row r="8" spans="1:8" s="3" customFormat="1" ht="12" customHeight="1">
      <c r="A8" s="3" t="s">
        <v>267</v>
      </c>
      <c r="B8" s="9">
        <v>808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808</v>
      </c>
    </row>
    <row r="9" spans="1:8" s="3" customFormat="1" ht="12" customHeight="1">
      <c r="A9" s="3" t="s">
        <v>282</v>
      </c>
      <c r="B9" s="9">
        <v>723</v>
      </c>
      <c r="C9" s="9">
        <v>0</v>
      </c>
      <c r="D9" s="9">
        <v>-226</v>
      </c>
      <c r="E9" s="9">
        <v>-36</v>
      </c>
      <c r="F9" s="9">
        <v>-138</v>
      </c>
      <c r="G9" s="9">
        <v>0</v>
      </c>
      <c r="H9" s="9">
        <v>323</v>
      </c>
    </row>
    <row r="10" spans="1:8" s="3" customFormat="1" ht="12" customHeight="1">
      <c r="A10" s="3" t="s">
        <v>274</v>
      </c>
      <c r="B10" s="9">
        <v>220</v>
      </c>
      <c r="C10" s="9">
        <v>0</v>
      </c>
      <c r="D10" s="9">
        <v>-155</v>
      </c>
      <c r="E10" s="9">
        <v>0</v>
      </c>
      <c r="F10" s="9">
        <v>-15</v>
      </c>
      <c r="G10" s="9">
        <v>0</v>
      </c>
      <c r="H10" s="9">
        <v>50</v>
      </c>
    </row>
    <row r="11" spans="1:8" s="3" customFormat="1" ht="12" customHeight="1">
      <c r="A11" s="3" t="s">
        <v>279</v>
      </c>
      <c r="B11" s="9">
        <v>0</v>
      </c>
      <c r="C11" s="9">
        <v>0</v>
      </c>
      <c r="D11" s="9">
        <v>0</v>
      </c>
      <c r="E11" s="9">
        <v>75</v>
      </c>
      <c r="F11" s="9">
        <v>0</v>
      </c>
      <c r="G11" s="9">
        <v>0</v>
      </c>
      <c r="H11" s="9">
        <v>75</v>
      </c>
    </row>
    <row r="12" spans="1:8" s="3" customFormat="1" ht="12" customHeight="1">
      <c r="A12" s="3" t="s">
        <v>266</v>
      </c>
      <c r="B12" s="9">
        <v>0</v>
      </c>
      <c r="C12" s="9">
        <v>7248</v>
      </c>
      <c r="D12" s="9">
        <v>0</v>
      </c>
      <c r="E12" s="9">
        <v>0</v>
      </c>
      <c r="F12" s="9">
        <v>0</v>
      </c>
      <c r="G12" s="9">
        <v>-1145</v>
      </c>
      <c r="H12" s="9">
        <v>6103</v>
      </c>
    </row>
    <row r="13" spans="1:8" s="3" customFormat="1" ht="12" customHeight="1">
      <c r="A13" s="3" t="s">
        <v>272</v>
      </c>
      <c r="B13" s="9">
        <v>-4687</v>
      </c>
      <c r="C13" s="9">
        <v>416</v>
      </c>
      <c r="D13" s="9">
        <v>3778</v>
      </c>
      <c r="E13" s="9">
        <v>705</v>
      </c>
      <c r="F13" s="9">
        <v>0</v>
      </c>
      <c r="G13" s="9">
        <v>-23</v>
      </c>
      <c r="H13" s="9">
        <v>189</v>
      </c>
    </row>
    <row r="14" spans="1:8" s="3" customFormat="1" ht="12.75">
      <c r="A14" s="2"/>
      <c r="B14" s="9"/>
      <c r="C14" s="9"/>
      <c r="D14" s="9"/>
      <c r="E14" s="9"/>
      <c r="F14" s="9"/>
      <c r="G14" s="9"/>
      <c r="H14" s="9"/>
    </row>
    <row r="15" spans="1:8" ht="12.75">
      <c r="A15" s="3" t="s">
        <v>139</v>
      </c>
      <c r="B15" s="9">
        <f aca="true" t="shared" si="0" ref="B15:H15">SUM(B4:B14)</f>
        <v>84121</v>
      </c>
      <c r="C15" s="9">
        <f t="shared" si="0"/>
        <v>24668</v>
      </c>
      <c r="D15" s="9">
        <f t="shared" si="0"/>
        <v>-71720</v>
      </c>
      <c r="E15" s="9">
        <f t="shared" si="0"/>
        <v>-9169</v>
      </c>
      <c r="F15" s="9">
        <f t="shared" si="0"/>
        <v>-10183</v>
      </c>
      <c r="G15" s="9">
        <f t="shared" si="0"/>
        <v>-4660</v>
      </c>
      <c r="H15" s="9">
        <f t="shared" si="0"/>
        <v>13534</v>
      </c>
    </row>
    <row r="16" spans="1:8" ht="12.75">
      <c r="A16" s="1" t="s">
        <v>140</v>
      </c>
      <c r="B16" s="10">
        <v>79104</v>
      </c>
      <c r="C16" s="10">
        <v>36366</v>
      </c>
      <c r="D16" s="10">
        <v>-65705</v>
      </c>
      <c r="E16" s="10">
        <v>-23385</v>
      </c>
      <c r="F16" s="10">
        <v>-1542</v>
      </c>
      <c r="G16" s="10">
        <v>45347</v>
      </c>
      <c r="H16" s="10">
        <v>70295</v>
      </c>
    </row>
    <row r="18" spans="1:8" ht="12.75">
      <c r="A18" s="1" t="s">
        <v>136</v>
      </c>
      <c r="B18" s="7">
        <f aca="true" t="shared" si="1" ref="B18:H19">B15/($B15/100)</f>
        <v>100</v>
      </c>
      <c r="C18" s="7">
        <f t="shared" si="1"/>
        <v>29.324425529891464</v>
      </c>
      <c r="D18" s="7">
        <f t="shared" si="1"/>
        <v>-85.25814006015145</v>
      </c>
      <c r="E18" s="7">
        <f t="shared" si="1"/>
        <v>-10.899775323640945</v>
      </c>
      <c r="F18" s="7">
        <f t="shared" si="1"/>
        <v>-12.105181821423901</v>
      </c>
      <c r="G18" s="7">
        <f t="shared" si="1"/>
        <v>-5.539639329061709</v>
      </c>
      <c r="H18" s="7">
        <f t="shared" si="1"/>
        <v>16.088729330369347</v>
      </c>
    </row>
    <row r="19" spans="1:8" ht="12.75">
      <c r="A19" s="1" t="s">
        <v>137</v>
      </c>
      <c r="B19" s="7">
        <f t="shared" si="1"/>
        <v>100</v>
      </c>
      <c r="C19" s="7">
        <f t="shared" si="1"/>
        <v>45.97239077669903</v>
      </c>
      <c r="D19" s="7">
        <f t="shared" si="1"/>
        <v>-83.0615392394822</v>
      </c>
      <c r="E19" s="7">
        <f t="shared" si="1"/>
        <v>-29.562348300970875</v>
      </c>
      <c r="F19" s="7">
        <f t="shared" si="1"/>
        <v>-1.9493325242718447</v>
      </c>
      <c r="G19" s="7">
        <f t="shared" si="1"/>
        <v>57.32579894822007</v>
      </c>
      <c r="H19" s="7">
        <f t="shared" si="1"/>
        <v>88.86402710355988</v>
      </c>
    </row>
  </sheetData>
  <mergeCells count="2">
    <mergeCell ref="A1:H1"/>
    <mergeCell ref="A2:H2"/>
  </mergeCells>
  <printOptions/>
  <pageMargins left="0.3937007874015748" right="0.3937007874015748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0"/>
  <dimension ref="A1:K38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0" width="13.7109375" style="1" customWidth="1"/>
    <col min="11" max="16384" width="9.140625" style="1" customWidth="1"/>
  </cols>
  <sheetData>
    <row r="1" spans="1:11" ht="27" customHeight="1">
      <c r="A1" s="32" t="s">
        <v>298</v>
      </c>
      <c r="B1" s="23"/>
      <c r="C1" s="23"/>
      <c r="D1" s="23"/>
      <c r="E1" s="23"/>
      <c r="F1" s="6"/>
      <c r="G1" s="8"/>
      <c r="H1" s="8"/>
      <c r="I1" s="8"/>
      <c r="J1" s="8"/>
      <c r="K1" s="8"/>
    </row>
    <row r="2" spans="1:11" s="19" customFormat="1" ht="17.25" customHeight="1" thickBot="1">
      <c r="A2" s="27" t="s">
        <v>22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1:10" ht="80.25" customHeight="1" thickTop="1">
      <c r="A3" s="5" t="s">
        <v>59</v>
      </c>
      <c r="B3" s="4" t="s">
        <v>57</v>
      </c>
      <c r="C3" s="4" t="s">
        <v>94</v>
      </c>
      <c r="D3" s="4" t="s">
        <v>68</v>
      </c>
      <c r="E3" s="4" t="s">
        <v>61</v>
      </c>
      <c r="F3" s="4" t="s">
        <v>95</v>
      </c>
      <c r="G3" s="4" t="s">
        <v>96</v>
      </c>
      <c r="H3" s="4" t="s">
        <v>97</v>
      </c>
      <c r="I3" s="4" t="s">
        <v>98</v>
      </c>
      <c r="J3" s="4" t="s">
        <v>99</v>
      </c>
    </row>
    <row r="4" spans="1:10" s="3" customFormat="1" ht="12" customHeight="1">
      <c r="A4" s="3" t="s">
        <v>193</v>
      </c>
      <c r="B4" s="9">
        <v>2252069</v>
      </c>
      <c r="C4" s="9">
        <v>60312</v>
      </c>
      <c r="D4" s="9">
        <v>122208</v>
      </c>
      <c r="E4" s="9">
        <v>2434589</v>
      </c>
      <c r="F4" s="9">
        <v>918073</v>
      </c>
      <c r="G4" s="9">
        <v>545231</v>
      </c>
      <c r="H4" s="9">
        <v>607270</v>
      </c>
      <c r="I4" s="9">
        <v>364015</v>
      </c>
      <c r="J4" s="9">
        <v>2434589</v>
      </c>
    </row>
    <row r="5" spans="1:10" s="3" customFormat="1" ht="12" customHeight="1">
      <c r="A5" s="3" t="s">
        <v>189</v>
      </c>
      <c r="B5" s="9">
        <v>2125073</v>
      </c>
      <c r="C5" s="9">
        <v>36065</v>
      </c>
      <c r="D5" s="9">
        <v>71796</v>
      </c>
      <c r="E5" s="9">
        <v>2232934</v>
      </c>
      <c r="F5" s="9">
        <v>858299</v>
      </c>
      <c r="G5" s="9">
        <v>539229</v>
      </c>
      <c r="H5" s="9">
        <v>495115</v>
      </c>
      <c r="I5" s="9">
        <v>340291</v>
      </c>
      <c r="J5" s="9">
        <v>2232934</v>
      </c>
    </row>
    <row r="6" spans="1:10" s="3" customFormat="1" ht="12" customHeight="1">
      <c r="A6" s="3" t="s">
        <v>187</v>
      </c>
      <c r="B6" s="9">
        <v>1449759</v>
      </c>
      <c r="C6" s="9">
        <v>25542</v>
      </c>
      <c r="D6" s="9">
        <v>225104</v>
      </c>
      <c r="E6" s="9">
        <v>1700405</v>
      </c>
      <c r="F6" s="9">
        <v>449968</v>
      </c>
      <c r="G6" s="9">
        <v>503244</v>
      </c>
      <c r="H6" s="9">
        <v>551381</v>
      </c>
      <c r="I6" s="9">
        <v>195812</v>
      </c>
      <c r="J6" s="9">
        <v>1700405</v>
      </c>
    </row>
    <row r="7" spans="1:10" s="3" customFormat="1" ht="12" customHeight="1">
      <c r="A7" s="3" t="s">
        <v>191</v>
      </c>
      <c r="B7" s="9">
        <v>1487900</v>
      </c>
      <c r="C7" s="9">
        <v>48838</v>
      </c>
      <c r="D7" s="9">
        <v>40465</v>
      </c>
      <c r="E7" s="9">
        <v>1577203</v>
      </c>
      <c r="F7" s="9">
        <v>496766</v>
      </c>
      <c r="G7" s="9">
        <v>465162</v>
      </c>
      <c r="H7" s="9">
        <v>447042</v>
      </c>
      <c r="I7" s="9">
        <v>168233</v>
      </c>
      <c r="J7" s="9">
        <v>1577203</v>
      </c>
    </row>
    <row r="8" spans="1:10" s="3" customFormat="1" ht="12" customHeight="1">
      <c r="A8" s="3" t="s">
        <v>188</v>
      </c>
      <c r="B8" s="9">
        <v>1311262</v>
      </c>
      <c r="C8" s="9">
        <v>3824</v>
      </c>
      <c r="D8" s="9">
        <v>76946</v>
      </c>
      <c r="E8" s="9">
        <v>1392032</v>
      </c>
      <c r="F8" s="9">
        <v>358644</v>
      </c>
      <c r="G8" s="9">
        <v>373200</v>
      </c>
      <c r="H8" s="9">
        <v>444830</v>
      </c>
      <c r="I8" s="9">
        <v>215358</v>
      </c>
      <c r="J8" s="9">
        <v>1392032</v>
      </c>
    </row>
    <row r="9" spans="1:10" s="3" customFormat="1" ht="12" customHeight="1">
      <c r="A9" s="3" t="s">
        <v>200</v>
      </c>
      <c r="B9" s="9">
        <v>1155774</v>
      </c>
      <c r="C9" s="9">
        <v>12952</v>
      </c>
      <c r="D9" s="9">
        <v>57715</v>
      </c>
      <c r="E9" s="9">
        <v>1226441</v>
      </c>
      <c r="F9" s="9">
        <v>291166</v>
      </c>
      <c r="G9" s="9">
        <v>336766</v>
      </c>
      <c r="H9" s="9">
        <v>314848</v>
      </c>
      <c r="I9" s="9">
        <v>283661</v>
      </c>
      <c r="J9" s="9">
        <v>1226441</v>
      </c>
    </row>
    <row r="10" spans="1:10" s="3" customFormat="1" ht="12" customHeight="1">
      <c r="A10" s="3" t="s">
        <v>192</v>
      </c>
      <c r="B10" s="9">
        <v>1147299</v>
      </c>
      <c r="C10" s="9">
        <v>4028</v>
      </c>
      <c r="D10" s="9">
        <v>45565</v>
      </c>
      <c r="E10" s="9">
        <v>1196892</v>
      </c>
      <c r="F10" s="9">
        <v>376420</v>
      </c>
      <c r="G10" s="9">
        <v>306974</v>
      </c>
      <c r="H10" s="9">
        <v>318702</v>
      </c>
      <c r="I10" s="9">
        <v>194796</v>
      </c>
      <c r="J10" s="9">
        <v>1196892</v>
      </c>
    </row>
    <row r="11" spans="1:10" s="3" customFormat="1" ht="12" customHeight="1">
      <c r="A11" s="3" t="s">
        <v>196</v>
      </c>
      <c r="B11" s="9">
        <v>1002370</v>
      </c>
      <c r="C11" s="9">
        <v>41246</v>
      </c>
      <c r="D11" s="9">
        <v>45338</v>
      </c>
      <c r="E11" s="9">
        <v>1088954</v>
      </c>
      <c r="F11" s="9">
        <v>284631</v>
      </c>
      <c r="G11" s="9">
        <v>315739</v>
      </c>
      <c r="H11" s="9">
        <v>324983</v>
      </c>
      <c r="I11" s="9">
        <v>163601</v>
      </c>
      <c r="J11" s="9">
        <v>1088954</v>
      </c>
    </row>
    <row r="12" spans="1:10" s="3" customFormat="1" ht="12" customHeight="1">
      <c r="A12" s="3" t="s">
        <v>198</v>
      </c>
      <c r="B12" s="9">
        <v>956697</v>
      </c>
      <c r="C12" s="9">
        <v>48952</v>
      </c>
      <c r="D12" s="9">
        <v>62545</v>
      </c>
      <c r="E12" s="9">
        <v>1068194</v>
      </c>
      <c r="F12" s="9">
        <v>258779</v>
      </c>
      <c r="G12" s="9">
        <v>298676</v>
      </c>
      <c r="H12" s="9">
        <v>363627</v>
      </c>
      <c r="I12" s="9">
        <v>147112</v>
      </c>
      <c r="J12" s="9">
        <v>1068194</v>
      </c>
    </row>
    <row r="13" spans="1:10" s="3" customFormat="1" ht="12" customHeight="1">
      <c r="A13" s="3" t="s">
        <v>195</v>
      </c>
      <c r="B13" s="9">
        <v>982681</v>
      </c>
      <c r="C13" s="9">
        <v>14526</v>
      </c>
      <c r="D13" s="9">
        <v>55294</v>
      </c>
      <c r="E13" s="9">
        <v>1052501</v>
      </c>
      <c r="F13" s="9">
        <v>351327</v>
      </c>
      <c r="G13" s="9">
        <v>296337</v>
      </c>
      <c r="H13" s="9">
        <v>262886</v>
      </c>
      <c r="I13" s="9">
        <v>141951</v>
      </c>
      <c r="J13" s="9">
        <v>1052501</v>
      </c>
    </row>
    <row r="14" spans="1:10" s="3" customFormat="1" ht="12" customHeight="1">
      <c r="A14" s="3" t="s">
        <v>190</v>
      </c>
      <c r="B14" s="9">
        <v>853211</v>
      </c>
      <c r="C14" s="9">
        <v>5672</v>
      </c>
      <c r="D14" s="9">
        <v>155503</v>
      </c>
      <c r="E14" s="9">
        <v>1014386</v>
      </c>
      <c r="F14" s="9">
        <v>320572</v>
      </c>
      <c r="G14" s="9">
        <v>303552</v>
      </c>
      <c r="H14" s="9">
        <v>280499</v>
      </c>
      <c r="I14" s="9">
        <v>109763</v>
      </c>
      <c r="J14" s="9">
        <v>1014386</v>
      </c>
    </row>
    <row r="15" spans="1:10" s="3" customFormat="1" ht="12" customHeight="1">
      <c r="A15" s="3" t="s">
        <v>202</v>
      </c>
      <c r="B15" s="9">
        <v>830252</v>
      </c>
      <c r="C15" s="9">
        <v>10619</v>
      </c>
      <c r="D15" s="9">
        <v>29182</v>
      </c>
      <c r="E15" s="9">
        <v>870053</v>
      </c>
      <c r="F15" s="9">
        <v>298071</v>
      </c>
      <c r="G15" s="9">
        <v>255316</v>
      </c>
      <c r="H15" s="9">
        <v>195336</v>
      </c>
      <c r="I15" s="9">
        <v>121330</v>
      </c>
      <c r="J15" s="9">
        <v>870053</v>
      </c>
    </row>
    <row r="16" spans="1:10" s="3" customFormat="1" ht="12" customHeight="1">
      <c r="A16" s="3" t="s">
        <v>194</v>
      </c>
      <c r="B16" s="9">
        <v>627466</v>
      </c>
      <c r="C16" s="9">
        <v>35845</v>
      </c>
      <c r="D16" s="9">
        <v>55393</v>
      </c>
      <c r="E16" s="9">
        <v>718704</v>
      </c>
      <c r="F16" s="9">
        <v>155348</v>
      </c>
      <c r="G16" s="9">
        <v>216026</v>
      </c>
      <c r="H16" s="9">
        <v>244009</v>
      </c>
      <c r="I16" s="9">
        <v>103321</v>
      </c>
      <c r="J16" s="9">
        <v>718704</v>
      </c>
    </row>
    <row r="17" spans="1:10" s="3" customFormat="1" ht="12" customHeight="1">
      <c r="A17" s="3" t="s">
        <v>197</v>
      </c>
      <c r="B17" s="9">
        <v>596350</v>
      </c>
      <c r="C17" s="9">
        <v>41001</v>
      </c>
      <c r="D17" s="9">
        <v>36566</v>
      </c>
      <c r="E17" s="9">
        <v>673917</v>
      </c>
      <c r="F17" s="9">
        <v>140550</v>
      </c>
      <c r="G17" s="9">
        <v>238144</v>
      </c>
      <c r="H17" s="9">
        <v>236169</v>
      </c>
      <c r="I17" s="9">
        <v>59054</v>
      </c>
      <c r="J17" s="9">
        <v>673917</v>
      </c>
    </row>
    <row r="18" spans="1:10" s="3" customFormat="1" ht="12" customHeight="1">
      <c r="A18" s="3" t="s">
        <v>203</v>
      </c>
      <c r="B18" s="9">
        <v>420649</v>
      </c>
      <c r="C18" s="9">
        <v>20772</v>
      </c>
      <c r="D18" s="9">
        <v>81726</v>
      </c>
      <c r="E18" s="9">
        <v>523147</v>
      </c>
      <c r="F18" s="9">
        <v>163502</v>
      </c>
      <c r="G18" s="9">
        <v>154160</v>
      </c>
      <c r="H18" s="9">
        <v>136654</v>
      </c>
      <c r="I18" s="9">
        <v>68831</v>
      </c>
      <c r="J18" s="9">
        <v>523147</v>
      </c>
    </row>
    <row r="19" spans="1:10" s="3" customFormat="1" ht="12" customHeight="1">
      <c r="A19" s="3" t="s">
        <v>205</v>
      </c>
      <c r="B19" s="9">
        <v>463756</v>
      </c>
      <c r="C19" s="9">
        <v>250</v>
      </c>
      <c r="D19" s="9">
        <v>27144</v>
      </c>
      <c r="E19" s="9">
        <v>491150</v>
      </c>
      <c r="F19" s="9">
        <v>108751</v>
      </c>
      <c r="G19" s="9">
        <v>180560</v>
      </c>
      <c r="H19" s="9">
        <v>151639</v>
      </c>
      <c r="I19" s="9">
        <v>50200</v>
      </c>
      <c r="J19" s="9">
        <v>491150</v>
      </c>
    </row>
    <row r="20" spans="1:10" s="3" customFormat="1" ht="12" customHeight="1">
      <c r="A20" s="3" t="s">
        <v>204</v>
      </c>
      <c r="B20" s="9">
        <v>422076</v>
      </c>
      <c r="C20" s="9">
        <v>17334</v>
      </c>
      <c r="D20" s="9">
        <v>42244</v>
      </c>
      <c r="E20" s="9">
        <v>481654</v>
      </c>
      <c r="F20" s="9">
        <v>95989</v>
      </c>
      <c r="G20" s="9">
        <v>172909</v>
      </c>
      <c r="H20" s="9">
        <v>138490</v>
      </c>
      <c r="I20" s="9">
        <v>74266</v>
      </c>
      <c r="J20" s="9">
        <v>481654</v>
      </c>
    </row>
    <row r="21" spans="1:10" s="3" customFormat="1" ht="12" customHeight="1">
      <c r="A21" s="3" t="s">
        <v>201</v>
      </c>
      <c r="B21" s="9">
        <v>396121</v>
      </c>
      <c r="C21" s="9">
        <v>14994</v>
      </c>
      <c r="D21" s="9">
        <v>59090</v>
      </c>
      <c r="E21" s="9">
        <v>470205</v>
      </c>
      <c r="F21" s="9">
        <v>104763</v>
      </c>
      <c r="G21" s="9">
        <v>167116</v>
      </c>
      <c r="H21" s="9">
        <v>163732</v>
      </c>
      <c r="I21" s="9">
        <v>34594</v>
      </c>
      <c r="J21" s="9">
        <v>470205</v>
      </c>
    </row>
    <row r="22" spans="1:10" s="3" customFormat="1" ht="12" customHeight="1">
      <c r="A22" s="3" t="s">
        <v>199</v>
      </c>
      <c r="B22" s="9">
        <v>344516</v>
      </c>
      <c r="C22" s="9">
        <v>14108</v>
      </c>
      <c r="D22" s="9">
        <v>43622</v>
      </c>
      <c r="E22" s="9">
        <v>402246</v>
      </c>
      <c r="F22" s="9">
        <v>55701</v>
      </c>
      <c r="G22" s="9">
        <v>133463</v>
      </c>
      <c r="H22" s="9">
        <v>171058</v>
      </c>
      <c r="I22" s="9">
        <v>42024</v>
      </c>
      <c r="J22" s="9">
        <v>402246</v>
      </c>
    </row>
    <row r="23" spans="1:10" s="3" customFormat="1" ht="12" customHeight="1">
      <c r="A23" s="3" t="s">
        <v>207</v>
      </c>
      <c r="B23" s="9">
        <v>374636</v>
      </c>
      <c r="C23" s="9">
        <v>9185</v>
      </c>
      <c r="D23" s="9">
        <v>10834</v>
      </c>
      <c r="E23" s="9">
        <v>394655</v>
      </c>
      <c r="F23" s="9">
        <v>143430</v>
      </c>
      <c r="G23" s="9">
        <v>119598</v>
      </c>
      <c r="H23" s="9">
        <v>87584</v>
      </c>
      <c r="I23" s="9">
        <v>44043</v>
      </c>
      <c r="J23" s="9">
        <v>394655</v>
      </c>
    </row>
    <row r="24" spans="1:10" s="3" customFormat="1" ht="12" customHeight="1">
      <c r="A24" s="3" t="s">
        <v>210</v>
      </c>
      <c r="B24" s="9">
        <v>269365</v>
      </c>
      <c r="C24" s="9">
        <v>15842</v>
      </c>
      <c r="D24" s="9">
        <v>88235</v>
      </c>
      <c r="E24" s="9">
        <v>373442</v>
      </c>
      <c r="F24" s="9">
        <v>63279</v>
      </c>
      <c r="G24" s="9">
        <v>151432</v>
      </c>
      <c r="H24" s="9">
        <v>131264</v>
      </c>
      <c r="I24" s="9">
        <v>27467</v>
      </c>
      <c r="J24" s="9">
        <v>373442</v>
      </c>
    </row>
    <row r="25" spans="1:10" s="3" customFormat="1" ht="12" customHeight="1">
      <c r="A25" s="3" t="s">
        <v>209</v>
      </c>
      <c r="B25" s="9">
        <v>313918</v>
      </c>
      <c r="C25" s="9">
        <v>20490</v>
      </c>
      <c r="D25" s="9">
        <v>27081</v>
      </c>
      <c r="E25" s="9">
        <v>361489</v>
      </c>
      <c r="F25" s="9">
        <v>91630</v>
      </c>
      <c r="G25" s="9">
        <v>116583</v>
      </c>
      <c r="H25" s="9">
        <v>118213</v>
      </c>
      <c r="I25" s="9">
        <v>35063</v>
      </c>
      <c r="J25" s="9">
        <v>361489</v>
      </c>
    </row>
    <row r="26" spans="1:10" s="3" customFormat="1" ht="12" customHeight="1">
      <c r="A26" s="3" t="s">
        <v>206</v>
      </c>
      <c r="B26" s="9">
        <v>298633</v>
      </c>
      <c r="C26" s="9">
        <v>10983</v>
      </c>
      <c r="D26" s="9">
        <v>44609</v>
      </c>
      <c r="E26" s="9">
        <v>354225</v>
      </c>
      <c r="F26" s="9">
        <v>111662</v>
      </c>
      <c r="G26" s="9">
        <v>106467</v>
      </c>
      <c r="H26" s="9">
        <v>103973</v>
      </c>
      <c r="I26" s="9">
        <v>32123</v>
      </c>
      <c r="J26" s="9">
        <v>354225</v>
      </c>
    </row>
    <row r="27" spans="1:10" s="3" customFormat="1" ht="12" customHeight="1">
      <c r="A27" s="3" t="s">
        <v>208</v>
      </c>
      <c r="B27" s="9">
        <v>224285</v>
      </c>
      <c r="C27" s="9">
        <v>18396</v>
      </c>
      <c r="D27" s="9">
        <v>29902</v>
      </c>
      <c r="E27" s="9">
        <v>272583</v>
      </c>
      <c r="F27" s="9">
        <v>42887</v>
      </c>
      <c r="G27" s="9">
        <v>60099</v>
      </c>
      <c r="H27" s="9">
        <v>92282</v>
      </c>
      <c r="I27" s="9">
        <v>77315</v>
      </c>
      <c r="J27" s="9">
        <v>272583</v>
      </c>
    </row>
    <row r="28" spans="1:10" s="3" customFormat="1" ht="12" customHeight="1">
      <c r="A28" s="3" t="s">
        <v>211</v>
      </c>
      <c r="B28" s="9">
        <v>131832</v>
      </c>
      <c r="C28" s="9">
        <v>442</v>
      </c>
      <c r="D28" s="9">
        <v>16858</v>
      </c>
      <c r="E28" s="9">
        <v>149132</v>
      </c>
      <c r="F28" s="9">
        <v>79122</v>
      </c>
      <c r="G28" s="9">
        <v>39047</v>
      </c>
      <c r="H28" s="9">
        <v>8102</v>
      </c>
      <c r="I28" s="9">
        <v>22861</v>
      </c>
      <c r="J28" s="9">
        <v>149132</v>
      </c>
    </row>
    <row r="29" spans="1:10" s="3" customFormat="1" ht="12" customHeight="1">
      <c r="A29" s="3" t="s">
        <v>213</v>
      </c>
      <c r="B29" s="9">
        <v>109112</v>
      </c>
      <c r="C29" s="9"/>
      <c r="D29" s="9">
        <v>5847</v>
      </c>
      <c r="E29" s="9">
        <v>114959</v>
      </c>
      <c r="F29" s="9">
        <v>80154</v>
      </c>
      <c r="G29" s="9">
        <v>13360</v>
      </c>
      <c r="H29" s="9">
        <v>3101</v>
      </c>
      <c r="I29" s="9">
        <v>18344</v>
      </c>
      <c r="J29" s="9">
        <v>114959</v>
      </c>
    </row>
    <row r="30" spans="1:10" s="3" customFormat="1" ht="12" customHeight="1">
      <c r="A30" s="3" t="s">
        <v>214</v>
      </c>
      <c r="B30" s="9">
        <v>73567</v>
      </c>
      <c r="C30" s="9">
        <v>737</v>
      </c>
      <c r="D30" s="9">
        <v>8776</v>
      </c>
      <c r="E30" s="9">
        <v>83080</v>
      </c>
      <c r="F30" s="9">
        <v>40739</v>
      </c>
      <c r="G30" s="9">
        <v>36269</v>
      </c>
      <c r="H30" s="9">
        <v>5080</v>
      </c>
      <c r="I30" s="9">
        <v>992</v>
      </c>
      <c r="J30" s="9">
        <v>83080</v>
      </c>
    </row>
    <row r="31" spans="1:10" s="3" customFormat="1" ht="12" customHeight="1">
      <c r="A31" s="3" t="s">
        <v>215</v>
      </c>
      <c r="B31" s="9">
        <v>20593</v>
      </c>
      <c r="C31" s="9"/>
      <c r="D31" s="9">
        <v>24171</v>
      </c>
      <c r="E31" s="9">
        <v>44764</v>
      </c>
      <c r="F31" s="9">
        <v>22046</v>
      </c>
      <c r="G31" s="9">
        <v>17042</v>
      </c>
      <c r="H31" s="9">
        <v>1258</v>
      </c>
      <c r="I31" s="9">
        <v>4418</v>
      </c>
      <c r="J31" s="9">
        <v>44764</v>
      </c>
    </row>
    <row r="32" spans="1:10" s="3" customFormat="1" ht="12" customHeight="1">
      <c r="A32" s="3" t="s">
        <v>212</v>
      </c>
      <c r="B32" s="9">
        <v>29699</v>
      </c>
      <c r="C32" s="9">
        <v>825</v>
      </c>
      <c r="D32" s="9">
        <v>10225</v>
      </c>
      <c r="E32" s="9">
        <v>40749</v>
      </c>
      <c r="F32" s="9">
        <v>13252</v>
      </c>
      <c r="G32" s="9">
        <v>12461</v>
      </c>
      <c r="H32" s="9">
        <v>9680</v>
      </c>
      <c r="I32" s="9">
        <v>5356</v>
      </c>
      <c r="J32" s="9">
        <v>40749</v>
      </c>
    </row>
    <row r="33" spans="1:5" s="3" customFormat="1" ht="12.75">
      <c r="A33" s="2"/>
      <c r="B33" s="9"/>
      <c r="C33" s="9"/>
      <c r="D33" s="9"/>
      <c r="E33" s="9"/>
    </row>
    <row r="34" spans="1:10" ht="12.75">
      <c r="A34" s="3" t="s">
        <v>139</v>
      </c>
      <c r="B34" s="9">
        <f aca="true" t="shared" si="0" ref="B34:J34">SUM(B4:B33)</f>
        <v>20670921</v>
      </c>
      <c r="C34" s="9">
        <f t="shared" si="0"/>
        <v>533780</v>
      </c>
      <c r="D34" s="9">
        <f t="shared" si="0"/>
        <v>1599984</v>
      </c>
      <c r="E34" s="9">
        <f t="shared" si="0"/>
        <v>22804685</v>
      </c>
      <c r="F34" s="9">
        <f t="shared" si="0"/>
        <v>6775521</v>
      </c>
      <c r="G34" s="9">
        <f t="shared" si="0"/>
        <v>6474162</v>
      </c>
      <c r="H34" s="9">
        <f t="shared" si="0"/>
        <v>6408807</v>
      </c>
      <c r="I34" s="9">
        <f t="shared" si="0"/>
        <v>3146195</v>
      </c>
      <c r="J34" s="9">
        <f t="shared" si="0"/>
        <v>22804685</v>
      </c>
    </row>
    <row r="35" spans="1:10" ht="12.75">
      <c r="A35" s="1" t="s">
        <v>140</v>
      </c>
      <c r="B35" s="10">
        <v>18325331</v>
      </c>
      <c r="C35" s="10">
        <v>401923</v>
      </c>
      <c r="D35" s="10">
        <v>1772977</v>
      </c>
      <c r="E35" s="10">
        <v>20500231</v>
      </c>
      <c r="F35" s="10">
        <v>6256689</v>
      </c>
      <c r="G35" s="10">
        <v>891780</v>
      </c>
      <c r="H35" s="10">
        <v>5937433</v>
      </c>
      <c r="I35" s="10">
        <v>2847368</v>
      </c>
      <c r="J35" s="10">
        <v>20500231</v>
      </c>
    </row>
    <row r="37" spans="1:10" ht="12.75">
      <c r="A37" s="1" t="s">
        <v>136</v>
      </c>
      <c r="B37" s="7">
        <f aca="true" t="shared" si="1" ref="B37:E38">B34/($E34/100)</f>
        <v>90.64330860084233</v>
      </c>
      <c r="C37" s="7">
        <f t="shared" si="1"/>
        <v>2.34065938643748</v>
      </c>
      <c r="D37" s="7">
        <f t="shared" si="1"/>
        <v>7.016032012720193</v>
      </c>
      <c r="E37" s="7">
        <f t="shared" si="1"/>
        <v>100</v>
      </c>
      <c r="F37" s="7">
        <f aca="true" t="shared" si="2" ref="F37:J38">F34/($J34/100)</f>
        <v>29.71109226020881</v>
      </c>
      <c r="G37" s="7">
        <f t="shared" si="2"/>
        <v>28.389613800848377</v>
      </c>
      <c r="H37" s="7">
        <f t="shared" si="2"/>
        <v>28.10302795237031</v>
      </c>
      <c r="I37" s="7">
        <f t="shared" si="2"/>
        <v>13.796265986572495</v>
      </c>
      <c r="J37" s="7">
        <f t="shared" si="2"/>
        <v>100</v>
      </c>
    </row>
    <row r="38" spans="1:10" ht="12.75">
      <c r="A38" s="1" t="s">
        <v>137</v>
      </c>
      <c r="B38" s="7">
        <f t="shared" si="1"/>
        <v>89.39085125431026</v>
      </c>
      <c r="C38" s="7">
        <f t="shared" si="1"/>
        <v>1.960577907634309</v>
      </c>
      <c r="D38" s="7">
        <f t="shared" si="1"/>
        <v>8.648570838055434</v>
      </c>
      <c r="E38" s="7">
        <f t="shared" si="1"/>
        <v>100</v>
      </c>
      <c r="F38" s="7">
        <f t="shared" si="2"/>
        <v>30.520090237031962</v>
      </c>
      <c r="G38" s="7">
        <f t="shared" si="2"/>
        <v>4.350097323293577</v>
      </c>
      <c r="H38" s="7">
        <f t="shared" si="2"/>
        <v>28.962761444005192</v>
      </c>
      <c r="I38" s="7">
        <f t="shared" si="2"/>
        <v>13.889443489685556</v>
      </c>
      <c r="J38" s="7">
        <f t="shared" si="2"/>
        <v>100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1"/>
  <dimension ref="A1:M31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3" width="13.7109375" style="1" customWidth="1"/>
    <col min="14" max="16384" width="9.140625" style="1" customWidth="1"/>
  </cols>
  <sheetData>
    <row r="1" spans="1:13" ht="27" customHeight="1">
      <c r="A1" s="32" t="s">
        <v>299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</row>
    <row r="2" spans="1:11" s="19" customFormat="1" ht="17.25" customHeight="1">
      <c r="A2" s="29" t="s">
        <v>49</v>
      </c>
      <c r="B2" s="30"/>
      <c r="C2" s="30"/>
      <c r="D2" s="30"/>
      <c r="E2" s="30"/>
      <c r="F2" s="31"/>
      <c r="G2" s="31"/>
      <c r="H2" s="31"/>
      <c r="I2" s="31"/>
      <c r="J2" s="18"/>
      <c r="K2" s="18"/>
    </row>
    <row r="3" spans="2:13" ht="14.25" customHeight="1" thickBot="1">
      <c r="B3" s="11" t="s">
        <v>72</v>
      </c>
      <c r="C3" s="8"/>
      <c r="D3" s="8"/>
      <c r="E3" s="8"/>
      <c r="F3" s="6"/>
      <c r="G3" s="8"/>
      <c r="H3" s="8"/>
      <c r="I3" s="8"/>
      <c r="J3" s="11" t="s">
        <v>73</v>
      </c>
      <c r="K3" s="8"/>
      <c r="L3" s="8"/>
      <c r="M3" s="8"/>
    </row>
    <row r="4" spans="1:13" ht="93.75" customHeight="1" thickTop="1">
      <c r="A4" s="5" t="s">
        <v>59</v>
      </c>
      <c r="B4" s="4" t="s">
        <v>74</v>
      </c>
      <c r="C4" s="4" t="s">
        <v>75</v>
      </c>
      <c r="D4" s="4" t="s">
        <v>76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84</v>
      </c>
      <c r="M4" s="4" t="s">
        <v>85</v>
      </c>
    </row>
    <row r="5" spans="1:13" s="3" customFormat="1" ht="12" customHeight="1">
      <c r="A5" s="3" t="s">
        <v>266</v>
      </c>
      <c r="B5" s="9">
        <v>8826077</v>
      </c>
      <c r="C5" s="9">
        <v>39344182</v>
      </c>
      <c r="D5" s="9">
        <v>2125381</v>
      </c>
      <c r="E5" s="9">
        <v>-6138484</v>
      </c>
      <c r="F5" s="9">
        <v>-20581874</v>
      </c>
      <c r="G5" s="9">
        <v>-425506</v>
      </c>
      <c r="H5" s="9">
        <v>-85</v>
      </c>
      <c r="I5" s="9">
        <v>-6551585</v>
      </c>
      <c r="J5" s="9">
        <v>16598106</v>
      </c>
      <c r="K5" s="9">
        <v>-8220</v>
      </c>
      <c r="L5" s="9">
        <v>-3318408</v>
      </c>
      <c r="M5" s="9">
        <v>13271478</v>
      </c>
    </row>
    <row r="6" spans="1:13" s="3" customFormat="1" ht="12" customHeight="1">
      <c r="A6" s="3" t="s">
        <v>267</v>
      </c>
      <c r="B6" s="9">
        <v>8225886</v>
      </c>
      <c r="C6" s="9">
        <v>22559289</v>
      </c>
      <c r="D6" s="9">
        <v>3788862</v>
      </c>
      <c r="E6" s="9">
        <v>-3713571</v>
      </c>
      <c r="F6" s="9">
        <v>-10841257</v>
      </c>
      <c r="G6" s="9">
        <v>-1345171</v>
      </c>
      <c r="H6" s="9">
        <v>-270</v>
      </c>
      <c r="I6" s="9">
        <v>-409360</v>
      </c>
      <c r="J6" s="9">
        <v>18264408</v>
      </c>
      <c r="K6" s="9">
        <v>0</v>
      </c>
      <c r="L6" s="9">
        <v>-2269238</v>
      </c>
      <c r="M6" s="9">
        <v>15995170</v>
      </c>
    </row>
    <row r="7" spans="1:13" s="3" customFormat="1" ht="12" customHeight="1">
      <c r="A7" s="3" t="s">
        <v>268</v>
      </c>
      <c r="B7" s="9">
        <v>6593856</v>
      </c>
      <c r="C7" s="9">
        <v>14820448</v>
      </c>
      <c r="D7" s="9">
        <v>8601117</v>
      </c>
      <c r="E7" s="9">
        <v>-3296978</v>
      </c>
      <c r="F7" s="9">
        <v>-3134536</v>
      </c>
      <c r="G7" s="9">
        <v>-220581</v>
      </c>
      <c r="H7" s="9">
        <v>16</v>
      </c>
      <c r="I7" s="9">
        <v>-161557</v>
      </c>
      <c r="J7" s="9">
        <v>23201785</v>
      </c>
      <c r="K7" s="9">
        <v>0</v>
      </c>
      <c r="L7" s="9">
        <v>-1326648</v>
      </c>
      <c r="M7" s="9">
        <v>21875137</v>
      </c>
    </row>
    <row r="8" spans="1:13" s="3" customFormat="1" ht="12" customHeight="1">
      <c r="A8" s="3" t="s">
        <v>271</v>
      </c>
      <c r="B8" s="9">
        <v>4331888</v>
      </c>
      <c r="C8" s="9">
        <v>7115786</v>
      </c>
      <c r="D8" s="9">
        <v>17900</v>
      </c>
      <c r="E8" s="9">
        <v>-1318028</v>
      </c>
      <c r="F8" s="9">
        <v>-8377485</v>
      </c>
      <c r="G8" s="9">
        <v>-477620</v>
      </c>
      <c r="H8" s="9">
        <v>0</v>
      </c>
      <c r="I8" s="9">
        <v>-71518</v>
      </c>
      <c r="J8" s="9">
        <v>1220923</v>
      </c>
      <c r="K8" s="9">
        <v>-2800</v>
      </c>
      <c r="L8" s="9">
        <v>-675160</v>
      </c>
      <c r="M8" s="9">
        <v>542963</v>
      </c>
    </row>
    <row r="9" spans="1:13" s="3" customFormat="1" ht="12" customHeight="1">
      <c r="A9" s="3" t="s">
        <v>272</v>
      </c>
      <c r="B9" s="9">
        <v>3380935</v>
      </c>
      <c r="C9" s="9">
        <v>3601272</v>
      </c>
      <c r="D9" s="9">
        <v>1884788</v>
      </c>
      <c r="E9" s="9">
        <v>-2015310</v>
      </c>
      <c r="F9" s="9">
        <v>-2399469</v>
      </c>
      <c r="G9" s="9">
        <v>-460042</v>
      </c>
      <c r="H9" s="9">
        <v>0</v>
      </c>
      <c r="I9" s="9">
        <v>-301125</v>
      </c>
      <c r="J9" s="9">
        <v>3691049</v>
      </c>
      <c r="K9" s="9">
        <v>-181994</v>
      </c>
      <c r="L9" s="9">
        <v>-477485</v>
      </c>
      <c r="M9" s="9">
        <v>3031570</v>
      </c>
    </row>
    <row r="10" spans="1:13" s="3" customFormat="1" ht="12" customHeight="1">
      <c r="A10" s="3" t="s">
        <v>269</v>
      </c>
      <c r="B10" s="9">
        <v>2742135</v>
      </c>
      <c r="C10" s="9">
        <v>8954879</v>
      </c>
      <c r="D10" s="9">
        <v>-3408679</v>
      </c>
      <c r="E10" s="9">
        <v>-1426392</v>
      </c>
      <c r="F10" s="9">
        <v>-10648381</v>
      </c>
      <c r="G10" s="9">
        <v>-330528</v>
      </c>
      <c r="H10" s="9">
        <v>763</v>
      </c>
      <c r="I10" s="9">
        <v>-419599</v>
      </c>
      <c r="J10" s="9">
        <v>-4535802</v>
      </c>
      <c r="K10" s="9">
        <v>-214</v>
      </c>
      <c r="L10" s="9">
        <v>-153105</v>
      </c>
      <c r="M10" s="9">
        <v>-4689121</v>
      </c>
    </row>
    <row r="11" spans="1:13" s="3" customFormat="1" ht="12" customHeight="1">
      <c r="A11" s="3" t="s">
        <v>270</v>
      </c>
      <c r="B11" s="9">
        <v>2619683</v>
      </c>
      <c r="C11" s="9">
        <v>6587161</v>
      </c>
      <c r="D11" s="9">
        <v>599424</v>
      </c>
      <c r="E11" s="9">
        <v>-1275785</v>
      </c>
      <c r="F11" s="9">
        <v>-2163753</v>
      </c>
      <c r="G11" s="9">
        <v>-534227</v>
      </c>
      <c r="H11" s="9">
        <v>-151</v>
      </c>
      <c r="I11" s="9">
        <v>-150259</v>
      </c>
      <c r="J11" s="9">
        <v>5687097</v>
      </c>
      <c r="K11" s="9">
        <v>-730</v>
      </c>
      <c r="L11" s="9">
        <v>-734452</v>
      </c>
      <c r="M11" s="9">
        <v>4951915</v>
      </c>
    </row>
    <row r="12" spans="1:13" s="3" customFormat="1" ht="12" customHeight="1">
      <c r="A12" s="3" t="s">
        <v>274</v>
      </c>
      <c r="B12" s="9">
        <v>1922335</v>
      </c>
      <c r="C12" s="9">
        <v>1491440</v>
      </c>
      <c r="D12" s="9">
        <v>260707</v>
      </c>
      <c r="E12" s="9">
        <v>-849925</v>
      </c>
      <c r="F12" s="9">
        <v>-1152701</v>
      </c>
      <c r="G12" s="9">
        <v>-172050</v>
      </c>
      <c r="H12" s="9">
        <v>0</v>
      </c>
      <c r="I12" s="9">
        <v>-86471</v>
      </c>
      <c r="J12" s="9">
        <v>1413335</v>
      </c>
      <c r="K12" s="9">
        <v>0</v>
      </c>
      <c r="L12" s="9">
        <v>-189875</v>
      </c>
      <c r="M12" s="9">
        <v>1223460</v>
      </c>
    </row>
    <row r="13" spans="1:13" s="3" customFormat="1" ht="12" customHeight="1">
      <c r="A13" s="3" t="s">
        <v>273</v>
      </c>
      <c r="B13" s="9">
        <v>1183445</v>
      </c>
      <c r="C13" s="9">
        <v>1554228</v>
      </c>
      <c r="D13" s="9">
        <v>490728</v>
      </c>
      <c r="E13" s="9">
        <v>-332345</v>
      </c>
      <c r="F13" s="9">
        <v>-1796577</v>
      </c>
      <c r="G13" s="9">
        <v>-221202</v>
      </c>
      <c r="H13" s="9">
        <v>0</v>
      </c>
      <c r="I13" s="9">
        <v>-54102</v>
      </c>
      <c r="J13" s="9">
        <v>824175</v>
      </c>
      <c r="K13" s="9">
        <v>0</v>
      </c>
      <c r="L13" s="9">
        <v>-148376</v>
      </c>
      <c r="M13" s="9">
        <v>675799</v>
      </c>
    </row>
    <row r="14" spans="1:13" s="3" customFormat="1" ht="12" customHeight="1">
      <c r="A14" s="3" t="s">
        <v>275</v>
      </c>
      <c r="B14" s="9">
        <v>983861</v>
      </c>
      <c r="C14" s="9">
        <v>873616</v>
      </c>
      <c r="D14" s="9">
        <v>83389</v>
      </c>
      <c r="E14" s="9">
        <v>-138296</v>
      </c>
      <c r="F14" s="9">
        <v>-1530782</v>
      </c>
      <c r="G14" s="9">
        <v>-72160</v>
      </c>
      <c r="H14" s="9">
        <v>0</v>
      </c>
      <c r="I14" s="9">
        <v>-8506</v>
      </c>
      <c r="J14" s="9">
        <v>191122</v>
      </c>
      <c r="K14" s="9">
        <v>129</v>
      </c>
      <c r="L14" s="9">
        <v>-75591</v>
      </c>
      <c r="M14" s="9">
        <v>115660</v>
      </c>
    </row>
    <row r="15" spans="1:13" s="3" customFormat="1" ht="12" customHeight="1">
      <c r="A15" s="3" t="s">
        <v>277</v>
      </c>
      <c r="B15" s="9">
        <v>710305</v>
      </c>
      <c r="C15" s="9">
        <v>549016</v>
      </c>
      <c r="D15" s="9">
        <v>269190</v>
      </c>
      <c r="E15" s="9">
        <v>-549554</v>
      </c>
      <c r="F15" s="9">
        <v>-316036</v>
      </c>
      <c r="G15" s="9">
        <v>-87789</v>
      </c>
      <c r="H15" s="9">
        <v>0</v>
      </c>
      <c r="I15" s="9">
        <v>-17204</v>
      </c>
      <c r="J15" s="9">
        <v>557928</v>
      </c>
      <c r="K15" s="9">
        <v>-549</v>
      </c>
      <c r="L15" s="9">
        <v>-68977</v>
      </c>
      <c r="M15" s="9">
        <v>488402</v>
      </c>
    </row>
    <row r="16" spans="1:13" s="3" customFormat="1" ht="12" customHeight="1">
      <c r="A16" s="3" t="s">
        <v>276</v>
      </c>
      <c r="B16" s="9">
        <v>547041</v>
      </c>
      <c r="C16" s="9">
        <v>1017420</v>
      </c>
      <c r="D16" s="9">
        <v>-44343</v>
      </c>
      <c r="E16" s="9">
        <v>-746956</v>
      </c>
      <c r="F16" s="9">
        <v>-4000</v>
      </c>
      <c r="G16" s="9">
        <v>-36975</v>
      </c>
      <c r="H16" s="9">
        <v>-3630</v>
      </c>
      <c r="I16" s="9">
        <v>-36767</v>
      </c>
      <c r="J16" s="9">
        <v>219907</v>
      </c>
      <c r="K16" s="9">
        <v>471883</v>
      </c>
      <c r="L16" s="9">
        <v>-780361</v>
      </c>
      <c r="M16" s="9">
        <v>-88571</v>
      </c>
    </row>
    <row r="17" spans="1:13" s="3" customFormat="1" ht="12" customHeight="1">
      <c r="A17" s="3" t="s">
        <v>280</v>
      </c>
      <c r="B17" s="9">
        <v>426998</v>
      </c>
      <c r="C17" s="9">
        <v>94394</v>
      </c>
      <c r="D17" s="9">
        <v>11764</v>
      </c>
      <c r="E17" s="9">
        <v>-36439</v>
      </c>
      <c r="F17" s="9">
        <v>-428517</v>
      </c>
      <c r="G17" s="9">
        <v>-13346</v>
      </c>
      <c r="H17" s="9">
        <v>0</v>
      </c>
      <c r="I17" s="9">
        <v>-2665</v>
      </c>
      <c r="J17" s="9">
        <v>52189</v>
      </c>
      <c r="K17" s="9">
        <v>0</v>
      </c>
      <c r="L17" s="9">
        <v>-479</v>
      </c>
      <c r="M17" s="9">
        <v>51710</v>
      </c>
    </row>
    <row r="18" spans="1:13" s="3" customFormat="1" ht="12" customHeight="1">
      <c r="A18" s="3" t="s">
        <v>281</v>
      </c>
      <c r="B18" s="9">
        <v>396612</v>
      </c>
      <c r="C18" s="9">
        <v>201374</v>
      </c>
      <c r="D18" s="9">
        <v>-8599</v>
      </c>
      <c r="E18" s="9">
        <v>-420127</v>
      </c>
      <c r="F18" s="9">
        <v>-83312</v>
      </c>
      <c r="G18" s="9">
        <v>-8006</v>
      </c>
      <c r="H18" s="9">
        <v>0</v>
      </c>
      <c r="I18" s="9">
        <v>-7405</v>
      </c>
      <c r="J18" s="9">
        <v>70537</v>
      </c>
      <c r="K18" s="9">
        <v>0</v>
      </c>
      <c r="L18" s="9">
        <v>-31396</v>
      </c>
      <c r="M18" s="9">
        <v>39141</v>
      </c>
    </row>
    <row r="19" spans="1:13" s="3" customFormat="1" ht="12" customHeight="1">
      <c r="A19" s="3" t="s">
        <v>278</v>
      </c>
      <c r="B19" s="9">
        <v>384074</v>
      </c>
      <c r="C19" s="9">
        <v>131078</v>
      </c>
      <c r="D19" s="9">
        <v>75507</v>
      </c>
      <c r="E19" s="9">
        <v>-272924</v>
      </c>
      <c r="F19" s="9">
        <v>-66700</v>
      </c>
      <c r="G19" s="9">
        <v>-35011</v>
      </c>
      <c r="H19" s="9">
        <v>0</v>
      </c>
      <c r="I19" s="9">
        <v>-24807</v>
      </c>
      <c r="J19" s="9">
        <v>191217</v>
      </c>
      <c r="K19" s="9">
        <v>163</v>
      </c>
      <c r="L19" s="9">
        <v>-64068</v>
      </c>
      <c r="M19" s="9">
        <v>127312</v>
      </c>
    </row>
    <row r="20" spans="1:13" s="3" customFormat="1" ht="12" customHeight="1">
      <c r="A20" s="3" t="s">
        <v>282</v>
      </c>
      <c r="B20" s="9">
        <v>214866</v>
      </c>
      <c r="C20" s="9">
        <v>135365</v>
      </c>
      <c r="D20" s="9">
        <v>6234</v>
      </c>
      <c r="E20" s="9">
        <v>-152201</v>
      </c>
      <c r="F20" s="9">
        <v>-64513</v>
      </c>
      <c r="G20" s="9">
        <v>-53914</v>
      </c>
      <c r="H20" s="9">
        <v>-15091</v>
      </c>
      <c r="I20" s="9">
        <v>-9764</v>
      </c>
      <c r="J20" s="9">
        <v>63981</v>
      </c>
      <c r="K20" s="9">
        <v>-2999</v>
      </c>
      <c r="L20" s="9">
        <v>-17995</v>
      </c>
      <c r="M20" s="9">
        <v>42987</v>
      </c>
    </row>
    <row r="21" spans="1:13" s="3" customFormat="1" ht="12" customHeight="1">
      <c r="A21" s="3" t="s">
        <v>279</v>
      </c>
      <c r="B21" s="9">
        <v>142794</v>
      </c>
      <c r="C21" s="9">
        <v>560145</v>
      </c>
      <c r="D21" s="9">
        <v>-37374</v>
      </c>
      <c r="E21" s="9">
        <v>-77986</v>
      </c>
      <c r="F21" s="9">
        <v>-123210</v>
      </c>
      <c r="G21" s="9">
        <v>-41522</v>
      </c>
      <c r="H21" s="9">
        <v>-20878</v>
      </c>
      <c r="I21" s="9">
        <v>-28045</v>
      </c>
      <c r="J21" s="9">
        <v>400453</v>
      </c>
      <c r="K21" s="9">
        <v>-214832</v>
      </c>
      <c r="L21" s="9">
        <v>-35190</v>
      </c>
      <c r="M21" s="9">
        <v>150431</v>
      </c>
    </row>
    <row r="22" spans="1:13" s="3" customFormat="1" ht="12" customHeight="1">
      <c r="A22" s="3" t="s">
        <v>283</v>
      </c>
      <c r="B22" s="9">
        <v>65758</v>
      </c>
      <c r="C22" s="9">
        <v>64725</v>
      </c>
      <c r="D22" s="9">
        <v>772</v>
      </c>
      <c r="E22" s="9">
        <v>-50681</v>
      </c>
      <c r="F22" s="9">
        <v>907</v>
      </c>
      <c r="G22" s="9">
        <v>-21434</v>
      </c>
      <c r="H22" s="9">
        <v>0</v>
      </c>
      <c r="I22" s="9">
        <v>-3820</v>
      </c>
      <c r="J22" s="9">
        <v>56227</v>
      </c>
      <c r="K22" s="9">
        <v>0</v>
      </c>
      <c r="L22" s="9">
        <v>-19007</v>
      </c>
      <c r="M22" s="9">
        <v>37220</v>
      </c>
    </row>
    <row r="23" spans="1:13" s="3" customFormat="1" ht="12" customHeight="1">
      <c r="A23" s="3" t="s">
        <v>285</v>
      </c>
      <c r="B23" s="9">
        <v>35765</v>
      </c>
      <c r="C23" s="9">
        <v>4355</v>
      </c>
      <c r="D23" s="9">
        <v>-1039</v>
      </c>
      <c r="E23" s="9">
        <v>-23857</v>
      </c>
      <c r="F23" s="9">
        <v>-3012</v>
      </c>
      <c r="G23" s="9">
        <v>-14675</v>
      </c>
      <c r="H23" s="9">
        <v>0</v>
      </c>
      <c r="I23" s="9">
        <v>-177</v>
      </c>
      <c r="J23" s="9">
        <v>-2640</v>
      </c>
      <c r="K23" s="9">
        <v>569</v>
      </c>
      <c r="L23" s="9">
        <v>-2722</v>
      </c>
      <c r="M23" s="9">
        <v>-4793</v>
      </c>
    </row>
    <row r="24" spans="1:13" s="3" customFormat="1" ht="12" customHeight="1">
      <c r="A24" s="3" t="s">
        <v>286</v>
      </c>
      <c r="B24" s="9">
        <v>14341</v>
      </c>
      <c r="C24" s="9">
        <v>953</v>
      </c>
      <c r="D24" s="9">
        <v>-7</v>
      </c>
      <c r="E24" s="9">
        <v>-2964</v>
      </c>
      <c r="F24" s="9">
        <v>-2501</v>
      </c>
      <c r="G24" s="9">
        <v>-3199</v>
      </c>
      <c r="H24" s="9">
        <v>0</v>
      </c>
      <c r="I24" s="9">
        <v>-53</v>
      </c>
      <c r="J24" s="9">
        <v>6570</v>
      </c>
      <c r="K24" s="9">
        <v>0</v>
      </c>
      <c r="L24" s="9">
        <v>0</v>
      </c>
      <c r="M24" s="9">
        <v>6570</v>
      </c>
    </row>
    <row r="25" spans="1:13" s="3" customFormat="1" ht="12" customHeight="1">
      <c r="A25" s="3" t="s">
        <v>284</v>
      </c>
      <c r="B25" s="9">
        <v>11365</v>
      </c>
      <c r="C25" s="9">
        <v>35067</v>
      </c>
      <c r="D25" s="9">
        <v>0</v>
      </c>
      <c r="E25" s="9">
        <v>-6338</v>
      </c>
      <c r="F25" s="9">
        <v>-4151</v>
      </c>
      <c r="G25" s="9">
        <v>-2117</v>
      </c>
      <c r="H25" s="9">
        <v>-593</v>
      </c>
      <c r="I25" s="9">
        <v>-4336</v>
      </c>
      <c r="J25" s="9">
        <v>28897</v>
      </c>
      <c r="K25" s="9">
        <v>0</v>
      </c>
      <c r="L25" s="9">
        <v>-2918</v>
      </c>
      <c r="M25" s="9">
        <v>25979</v>
      </c>
    </row>
    <row r="26" spans="1:5" s="3" customFormat="1" ht="12.75">
      <c r="A26" s="2"/>
      <c r="B26" s="9"/>
      <c r="C26" s="9"/>
      <c r="D26" s="9"/>
      <c r="E26" s="9"/>
    </row>
    <row r="27" spans="1:13" ht="12.75">
      <c r="A27" s="3" t="s">
        <v>139</v>
      </c>
      <c r="B27" s="9">
        <f aca="true" t="shared" si="0" ref="B27:J27">SUM(B5:B26)</f>
        <v>43760020</v>
      </c>
      <c r="C27" s="9">
        <f t="shared" si="0"/>
        <v>109696193</v>
      </c>
      <c r="D27" s="9">
        <f t="shared" si="0"/>
        <v>14715722</v>
      </c>
      <c r="E27" s="9">
        <f t="shared" si="0"/>
        <v>-22845141</v>
      </c>
      <c r="F27" s="9">
        <f t="shared" si="0"/>
        <v>-63721860</v>
      </c>
      <c r="G27" s="9">
        <f t="shared" si="0"/>
        <v>-4577075</v>
      </c>
      <c r="H27" s="9">
        <f t="shared" si="0"/>
        <v>-39919</v>
      </c>
      <c r="I27" s="9">
        <f t="shared" si="0"/>
        <v>-8349125</v>
      </c>
      <c r="J27" s="9">
        <f t="shared" si="0"/>
        <v>68201464</v>
      </c>
      <c r="K27" s="9">
        <f>SUM(K5:K26)</f>
        <v>60406</v>
      </c>
      <c r="L27" s="9">
        <f>SUM(L5:L26)</f>
        <v>-10391451</v>
      </c>
      <c r="M27" s="9">
        <f>SUM(M5:M26)</f>
        <v>57870419</v>
      </c>
    </row>
    <row r="28" spans="1:13" ht="12.75">
      <c r="A28" s="1" t="s">
        <v>140</v>
      </c>
      <c r="B28" s="10">
        <v>51461694</v>
      </c>
      <c r="C28" s="10">
        <v>82021505</v>
      </c>
      <c r="D28" s="10">
        <v>54310195</v>
      </c>
      <c r="E28" s="10">
        <v>-22726065</v>
      </c>
      <c r="F28" s="10">
        <v>-33816311</v>
      </c>
      <c r="G28" s="10">
        <v>-4636479</v>
      </c>
      <c r="H28" s="10">
        <v>-85731</v>
      </c>
      <c r="I28" s="10">
        <v>-2913450</v>
      </c>
      <c r="J28" s="10">
        <v>122923929</v>
      </c>
      <c r="K28" s="10">
        <v>566504</v>
      </c>
      <c r="L28" s="10">
        <v>-11750024</v>
      </c>
      <c r="M28" s="10">
        <v>111740409</v>
      </c>
    </row>
    <row r="30" spans="1:13" ht="12.75">
      <c r="A30" s="1" t="s">
        <v>136</v>
      </c>
      <c r="B30" s="7">
        <f>B27/($B27/100)</f>
        <v>100</v>
      </c>
      <c r="C30" s="7">
        <f aca="true" t="shared" si="1" ref="C30:M30">C27/($B27/100)</f>
        <v>250.67674329216484</v>
      </c>
      <c r="D30" s="7">
        <f t="shared" si="1"/>
        <v>33.62823417356756</v>
      </c>
      <c r="E30" s="7">
        <f t="shared" si="1"/>
        <v>-52.20550858980412</v>
      </c>
      <c r="F30" s="7">
        <f t="shared" si="1"/>
        <v>-145.6166153488961</v>
      </c>
      <c r="G30" s="7">
        <f t="shared" si="1"/>
        <v>-10.459490192189126</v>
      </c>
      <c r="H30" s="7">
        <f t="shared" si="1"/>
        <v>-0.09122253600432541</v>
      </c>
      <c r="I30" s="7">
        <f t="shared" si="1"/>
        <v>-19.079344570683467</v>
      </c>
      <c r="J30" s="7">
        <f t="shared" si="1"/>
        <v>155.85336569773048</v>
      </c>
      <c r="K30" s="7">
        <f t="shared" si="1"/>
        <v>0.13803924221241215</v>
      </c>
      <c r="L30" s="7">
        <f t="shared" si="1"/>
        <v>-23.746449384620938</v>
      </c>
      <c r="M30" s="7">
        <f t="shared" si="1"/>
        <v>132.24495555532195</v>
      </c>
    </row>
    <row r="31" spans="1:13" ht="12.75">
      <c r="A31" s="1" t="s">
        <v>137</v>
      </c>
      <c r="B31" s="7">
        <f>B28/($B28/100)</f>
        <v>100</v>
      </c>
      <c r="C31" s="7">
        <f aca="true" t="shared" si="2" ref="C31:M31">C28/($B28/100)</f>
        <v>159.38360870903315</v>
      </c>
      <c r="D31" s="7">
        <f t="shared" si="2"/>
        <v>105.53518700725242</v>
      </c>
      <c r="E31" s="7">
        <f t="shared" si="2"/>
        <v>-44.16112885829215</v>
      </c>
      <c r="F31" s="7">
        <f t="shared" si="2"/>
        <v>-65.71161648895584</v>
      </c>
      <c r="G31" s="7">
        <f t="shared" si="2"/>
        <v>-9.009573217702473</v>
      </c>
      <c r="H31" s="7">
        <f t="shared" si="2"/>
        <v>-0.16659187317075105</v>
      </c>
      <c r="I31" s="7">
        <f t="shared" si="2"/>
        <v>-5.661395444930359</v>
      </c>
      <c r="J31" s="7">
        <f t="shared" si="2"/>
        <v>238.86490988811988</v>
      </c>
      <c r="K31" s="7">
        <f t="shared" si="2"/>
        <v>1.1008265682043035</v>
      </c>
      <c r="L31" s="7">
        <f t="shared" si="2"/>
        <v>-22.83256357631756</v>
      </c>
      <c r="M31" s="7">
        <f t="shared" si="2"/>
        <v>217.13317288000664</v>
      </c>
    </row>
  </sheetData>
  <mergeCells count="2">
    <mergeCell ref="A1:E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22"/>
  <dimension ref="A1:M19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3" width="13.7109375" style="1" customWidth="1"/>
    <col min="14" max="16384" width="9.140625" style="1" customWidth="1"/>
  </cols>
  <sheetData>
    <row r="1" spans="1:13" ht="27" customHeight="1">
      <c r="A1" s="32" t="s">
        <v>300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</row>
    <row r="2" spans="1:11" s="19" customFormat="1" ht="17.25" customHeight="1">
      <c r="A2" s="29" t="s">
        <v>50</v>
      </c>
      <c r="B2" s="30"/>
      <c r="C2" s="30"/>
      <c r="D2" s="30"/>
      <c r="E2" s="30"/>
      <c r="F2" s="31"/>
      <c r="G2" s="31"/>
      <c r="H2" s="31"/>
      <c r="I2" s="31"/>
      <c r="J2" s="18"/>
      <c r="K2" s="18"/>
    </row>
    <row r="3" spans="2:13" ht="14.25" customHeight="1" thickBot="1">
      <c r="B3" s="11" t="s">
        <v>72</v>
      </c>
      <c r="C3" s="8"/>
      <c r="D3" s="8"/>
      <c r="E3" s="8"/>
      <c r="F3" s="6"/>
      <c r="G3" s="8"/>
      <c r="H3" s="8"/>
      <c r="I3" s="8"/>
      <c r="J3" s="11" t="s">
        <v>73</v>
      </c>
      <c r="K3" s="8"/>
      <c r="L3" s="8"/>
      <c r="M3" s="8"/>
    </row>
    <row r="4" spans="1:13" ht="93.75" customHeight="1" thickTop="1">
      <c r="A4" s="5" t="s">
        <v>59</v>
      </c>
      <c r="B4" s="4" t="s">
        <v>74</v>
      </c>
      <c r="C4" s="4" t="s">
        <v>75</v>
      </c>
      <c r="D4" s="4" t="s">
        <v>86</v>
      </c>
      <c r="E4" s="4" t="s">
        <v>77</v>
      </c>
      <c r="F4" s="4" t="s">
        <v>78</v>
      </c>
      <c r="G4" s="4" t="s">
        <v>79</v>
      </c>
      <c r="H4" s="4" t="s">
        <v>80</v>
      </c>
      <c r="I4" s="4" t="s">
        <v>81</v>
      </c>
      <c r="J4" s="4" t="s">
        <v>82</v>
      </c>
      <c r="K4" s="4" t="s">
        <v>83</v>
      </c>
      <c r="L4" s="4" t="s">
        <v>84</v>
      </c>
      <c r="M4" s="4" t="s">
        <v>85</v>
      </c>
    </row>
    <row r="5" spans="1:13" s="3" customFormat="1" ht="12" customHeight="1">
      <c r="A5" s="3" t="s">
        <v>290</v>
      </c>
      <c r="B5" s="9">
        <v>6130130</v>
      </c>
      <c r="C5" s="9">
        <v>80460</v>
      </c>
      <c r="D5" s="9">
        <v>821602</v>
      </c>
      <c r="E5" s="9">
        <v>-393086</v>
      </c>
      <c r="F5" s="9">
        <v>-6517399</v>
      </c>
      <c r="G5" s="9">
        <v>-44658</v>
      </c>
      <c r="H5" s="9">
        <v>0</v>
      </c>
      <c r="I5" s="9">
        <v>0</v>
      </c>
      <c r="J5" s="9">
        <v>14369</v>
      </c>
      <c r="K5" s="9">
        <v>62680</v>
      </c>
      <c r="L5" s="9">
        <v>-67296</v>
      </c>
      <c r="M5" s="9">
        <v>9753</v>
      </c>
    </row>
    <row r="6" spans="1:13" s="3" customFormat="1" ht="12" customHeight="1">
      <c r="A6" s="3" t="s">
        <v>289</v>
      </c>
      <c r="B6" s="9">
        <v>4047123</v>
      </c>
      <c r="C6" s="9">
        <v>754147</v>
      </c>
      <c r="D6" s="9">
        <v>1004456</v>
      </c>
      <c r="E6" s="9">
        <v>-568022</v>
      </c>
      <c r="F6" s="9">
        <v>-4845535</v>
      </c>
      <c r="G6" s="9">
        <v>-245451</v>
      </c>
      <c r="H6" s="9">
        <v>0</v>
      </c>
      <c r="I6" s="9">
        <v>0</v>
      </c>
      <c r="J6" s="9">
        <v>146718</v>
      </c>
      <c r="K6" s="9">
        <v>0</v>
      </c>
      <c r="L6" s="9">
        <v>-137542</v>
      </c>
      <c r="M6" s="9">
        <v>9176</v>
      </c>
    </row>
    <row r="7" spans="1:13" s="3" customFormat="1" ht="12" customHeight="1">
      <c r="A7" s="3" t="s">
        <v>288</v>
      </c>
      <c r="B7" s="9">
        <v>3675691</v>
      </c>
      <c r="C7" s="9">
        <v>368452</v>
      </c>
      <c r="D7" s="9">
        <v>1702390</v>
      </c>
      <c r="E7" s="9">
        <v>-1084772</v>
      </c>
      <c r="F7" s="9">
        <v>-4315319</v>
      </c>
      <c r="G7" s="9">
        <v>-223403</v>
      </c>
      <c r="H7" s="9">
        <v>137400</v>
      </c>
      <c r="I7" s="9">
        <v>-727</v>
      </c>
      <c r="J7" s="9">
        <v>70125</v>
      </c>
      <c r="K7" s="9">
        <v>186887</v>
      </c>
      <c r="L7" s="9">
        <v>-211333</v>
      </c>
      <c r="M7" s="9">
        <v>45679</v>
      </c>
    </row>
    <row r="8" spans="1:13" s="3" customFormat="1" ht="12" customHeight="1">
      <c r="A8" s="3" t="s">
        <v>293</v>
      </c>
      <c r="B8" s="9">
        <v>1899785</v>
      </c>
      <c r="C8" s="9">
        <v>0</v>
      </c>
      <c r="D8" s="9">
        <v>189479</v>
      </c>
      <c r="E8" s="9">
        <v>-116775</v>
      </c>
      <c r="F8" s="9">
        <v>-1956187</v>
      </c>
      <c r="G8" s="9">
        <v>-35008</v>
      </c>
      <c r="H8" s="9">
        <v>0</v>
      </c>
      <c r="I8" s="9">
        <v>0</v>
      </c>
      <c r="J8" s="9">
        <v>18887</v>
      </c>
      <c r="K8" s="9">
        <v>-37593</v>
      </c>
      <c r="L8" s="9">
        <v>-24334</v>
      </c>
      <c r="M8" s="9">
        <v>-43040</v>
      </c>
    </row>
    <row r="9" spans="1:13" s="3" customFormat="1" ht="12" customHeight="1">
      <c r="A9" s="3" t="s">
        <v>291</v>
      </c>
      <c r="B9" s="9">
        <v>1680920</v>
      </c>
      <c r="C9" s="9">
        <v>0</v>
      </c>
      <c r="D9" s="9">
        <v>990761</v>
      </c>
      <c r="E9" s="9">
        <v>-275354</v>
      </c>
      <c r="F9" s="9">
        <v>-2319054</v>
      </c>
      <c r="G9" s="9">
        <v>-166413</v>
      </c>
      <c r="H9" s="9">
        <v>-12787</v>
      </c>
      <c r="I9" s="9">
        <v>0</v>
      </c>
      <c r="J9" s="9">
        <v>-101927</v>
      </c>
      <c r="K9" s="9">
        <v>37945</v>
      </c>
      <c r="L9" s="9">
        <v>47831</v>
      </c>
      <c r="M9" s="9">
        <v>-16151</v>
      </c>
    </row>
    <row r="10" spans="1:13" s="3" customFormat="1" ht="12" customHeight="1">
      <c r="A10" s="3" t="s">
        <v>292</v>
      </c>
      <c r="B10" s="9">
        <v>1309916</v>
      </c>
      <c r="C10" s="9">
        <v>91429</v>
      </c>
      <c r="D10" s="9">
        <v>406581</v>
      </c>
      <c r="E10" s="9">
        <v>-56593</v>
      </c>
      <c r="F10" s="9">
        <v>-1609589</v>
      </c>
      <c r="G10" s="9">
        <v>-228505</v>
      </c>
      <c r="H10" s="9">
        <v>144</v>
      </c>
      <c r="I10" s="9">
        <v>-7335</v>
      </c>
      <c r="J10" s="9">
        <v>-93963</v>
      </c>
      <c r="K10" s="9">
        <v>0</v>
      </c>
      <c r="L10" s="9">
        <v>-36583</v>
      </c>
      <c r="M10" s="9">
        <v>-130546</v>
      </c>
    </row>
    <row r="11" spans="1:13" s="3" customFormat="1" ht="12" customHeight="1">
      <c r="A11" s="3" t="s">
        <v>295</v>
      </c>
      <c r="B11" s="9">
        <v>421125</v>
      </c>
      <c r="C11" s="9">
        <v>6430</v>
      </c>
      <c r="D11" s="9">
        <v>33403</v>
      </c>
      <c r="E11" s="9">
        <v>-2821</v>
      </c>
      <c r="F11" s="9">
        <v>-451617</v>
      </c>
      <c r="G11" s="9">
        <v>-66914</v>
      </c>
      <c r="H11" s="9">
        <v>0</v>
      </c>
      <c r="I11" s="9">
        <v>0</v>
      </c>
      <c r="J11" s="9">
        <v>-62025</v>
      </c>
      <c r="K11" s="9">
        <v>101514</v>
      </c>
      <c r="L11" s="9">
        <v>-2341</v>
      </c>
      <c r="M11" s="9">
        <v>37148</v>
      </c>
    </row>
    <row r="12" spans="1:13" s="3" customFormat="1" ht="12" customHeight="1">
      <c r="A12" s="3" t="s">
        <v>294</v>
      </c>
      <c r="B12" s="9">
        <v>322095</v>
      </c>
      <c r="C12" s="9">
        <v>40645</v>
      </c>
      <c r="D12" s="9">
        <v>220739</v>
      </c>
      <c r="E12" s="9">
        <v>-24151</v>
      </c>
      <c r="F12" s="9">
        <v>-517309</v>
      </c>
      <c r="G12" s="9">
        <v>-34295</v>
      </c>
      <c r="H12" s="9">
        <v>12081</v>
      </c>
      <c r="I12" s="9">
        <v>0</v>
      </c>
      <c r="J12" s="9">
        <v>19805</v>
      </c>
      <c r="K12" s="9">
        <v>7921</v>
      </c>
      <c r="L12" s="9">
        <v>-14905</v>
      </c>
      <c r="M12" s="9">
        <v>12821</v>
      </c>
    </row>
    <row r="13" spans="1:13" s="3" customFormat="1" ht="12" customHeight="1">
      <c r="A13" s="3" t="s">
        <v>296</v>
      </c>
      <c r="B13" s="9">
        <v>259317</v>
      </c>
      <c r="C13" s="9">
        <v>4446</v>
      </c>
      <c r="D13" s="9">
        <v>20116</v>
      </c>
      <c r="E13" s="9">
        <v>-136</v>
      </c>
      <c r="F13" s="9">
        <v>-274081</v>
      </c>
      <c r="G13" s="9">
        <v>-31036</v>
      </c>
      <c r="H13" s="9">
        <v>0</v>
      </c>
      <c r="I13" s="9">
        <v>-749</v>
      </c>
      <c r="J13" s="9">
        <v>-22123</v>
      </c>
      <c r="K13" s="9">
        <v>-139</v>
      </c>
      <c r="L13" s="9">
        <v>728</v>
      </c>
      <c r="M13" s="9">
        <v>-21534</v>
      </c>
    </row>
    <row r="14" spans="1:5" s="3" customFormat="1" ht="12.75">
      <c r="A14" s="2"/>
      <c r="B14" s="9"/>
      <c r="C14" s="9"/>
      <c r="D14" s="9"/>
      <c r="E14" s="9"/>
    </row>
    <row r="15" spans="1:13" ht="12.75">
      <c r="A15" s="3" t="s">
        <v>139</v>
      </c>
      <c r="B15" s="9">
        <f aca="true" t="shared" si="0" ref="B15:M15">SUM(B5:B14)</f>
        <v>19746102</v>
      </c>
      <c r="C15" s="9">
        <f t="shared" si="0"/>
        <v>1346009</v>
      </c>
      <c r="D15" s="9">
        <f t="shared" si="0"/>
        <v>5389527</v>
      </c>
      <c r="E15" s="9">
        <f t="shared" si="0"/>
        <v>-2521710</v>
      </c>
      <c r="F15" s="9">
        <f t="shared" si="0"/>
        <v>-22806090</v>
      </c>
      <c r="G15" s="9">
        <f t="shared" si="0"/>
        <v>-1075683</v>
      </c>
      <c r="H15" s="9">
        <f t="shared" si="0"/>
        <v>136838</v>
      </c>
      <c r="I15" s="9">
        <f t="shared" si="0"/>
        <v>-8811</v>
      </c>
      <c r="J15" s="9">
        <f t="shared" si="0"/>
        <v>-10134</v>
      </c>
      <c r="K15" s="9">
        <f t="shared" si="0"/>
        <v>359215</v>
      </c>
      <c r="L15" s="9">
        <f t="shared" si="0"/>
        <v>-445775</v>
      </c>
      <c r="M15" s="9">
        <f t="shared" si="0"/>
        <v>-96694</v>
      </c>
    </row>
    <row r="16" spans="1:13" ht="12.75">
      <c r="A16" s="1" t="s">
        <v>140</v>
      </c>
      <c r="B16" s="10">
        <v>8635659</v>
      </c>
      <c r="C16" s="10">
        <v>685886</v>
      </c>
      <c r="D16" s="10">
        <v>4337679</v>
      </c>
      <c r="E16" s="10">
        <v>-1221315</v>
      </c>
      <c r="F16" s="10">
        <v>-11495412</v>
      </c>
      <c r="G16" s="10">
        <v>-677976</v>
      </c>
      <c r="H16" s="10">
        <v>-18358</v>
      </c>
      <c r="I16" s="10">
        <v>-8798</v>
      </c>
      <c r="J16" s="10">
        <v>2411</v>
      </c>
      <c r="K16" s="10">
        <v>483043</v>
      </c>
      <c r="L16" s="10">
        <v>-477281</v>
      </c>
      <c r="M16" s="10">
        <v>8173</v>
      </c>
    </row>
    <row r="18" spans="1:13" ht="12.75">
      <c r="A18" s="1" t="s">
        <v>136</v>
      </c>
      <c r="B18" s="7">
        <f aca="true" t="shared" si="1" ref="B18:M18">B15/($B15/100)</f>
        <v>100</v>
      </c>
      <c r="C18" s="7">
        <f t="shared" si="1"/>
        <v>6.816580811747048</v>
      </c>
      <c r="D18" s="7">
        <f t="shared" si="1"/>
        <v>27.294131267021715</v>
      </c>
      <c r="E18" s="7">
        <f t="shared" si="1"/>
        <v>-12.770672409167137</v>
      </c>
      <c r="F18" s="7">
        <f t="shared" si="1"/>
        <v>-115.49666865895863</v>
      </c>
      <c r="G18" s="7">
        <f t="shared" si="1"/>
        <v>-5.447571373833681</v>
      </c>
      <c r="H18" s="7">
        <f t="shared" si="1"/>
        <v>0.6929874058181205</v>
      </c>
      <c r="I18" s="7">
        <f t="shared" si="1"/>
        <v>-0.04462146503649176</v>
      </c>
      <c r="J18" s="7">
        <f t="shared" si="1"/>
        <v>-0.05132152158436131</v>
      </c>
      <c r="K18" s="7">
        <f t="shared" si="1"/>
        <v>1.8191691707051854</v>
      </c>
      <c r="L18" s="7">
        <f t="shared" si="1"/>
        <v>-2.257534170541609</v>
      </c>
      <c r="M18" s="7">
        <f t="shared" si="1"/>
        <v>-0.4896865214207847</v>
      </c>
    </row>
    <row r="19" spans="1:13" ht="12.75">
      <c r="A19" s="1" t="s">
        <v>137</v>
      </c>
      <c r="B19" s="7">
        <f aca="true" t="shared" si="2" ref="B19:M19">B16/($B16/100)</f>
        <v>100</v>
      </c>
      <c r="C19" s="7">
        <f t="shared" si="2"/>
        <v>7.942485917982635</v>
      </c>
      <c r="D19" s="7">
        <f t="shared" si="2"/>
        <v>50.229855069543625</v>
      </c>
      <c r="E19" s="7">
        <f t="shared" si="2"/>
        <v>-14.142696000386305</v>
      </c>
      <c r="F19" s="7">
        <f t="shared" si="2"/>
        <v>-133.11563136061764</v>
      </c>
      <c r="G19" s="7">
        <f t="shared" si="2"/>
        <v>-7.850888970951725</v>
      </c>
      <c r="H19" s="7">
        <f t="shared" si="2"/>
        <v>-0.21258366037843784</v>
      </c>
      <c r="I19" s="7">
        <f t="shared" si="2"/>
        <v>-0.10187989127407648</v>
      </c>
      <c r="J19" s="7">
        <f t="shared" si="2"/>
        <v>0.02791912001157063</v>
      </c>
      <c r="K19" s="7">
        <f t="shared" si="2"/>
        <v>5.593585851409835</v>
      </c>
      <c r="L19" s="7">
        <f t="shared" si="2"/>
        <v>-5.526862512750909</v>
      </c>
      <c r="M19" s="7">
        <f t="shared" si="2"/>
        <v>0.09464245867049637</v>
      </c>
    </row>
  </sheetData>
  <mergeCells count="2">
    <mergeCell ref="A1:E1"/>
    <mergeCell ref="A2:I2"/>
  </mergeCells>
  <printOptions/>
  <pageMargins left="0.3937007874015748" right="0.3937007874015748" top="0.984251968503937" bottom="0.984251968503937" header="0.5118110236220472" footer="0.5118110236220472"/>
  <pageSetup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23"/>
  <dimension ref="A1:O89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301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23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113</v>
      </c>
      <c r="C3" s="8"/>
      <c r="D3" s="8"/>
      <c r="E3" s="8"/>
      <c r="F3" s="6"/>
      <c r="G3" s="8"/>
      <c r="H3" s="8"/>
      <c r="I3" s="11" t="s">
        <v>73</v>
      </c>
      <c r="K3" s="8"/>
      <c r="L3" s="8"/>
      <c r="M3" s="8"/>
      <c r="N3" s="8"/>
      <c r="O3" s="8"/>
    </row>
    <row r="4" spans="1:15" ht="81" customHeight="1" thickTop="1">
      <c r="A4" s="5" t="s">
        <v>59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85</v>
      </c>
    </row>
    <row r="5" spans="1:15" s="3" customFormat="1" ht="12" customHeight="1">
      <c r="A5" s="3" t="s">
        <v>145</v>
      </c>
      <c r="B5" s="9">
        <v>5960476</v>
      </c>
      <c r="C5" s="9">
        <v>4814487</v>
      </c>
      <c r="D5" s="9">
        <v>895035</v>
      </c>
      <c r="E5" s="9">
        <v>-4563395</v>
      </c>
      <c r="F5" s="9">
        <v>-1066089</v>
      </c>
      <c r="G5" s="9">
        <v>-27</v>
      </c>
      <c r="H5" s="9">
        <v>80011</v>
      </c>
      <c r="I5" s="9">
        <v>2847657</v>
      </c>
      <c r="J5" s="9">
        <v>-1715387</v>
      </c>
      <c r="K5" s="9">
        <v>313847</v>
      </c>
      <c r="L5" s="9">
        <v>0</v>
      </c>
      <c r="M5" s="9">
        <v>631093</v>
      </c>
      <c r="N5" s="9">
        <v>-197482</v>
      </c>
      <c r="O5" s="9">
        <v>433611</v>
      </c>
    </row>
    <row r="6" spans="1:15" s="3" customFormat="1" ht="12" customHeight="1">
      <c r="A6" s="3" t="s">
        <v>147</v>
      </c>
      <c r="B6" s="9">
        <v>5469506</v>
      </c>
      <c r="C6" s="9">
        <v>4849962</v>
      </c>
      <c r="D6" s="9">
        <v>977370</v>
      </c>
      <c r="E6" s="9">
        <v>-6289104</v>
      </c>
      <c r="F6" s="9">
        <v>-1044357</v>
      </c>
      <c r="G6" s="9">
        <v>48277</v>
      </c>
      <c r="H6" s="9">
        <v>-1457852</v>
      </c>
      <c r="I6" s="9">
        <v>2011786</v>
      </c>
      <c r="J6" s="9">
        <v>-354486</v>
      </c>
      <c r="K6" s="9">
        <v>148776</v>
      </c>
      <c r="L6" s="9">
        <v>-412639</v>
      </c>
      <c r="M6" s="9">
        <v>-1041785</v>
      </c>
      <c r="N6" s="9">
        <v>582143</v>
      </c>
      <c r="O6" s="9">
        <v>-459642</v>
      </c>
    </row>
    <row r="7" spans="1:15" s="3" customFormat="1" ht="12" customHeight="1">
      <c r="A7" s="3" t="s">
        <v>146</v>
      </c>
      <c r="B7" s="9">
        <v>5351584</v>
      </c>
      <c r="C7" s="9">
        <v>4679193</v>
      </c>
      <c r="D7" s="9">
        <v>704325</v>
      </c>
      <c r="E7" s="9">
        <v>-3727405</v>
      </c>
      <c r="F7" s="9">
        <v>-1150034</v>
      </c>
      <c r="G7" s="9">
        <v>-10000</v>
      </c>
      <c r="H7" s="9">
        <v>496079</v>
      </c>
      <c r="I7" s="9">
        <v>3767948</v>
      </c>
      <c r="J7" s="9">
        <v>-274512</v>
      </c>
      <c r="K7" s="9">
        <v>29879</v>
      </c>
      <c r="L7" s="9">
        <v>-98486</v>
      </c>
      <c r="M7" s="9">
        <v>3216583</v>
      </c>
      <c r="N7" s="9">
        <v>-3240194</v>
      </c>
      <c r="O7" s="9">
        <v>-23611</v>
      </c>
    </row>
    <row r="8" spans="1:15" s="3" customFormat="1" ht="12" customHeight="1">
      <c r="A8" s="3" t="s">
        <v>262</v>
      </c>
      <c r="B8" s="9">
        <v>4629544</v>
      </c>
      <c r="C8" s="9">
        <v>4684199</v>
      </c>
      <c r="D8" s="9">
        <v>2432486</v>
      </c>
      <c r="E8" s="9">
        <v>-10090510</v>
      </c>
      <c r="F8" s="9">
        <v>-122280</v>
      </c>
      <c r="G8" s="9">
        <v>-105393</v>
      </c>
      <c r="H8" s="9">
        <v>-3201498</v>
      </c>
      <c r="I8" s="9">
        <v>9155764</v>
      </c>
      <c r="J8" s="9">
        <v>-915863</v>
      </c>
      <c r="K8" s="9">
        <v>3176717</v>
      </c>
      <c r="L8" s="9">
        <v>0</v>
      </c>
      <c r="M8" s="9">
        <v>5782634</v>
      </c>
      <c r="N8" s="9">
        <v>-2605915</v>
      </c>
      <c r="O8" s="9">
        <v>3176719</v>
      </c>
    </row>
    <row r="9" spans="1:15" s="3" customFormat="1" ht="12" customHeight="1">
      <c r="A9" s="3" t="s">
        <v>242</v>
      </c>
      <c r="B9" s="9">
        <v>3500886</v>
      </c>
      <c r="C9" s="9">
        <v>761401</v>
      </c>
      <c r="D9" s="9">
        <v>177577</v>
      </c>
      <c r="E9" s="9">
        <v>-670464</v>
      </c>
      <c r="F9" s="9">
        <v>-388343</v>
      </c>
      <c r="G9" s="9">
        <v>0</v>
      </c>
      <c r="H9" s="9">
        <v>-119829</v>
      </c>
      <c r="I9" s="9">
        <v>638126</v>
      </c>
      <c r="J9" s="9">
        <v>-309599</v>
      </c>
      <c r="K9" s="9">
        <v>-1859</v>
      </c>
      <c r="L9" s="9">
        <v>845000</v>
      </c>
      <c r="M9" s="9">
        <v>874262</v>
      </c>
      <c r="N9" s="9">
        <v>-712559</v>
      </c>
      <c r="O9" s="9">
        <v>161703</v>
      </c>
    </row>
    <row r="10" spans="1:15" s="3" customFormat="1" ht="12" customHeight="1">
      <c r="A10" s="3" t="s">
        <v>159</v>
      </c>
      <c r="B10" s="9">
        <v>2601024</v>
      </c>
      <c r="C10" s="9">
        <v>2454149</v>
      </c>
      <c r="D10" s="9">
        <v>104715</v>
      </c>
      <c r="E10" s="9">
        <v>-1517667</v>
      </c>
      <c r="F10" s="9">
        <v>-919120</v>
      </c>
      <c r="G10" s="9">
        <v>0</v>
      </c>
      <c r="H10" s="9">
        <v>122077</v>
      </c>
      <c r="I10" s="9">
        <v>780136</v>
      </c>
      <c r="J10" s="9">
        <v>-16146</v>
      </c>
      <c r="K10" s="9">
        <v>31727</v>
      </c>
      <c r="L10" s="9">
        <v>-6086</v>
      </c>
      <c r="M10" s="9">
        <v>806993</v>
      </c>
      <c r="N10" s="9">
        <v>-806993</v>
      </c>
      <c r="O10" s="9"/>
    </row>
    <row r="11" spans="1:15" s="3" customFormat="1" ht="12" customHeight="1">
      <c r="A11" s="3" t="s">
        <v>148</v>
      </c>
      <c r="B11" s="9">
        <v>2366073</v>
      </c>
      <c r="C11" s="9">
        <v>1130418</v>
      </c>
      <c r="D11" s="9">
        <v>371879</v>
      </c>
      <c r="E11" s="9">
        <v>-1252976</v>
      </c>
      <c r="F11" s="9">
        <v>-307240</v>
      </c>
      <c r="G11" s="9">
        <v>0</v>
      </c>
      <c r="H11" s="9">
        <v>-57919</v>
      </c>
      <c r="I11" s="9">
        <v>979627</v>
      </c>
      <c r="J11" s="9">
        <v>-42036</v>
      </c>
      <c r="K11" s="9">
        <v>-68194</v>
      </c>
      <c r="L11" s="9">
        <v>15814</v>
      </c>
      <c r="M11" s="9">
        <v>455413</v>
      </c>
      <c r="N11" s="9">
        <v>-535472</v>
      </c>
      <c r="O11" s="9">
        <v>-80059</v>
      </c>
    </row>
    <row r="12" spans="1:15" s="3" customFormat="1" ht="12" customHeight="1">
      <c r="A12" s="3" t="s">
        <v>143</v>
      </c>
      <c r="B12" s="9">
        <v>1098804</v>
      </c>
      <c r="C12" s="9">
        <v>1554507</v>
      </c>
      <c r="D12" s="9">
        <v>278110</v>
      </c>
      <c r="E12" s="9">
        <v>-1718148</v>
      </c>
      <c r="F12" s="9">
        <v>-454194</v>
      </c>
      <c r="G12" s="9">
        <v>157375</v>
      </c>
      <c r="H12" s="9">
        <v>-182350</v>
      </c>
      <c r="I12" s="9">
        <v>239472</v>
      </c>
      <c r="J12" s="9">
        <v>-62468</v>
      </c>
      <c r="K12" s="9">
        <v>98400</v>
      </c>
      <c r="L12" s="9">
        <v>10211</v>
      </c>
      <c r="M12" s="9">
        <v>-174845</v>
      </c>
      <c r="N12" s="9">
        <v>-5666</v>
      </c>
      <c r="O12" s="9">
        <v>-180511</v>
      </c>
    </row>
    <row r="13" spans="1:15" s="3" customFormat="1" ht="12" customHeight="1">
      <c r="A13" s="3" t="s">
        <v>218</v>
      </c>
      <c r="B13" s="9">
        <v>940444</v>
      </c>
      <c r="C13" s="9">
        <v>835464</v>
      </c>
      <c r="D13" s="9">
        <v>136072</v>
      </c>
      <c r="E13" s="9">
        <v>-810445</v>
      </c>
      <c r="F13" s="9">
        <v>-148943</v>
      </c>
      <c r="G13" s="9">
        <v>0</v>
      </c>
      <c r="H13" s="9">
        <v>12148</v>
      </c>
      <c r="I13" s="9">
        <v>262597</v>
      </c>
      <c r="J13" s="9"/>
      <c r="K13" s="9">
        <v>24108</v>
      </c>
      <c r="L13" s="9">
        <v>0</v>
      </c>
      <c r="M13" s="9">
        <v>162782</v>
      </c>
      <c r="N13" s="9">
        <v>-130973</v>
      </c>
      <c r="O13" s="9">
        <v>31809</v>
      </c>
    </row>
    <row r="14" spans="1:15" s="3" customFormat="1" ht="12" customHeight="1">
      <c r="A14" s="3" t="s">
        <v>243</v>
      </c>
      <c r="B14" s="9">
        <v>872133</v>
      </c>
      <c r="C14" s="9">
        <v>629834</v>
      </c>
      <c r="D14" s="9">
        <v>91344</v>
      </c>
      <c r="E14" s="9">
        <v>-496573</v>
      </c>
      <c r="F14" s="9">
        <v>-198011</v>
      </c>
      <c r="G14" s="9">
        <v>371</v>
      </c>
      <c r="H14" s="9">
        <v>26965</v>
      </c>
      <c r="I14" s="9">
        <v>437146</v>
      </c>
      <c r="J14" s="9">
        <v>-255313</v>
      </c>
      <c r="K14" s="9">
        <v>57045</v>
      </c>
      <c r="L14" s="9">
        <v>116</v>
      </c>
      <c r="M14" s="9">
        <v>174615</v>
      </c>
      <c r="N14" s="9">
        <v>-100460</v>
      </c>
      <c r="O14" s="9">
        <v>74155</v>
      </c>
    </row>
    <row r="15" spans="1:15" s="3" customFormat="1" ht="12" customHeight="1">
      <c r="A15" s="3" t="s">
        <v>225</v>
      </c>
      <c r="B15" s="9">
        <v>865536</v>
      </c>
      <c r="C15" s="9">
        <v>860976</v>
      </c>
      <c r="D15" s="9">
        <v>71858</v>
      </c>
      <c r="E15" s="9">
        <v>-871566</v>
      </c>
      <c r="F15" s="9">
        <v>-80372</v>
      </c>
      <c r="G15" s="9">
        <v>0</v>
      </c>
      <c r="H15" s="9">
        <v>-19104</v>
      </c>
      <c r="I15" s="9">
        <v>235831</v>
      </c>
      <c r="J15" s="9">
        <v>-10849</v>
      </c>
      <c r="K15" s="9">
        <v>64384</v>
      </c>
      <c r="L15" s="9">
        <v>0</v>
      </c>
      <c r="M15" s="9">
        <v>198404</v>
      </c>
      <c r="N15" s="9">
        <v>-135961</v>
      </c>
      <c r="O15" s="9">
        <v>62443</v>
      </c>
    </row>
    <row r="16" spans="1:15" s="3" customFormat="1" ht="12" customHeight="1">
      <c r="A16" s="3" t="s">
        <v>183</v>
      </c>
      <c r="B16" s="9">
        <v>726266</v>
      </c>
      <c r="C16" s="9">
        <v>610302</v>
      </c>
      <c r="D16" s="9">
        <v>75400</v>
      </c>
      <c r="E16" s="9">
        <v>-578948</v>
      </c>
      <c r="F16" s="9">
        <v>-155388</v>
      </c>
      <c r="G16" s="9">
        <v>-285</v>
      </c>
      <c r="H16" s="9">
        <v>-48919</v>
      </c>
      <c r="I16" s="9">
        <v>130842</v>
      </c>
      <c r="J16" s="9">
        <v>-10856</v>
      </c>
      <c r="K16" s="9">
        <v>27860</v>
      </c>
      <c r="L16" s="9">
        <v>0</v>
      </c>
      <c r="M16" s="9">
        <v>23527</v>
      </c>
      <c r="N16" s="9">
        <v>-5317</v>
      </c>
      <c r="O16" s="9">
        <v>18210</v>
      </c>
    </row>
    <row r="17" spans="1:15" s="3" customFormat="1" ht="12" customHeight="1">
      <c r="A17" s="3" t="s">
        <v>230</v>
      </c>
      <c r="B17" s="9">
        <v>602431</v>
      </c>
      <c r="C17" s="9">
        <v>366840</v>
      </c>
      <c r="D17" s="9">
        <v>167239</v>
      </c>
      <c r="E17" s="9">
        <v>-344556</v>
      </c>
      <c r="F17" s="9">
        <v>-95583</v>
      </c>
      <c r="G17" s="9">
        <v>3226</v>
      </c>
      <c r="H17" s="9">
        <v>97166</v>
      </c>
      <c r="I17" s="9">
        <v>172223</v>
      </c>
      <c r="J17" s="9">
        <v>-4984</v>
      </c>
      <c r="K17" s="9">
        <v>0</v>
      </c>
      <c r="L17" s="9">
        <v>0</v>
      </c>
      <c r="M17" s="9">
        <v>97166</v>
      </c>
      <c r="N17" s="9">
        <v>-97166</v>
      </c>
      <c r="O17" s="9"/>
    </row>
    <row r="18" spans="1:15" s="3" customFormat="1" ht="12" customHeight="1">
      <c r="A18" s="3" t="s">
        <v>171</v>
      </c>
      <c r="B18" s="9">
        <v>417357</v>
      </c>
      <c r="C18" s="9">
        <v>412554</v>
      </c>
      <c r="D18" s="9">
        <v>9835</v>
      </c>
      <c r="E18" s="9">
        <v>-320418</v>
      </c>
      <c r="F18" s="9">
        <v>-127799</v>
      </c>
      <c r="G18" s="9">
        <v>0</v>
      </c>
      <c r="H18" s="9">
        <v>-25828</v>
      </c>
      <c r="I18" s="9">
        <v>44978</v>
      </c>
      <c r="J18" s="9">
        <v>-2565</v>
      </c>
      <c r="K18" s="9">
        <v>66885</v>
      </c>
      <c r="L18" s="9">
        <v>0</v>
      </c>
      <c r="M18" s="9">
        <v>73635</v>
      </c>
      <c r="N18" s="9">
        <v>-13364</v>
      </c>
      <c r="O18" s="9">
        <v>60271</v>
      </c>
    </row>
    <row r="19" spans="1:15" s="3" customFormat="1" ht="12" customHeight="1">
      <c r="A19" s="3" t="s">
        <v>149</v>
      </c>
      <c r="B19" s="9">
        <v>405555</v>
      </c>
      <c r="C19" s="9">
        <v>137070</v>
      </c>
      <c r="D19" s="9">
        <v>12121</v>
      </c>
      <c r="E19" s="9">
        <v>-106129</v>
      </c>
      <c r="F19" s="9">
        <v>-41912</v>
      </c>
      <c r="G19" s="9">
        <v>0</v>
      </c>
      <c r="H19" s="9">
        <v>1150</v>
      </c>
      <c r="I19" s="9">
        <v>29203</v>
      </c>
      <c r="J19" s="9">
        <v>-911</v>
      </c>
      <c r="K19" s="9">
        <v>-113</v>
      </c>
      <c r="L19" s="9">
        <v>0</v>
      </c>
      <c r="M19" s="9">
        <v>17208</v>
      </c>
      <c r="N19" s="9">
        <v>-17208</v>
      </c>
      <c r="O19" s="9">
        <v>0</v>
      </c>
    </row>
    <row r="20" spans="1:15" s="3" customFormat="1" ht="12" customHeight="1">
      <c r="A20" s="3" t="s">
        <v>163</v>
      </c>
      <c r="B20" s="9">
        <v>379163</v>
      </c>
      <c r="C20" s="9">
        <v>416575</v>
      </c>
      <c r="D20" s="9">
        <v>34161</v>
      </c>
      <c r="E20" s="9">
        <v>-472759</v>
      </c>
      <c r="F20" s="9">
        <v>-167281</v>
      </c>
      <c r="G20" s="9">
        <v>4600</v>
      </c>
      <c r="H20" s="9">
        <v>-184704</v>
      </c>
      <c r="I20" s="9">
        <v>66287</v>
      </c>
      <c r="J20" s="9">
        <v>-14444</v>
      </c>
      <c r="K20" s="9">
        <v>-7751</v>
      </c>
      <c r="L20" s="9">
        <v>0</v>
      </c>
      <c r="M20" s="9">
        <v>-174773</v>
      </c>
      <c r="N20" s="9">
        <v>-49251</v>
      </c>
      <c r="O20" s="9">
        <v>-224024</v>
      </c>
    </row>
    <row r="21" spans="1:15" s="3" customFormat="1" ht="12" customHeight="1">
      <c r="A21" s="3" t="s">
        <v>150</v>
      </c>
      <c r="B21" s="9">
        <v>287668</v>
      </c>
      <c r="C21" s="9">
        <v>151337</v>
      </c>
      <c r="D21" s="9">
        <v>7740</v>
      </c>
      <c r="E21" s="9">
        <v>-125108</v>
      </c>
      <c r="F21" s="9">
        <v>-48641</v>
      </c>
      <c r="G21" s="9">
        <v>103</v>
      </c>
      <c r="H21" s="9">
        <v>-14569</v>
      </c>
      <c r="I21" s="9">
        <v>33784</v>
      </c>
      <c r="J21" s="9">
        <v>-1090</v>
      </c>
      <c r="K21" s="9">
        <v>44932</v>
      </c>
      <c r="L21" s="9">
        <v>0</v>
      </c>
      <c r="M21" s="9">
        <v>55317</v>
      </c>
      <c r="N21" s="9">
        <v>-8278</v>
      </c>
      <c r="O21" s="9">
        <v>47039</v>
      </c>
    </row>
    <row r="22" spans="1:15" s="3" customFormat="1" ht="12" customHeight="1">
      <c r="A22" s="3" t="s">
        <v>234</v>
      </c>
      <c r="B22" s="9">
        <v>250360</v>
      </c>
      <c r="C22" s="9">
        <v>225765</v>
      </c>
      <c r="D22" s="9">
        <v>36800</v>
      </c>
      <c r="E22" s="9">
        <v>1567</v>
      </c>
      <c r="F22" s="9">
        <v>-18804</v>
      </c>
      <c r="G22" s="9">
        <v>-210000</v>
      </c>
      <c r="H22" s="9">
        <v>35328</v>
      </c>
      <c r="I22" s="9">
        <v>839626</v>
      </c>
      <c r="J22" s="9">
        <v>-109263</v>
      </c>
      <c r="K22" s="9">
        <v>290236</v>
      </c>
      <c r="L22" s="9">
        <v>0</v>
      </c>
      <c r="M22" s="9">
        <v>1019127</v>
      </c>
      <c r="N22" s="9">
        <v>-1019116</v>
      </c>
      <c r="O22" s="9">
        <v>11</v>
      </c>
    </row>
    <row r="23" spans="1:15" s="3" customFormat="1" ht="12" customHeight="1">
      <c r="A23" s="3" t="s">
        <v>217</v>
      </c>
      <c r="B23" s="9">
        <v>195331</v>
      </c>
      <c r="C23" s="9">
        <v>189821</v>
      </c>
      <c r="D23" s="9">
        <v>3687</v>
      </c>
      <c r="E23" s="9">
        <v>-109187</v>
      </c>
      <c r="F23" s="9">
        <v>-90781</v>
      </c>
      <c r="G23" s="9">
        <v>0</v>
      </c>
      <c r="H23" s="9">
        <v>-6460</v>
      </c>
      <c r="I23" s="9">
        <v>12468</v>
      </c>
      <c r="J23" s="9">
        <v>-1444</v>
      </c>
      <c r="K23" s="9">
        <v>0</v>
      </c>
      <c r="L23" s="9">
        <v>0</v>
      </c>
      <c r="M23" s="9">
        <v>877</v>
      </c>
      <c r="N23" s="9">
        <v>-857</v>
      </c>
      <c r="O23" s="9">
        <v>20</v>
      </c>
    </row>
    <row r="24" spans="1:15" s="3" customFormat="1" ht="12" customHeight="1">
      <c r="A24" s="3" t="s">
        <v>244</v>
      </c>
      <c r="B24" s="9">
        <v>187380</v>
      </c>
      <c r="C24" s="9">
        <v>187380</v>
      </c>
      <c r="D24" s="9">
        <v>80546</v>
      </c>
      <c r="E24" s="9">
        <v>-255050</v>
      </c>
      <c r="F24" s="9">
        <v>-57123</v>
      </c>
      <c r="G24" s="9">
        <v>0</v>
      </c>
      <c r="H24" s="9">
        <v>-44247</v>
      </c>
      <c r="I24" s="9">
        <v>82263</v>
      </c>
      <c r="J24" s="9"/>
      <c r="K24" s="9">
        <v>0</v>
      </c>
      <c r="L24" s="9">
        <v>0</v>
      </c>
      <c r="M24" s="9">
        <v>-42530</v>
      </c>
      <c r="N24" s="9">
        <v>42530</v>
      </c>
      <c r="O24" s="9"/>
    </row>
    <row r="25" spans="1:15" s="3" customFormat="1" ht="12" customHeight="1">
      <c r="A25" s="3" t="s">
        <v>141</v>
      </c>
      <c r="B25" s="9">
        <v>178697</v>
      </c>
      <c r="C25" s="9">
        <v>178697</v>
      </c>
      <c r="D25" s="9">
        <v>815125</v>
      </c>
      <c r="E25" s="9">
        <v>-1577569</v>
      </c>
      <c r="F25" s="9">
        <v>-121335</v>
      </c>
      <c r="G25" s="9">
        <v>-52623</v>
      </c>
      <c r="H25" s="9">
        <v>-757705</v>
      </c>
      <c r="I25" s="9">
        <v>3257662</v>
      </c>
      <c r="J25" s="9">
        <v>-255583</v>
      </c>
      <c r="K25" s="9">
        <v>683156</v>
      </c>
      <c r="L25" s="9">
        <v>0</v>
      </c>
      <c r="M25" s="9">
        <v>2112405</v>
      </c>
      <c r="N25" s="9">
        <v>-1620531</v>
      </c>
      <c r="O25" s="9">
        <v>491874</v>
      </c>
    </row>
    <row r="26" spans="1:15" s="3" customFormat="1" ht="12" customHeight="1">
      <c r="A26" s="3" t="s">
        <v>226</v>
      </c>
      <c r="B26" s="9">
        <v>175835</v>
      </c>
      <c r="C26" s="9">
        <v>17430</v>
      </c>
      <c r="D26" s="9">
        <v>1150</v>
      </c>
      <c r="E26" s="9">
        <v>-13463</v>
      </c>
      <c r="F26" s="9">
        <v>-541</v>
      </c>
      <c r="G26" s="9">
        <v>338</v>
      </c>
      <c r="H26" s="9">
        <v>4914</v>
      </c>
      <c r="I26" s="9">
        <v>8521</v>
      </c>
      <c r="J26" s="9">
        <v>-3570</v>
      </c>
      <c r="K26" s="9">
        <v>6501</v>
      </c>
      <c r="L26" s="9">
        <v>1553</v>
      </c>
      <c r="M26" s="9">
        <v>16769</v>
      </c>
      <c r="N26" s="9">
        <v>-1950</v>
      </c>
      <c r="O26" s="9">
        <v>14819</v>
      </c>
    </row>
    <row r="27" spans="1:15" s="3" customFormat="1" ht="12" customHeight="1">
      <c r="A27" s="3" t="s">
        <v>152</v>
      </c>
      <c r="B27" s="9">
        <v>170052</v>
      </c>
      <c r="C27" s="9">
        <v>49795</v>
      </c>
      <c r="D27" s="9">
        <v>3610</v>
      </c>
      <c r="E27" s="9">
        <v>-36413</v>
      </c>
      <c r="F27" s="9">
        <v>-5024</v>
      </c>
      <c r="G27" s="9">
        <v>0</v>
      </c>
      <c r="H27" s="9">
        <v>11968</v>
      </c>
      <c r="I27" s="9">
        <v>14055</v>
      </c>
      <c r="J27" s="9"/>
      <c r="K27" s="9">
        <v>0</v>
      </c>
      <c r="L27" s="9">
        <v>0</v>
      </c>
      <c r="M27" s="9">
        <v>22413</v>
      </c>
      <c r="N27" s="9">
        <v>-22416</v>
      </c>
      <c r="O27" s="9">
        <v>-3</v>
      </c>
    </row>
    <row r="28" spans="1:15" s="3" customFormat="1" ht="12" customHeight="1">
      <c r="A28" s="3" t="s">
        <v>151</v>
      </c>
      <c r="B28" s="9">
        <v>160401</v>
      </c>
      <c r="C28" s="9">
        <v>160401</v>
      </c>
      <c r="D28" s="9">
        <v>4138</v>
      </c>
      <c r="E28" s="9">
        <v>-210262</v>
      </c>
      <c r="F28" s="9">
        <v>-4404</v>
      </c>
      <c r="G28" s="9">
        <v>42882</v>
      </c>
      <c r="H28" s="9">
        <v>-7245</v>
      </c>
      <c r="I28" s="9">
        <v>10499</v>
      </c>
      <c r="J28" s="9">
        <v>-187</v>
      </c>
      <c r="K28" s="9">
        <v>-1680</v>
      </c>
      <c r="L28" s="9">
        <v>17</v>
      </c>
      <c r="M28" s="9">
        <v>-2734</v>
      </c>
      <c r="N28" s="9">
        <v>2734</v>
      </c>
      <c r="O28" s="9"/>
    </row>
    <row r="29" spans="1:15" s="3" customFormat="1" ht="12" customHeight="1">
      <c r="A29" s="3" t="s">
        <v>161</v>
      </c>
      <c r="B29" s="9">
        <v>143280</v>
      </c>
      <c r="C29" s="9">
        <v>123624</v>
      </c>
      <c r="D29" s="9">
        <v>15113</v>
      </c>
      <c r="E29" s="9">
        <v>-292420</v>
      </c>
      <c r="F29" s="9">
        <v>-185</v>
      </c>
      <c r="G29" s="9">
        <v>-80722</v>
      </c>
      <c r="H29" s="9">
        <v>-234590</v>
      </c>
      <c r="I29" s="9">
        <v>48311</v>
      </c>
      <c r="J29" s="9"/>
      <c r="K29" s="9">
        <v>0</v>
      </c>
      <c r="L29" s="9">
        <v>0</v>
      </c>
      <c r="M29" s="9">
        <v>-201392</v>
      </c>
      <c r="N29" s="9">
        <v>201392</v>
      </c>
      <c r="O29" s="9"/>
    </row>
    <row r="30" spans="1:15" s="3" customFormat="1" ht="12" customHeight="1">
      <c r="A30" s="3" t="s">
        <v>245</v>
      </c>
      <c r="B30" s="9">
        <v>139329</v>
      </c>
      <c r="C30" s="9">
        <v>79038</v>
      </c>
      <c r="D30" s="9">
        <v>6800</v>
      </c>
      <c r="E30" s="9">
        <v>-26957</v>
      </c>
      <c r="F30" s="9">
        <v>-35813</v>
      </c>
      <c r="G30" s="9">
        <v>-1782</v>
      </c>
      <c r="H30" s="9">
        <v>21286</v>
      </c>
      <c r="I30" s="9">
        <v>26328</v>
      </c>
      <c r="J30" s="9">
        <v>-12146</v>
      </c>
      <c r="K30" s="9">
        <v>0</v>
      </c>
      <c r="L30" s="9">
        <v>0</v>
      </c>
      <c r="M30" s="9">
        <v>28668</v>
      </c>
      <c r="N30" s="9">
        <v>-29186</v>
      </c>
      <c r="O30" s="9">
        <v>-518</v>
      </c>
    </row>
    <row r="31" spans="1:15" s="3" customFormat="1" ht="12" customHeight="1">
      <c r="A31" s="3" t="s">
        <v>219</v>
      </c>
      <c r="B31" s="9">
        <v>132505</v>
      </c>
      <c r="C31" s="9">
        <v>63521</v>
      </c>
      <c r="D31" s="9">
        <v>1505</v>
      </c>
      <c r="E31" s="9">
        <v>-12617</v>
      </c>
      <c r="F31" s="9">
        <v>-39786</v>
      </c>
      <c r="G31" s="9">
        <v>0</v>
      </c>
      <c r="H31" s="9">
        <v>12623</v>
      </c>
      <c r="I31" s="9">
        <v>6048</v>
      </c>
      <c r="J31" s="9">
        <v>-74</v>
      </c>
      <c r="K31" s="9">
        <v>-726</v>
      </c>
      <c r="L31" s="9">
        <v>0</v>
      </c>
      <c r="M31" s="9">
        <v>16366</v>
      </c>
      <c r="N31" s="9">
        <v>-16366</v>
      </c>
      <c r="O31" s="9"/>
    </row>
    <row r="32" spans="1:15" s="3" customFormat="1" ht="12" customHeight="1">
      <c r="A32" s="3" t="s">
        <v>220</v>
      </c>
      <c r="B32" s="9">
        <v>132069</v>
      </c>
      <c r="C32" s="9">
        <v>130610</v>
      </c>
      <c r="D32" s="9">
        <v>6320</v>
      </c>
      <c r="E32" s="9">
        <v>-37157</v>
      </c>
      <c r="F32" s="9">
        <v>-94176</v>
      </c>
      <c r="G32" s="9">
        <v>0</v>
      </c>
      <c r="H32" s="9">
        <v>5597</v>
      </c>
      <c r="I32" s="9">
        <v>18324</v>
      </c>
      <c r="J32" s="9">
        <v>-428</v>
      </c>
      <c r="K32" s="9">
        <v>0</v>
      </c>
      <c r="L32" s="9">
        <v>0</v>
      </c>
      <c r="M32" s="9">
        <v>17173</v>
      </c>
      <c r="N32" s="9">
        <v>-17236</v>
      </c>
      <c r="O32" s="9">
        <v>-63</v>
      </c>
    </row>
    <row r="33" spans="1:15" s="3" customFormat="1" ht="12" customHeight="1">
      <c r="A33" s="3" t="s">
        <v>172</v>
      </c>
      <c r="B33" s="9">
        <v>120447</v>
      </c>
      <c r="C33" s="9">
        <v>38243</v>
      </c>
      <c r="D33" s="9">
        <v>1933</v>
      </c>
      <c r="E33" s="9">
        <v>-26193</v>
      </c>
      <c r="F33" s="9">
        <v>-13516</v>
      </c>
      <c r="G33" s="9">
        <v>0</v>
      </c>
      <c r="H33" s="9">
        <v>467</v>
      </c>
      <c r="I33" s="9">
        <v>8805</v>
      </c>
      <c r="J33" s="9">
        <v>-101</v>
      </c>
      <c r="K33" s="9">
        <v>-3703</v>
      </c>
      <c r="L33" s="9">
        <v>0</v>
      </c>
      <c r="M33" s="9">
        <v>3535</v>
      </c>
      <c r="N33" s="9">
        <v>-4312</v>
      </c>
      <c r="O33" s="9">
        <v>-777</v>
      </c>
    </row>
    <row r="34" spans="1:15" s="3" customFormat="1" ht="12" customHeight="1">
      <c r="A34" s="3" t="s">
        <v>176</v>
      </c>
      <c r="B34" s="9">
        <v>119336</v>
      </c>
      <c r="C34" s="9">
        <v>78855</v>
      </c>
      <c r="D34" s="9">
        <v>13048</v>
      </c>
      <c r="E34" s="9">
        <v>-23273</v>
      </c>
      <c r="F34" s="9">
        <v>-3855</v>
      </c>
      <c r="G34" s="9">
        <v>0</v>
      </c>
      <c r="H34" s="9">
        <v>64775</v>
      </c>
      <c r="I34" s="9">
        <v>23575</v>
      </c>
      <c r="J34" s="9">
        <v>-60</v>
      </c>
      <c r="K34" s="9">
        <v>0</v>
      </c>
      <c r="L34" s="9">
        <v>0</v>
      </c>
      <c r="M34" s="9">
        <v>75242</v>
      </c>
      <c r="N34" s="9">
        <v>-74845</v>
      </c>
      <c r="O34" s="9">
        <v>397</v>
      </c>
    </row>
    <row r="35" spans="1:15" s="3" customFormat="1" ht="12" customHeight="1">
      <c r="A35" s="3" t="s">
        <v>155</v>
      </c>
      <c r="B35" s="9">
        <v>116906</v>
      </c>
      <c r="C35" s="9">
        <v>15886</v>
      </c>
      <c r="D35" s="9">
        <v>3357</v>
      </c>
      <c r="E35" s="9">
        <v>-13233</v>
      </c>
      <c r="F35" s="9">
        <v>-6529</v>
      </c>
      <c r="G35" s="9">
        <v>15925</v>
      </c>
      <c r="H35" s="9">
        <v>15406</v>
      </c>
      <c r="I35" s="9">
        <v>4417</v>
      </c>
      <c r="J35" s="9"/>
      <c r="K35" s="9">
        <v>0</v>
      </c>
      <c r="L35" s="9">
        <v>0</v>
      </c>
      <c r="M35" s="9">
        <v>16466</v>
      </c>
      <c r="N35" s="9">
        <v>-5465</v>
      </c>
      <c r="O35" s="9">
        <v>11001</v>
      </c>
    </row>
    <row r="36" spans="1:15" s="3" customFormat="1" ht="12" customHeight="1">
      <c r="A36" s="3" t="s">
        <v>239</v>
      </c>
      <c r="B36" s="9">
        <v>102571</v>
      </c>
      <c r="C36" s="9">
        <v>101508</v>
      </c>
      <c r="D36" s="9">
        <v>4284</v>
      </c>
      <c r="E36" s="9">
        <v>-84187</v>
      </c>
      <c r="F36" s="9">
        <v>-23248</v>
      </c>
      <c r="G36" s="9">
        <v>0</v>
      </c>
      <c r="H36" s="9">
        <v>-1643</v>
      </c>
      <c r="I36" s="9">
        <v>10205</v>
      </c>
      <c r="J36" s="9">
        <v>-21</v>
      </c>
      <c r="K36" s="9">
        <v>0</v>
      </c>
      <c r="L36" s="9">
        <v>0</v>
      </c>
      <c r="M36" s="9">
        <v>4257</v>
      </c>
      <c r="N36" s="9">
        <v>-4324</v>
      </c>
      <c r="O36" s="9">
        <v>-67</v>
      </c>
    </row>
    <row r="37" spans="1:15" s="3" customFormat="1" ht="12" customHeight="1">
      <c r="A37" s="3" t="s">
        <v>222</v>
      </c>
      <c r="B37" s="9">
        <v>100028</v>
      </c>
      <c r="C37" s="9">
        <v>26447</v>
      </c>
      <c r="D37" s="9">
        <v>508</v>
      </c>
      <c r="E37" s="9">
        <v>-11671</v>
      </c>
      <c r="F37" s="9">
        <v>-16743</v>
      </c>
      <c r="G37" s="9">
        <v>0</v>
      </c>
      <c r="H37" s="9">
        <v>-1459</v>
      </c>
      <c r="I37" s="9">
        <v>5740</v>
      </c>
      <c r="J37" s="9">
        <v>-2007</v>
      </c>
      <c r="K37" s="9">
        <v>830</v>
      </c>
      <c r="L37" s="9">
        <v>0</v>
      </c>
      <c r="M37" s="9">
        <v>2596</v>
      </c>
      <c r="N37" s="9">
        <v>-1998</v>
      </c>
      <c r="O37" s="9">
        <v>598</v>
      </c>
    </row>
    <row r="38" spans="1:15" s="3" customFormat="1" ht="12" customHeight="1">
      <c r="A38" s="3" t="s">
        <v>153</v>
      </c>
      <c r="B38" s="9">
        <v>96377</v>
      </c>
      <c r="C38" s="9">
        <v>90558</v>
      </c>
      <c r="D38" s="9">
        <v>14810</v>
      </c>
      <c r="E38" s="9">
        <v>-101639</v>
      </c>
      <c r="F38" s="9">
        <v>-21908</v>
      </c>
      <c r="G38" s="9">
        <v>0</v>
      </c>
      <c r="H38" s="9">
        <v>-18179</v>
      </c>
      <c r="I38" s="9">
        <v>53277</v>
      </c>
      <c r="J38" s="9">
        <v>-2061</v>
      </c>
      <c r="K38" s="9">
        <v>-873</v>
      </c>
      <c r="L38" s="9">
        <v>-14251</v>
      </c>
      <c r="M38" s="9">
        <v>3103</v>
      </c>
      <c r="N38" s="9">
        <v>-3103</v>
      </c>
      <c r="O38" s="9"/>
    </row>
    <row r="39" spans="1:15" s="3" customFormat="1" ht="12" customHeight="1">
      <c r="A39" s="3" t="s">
        <v>154</v>
      </c>
      <c r="B39" s="9">
        <v>95728</v>
      </c>
      <c r="C39" s="9">
        <v>45720</v>
      </c>
      <c r="D39" s="9">
        <v>7659</v>
      </c>
      <c r="E39" s="9">
        <v>-36527</v>
      </c>
      <c r="F39" s="9">
        <v>-22321</v>
      </c>
      <c r="G39" s="9">
        <v>0</v>
      </c>
      <c r="H39" s="9">
        <v>-5469</v>
      </c>
      <c r="I39" s="9">
        <v>40777</v>
      </c>
      <c r="J39" s="9">
        <v>-76</v>
      </c>
      <c r="K39" s="9">
        <v>-10432</v>
      </c>
      <c r="L39" s="9">
        <v>-203</v>
      </c>
      <c r="M39" s="9">
        <v>16938</v>
      </c>
      <c r="N39" s="9">
        <v>-14061</v>
      </c>
      <c r="O39" s="9">
        <v>2877</v>
      </c>
    </row>
    <row r="40" spans="1:15" s="3" customFormat="1" ht="12" customHeight="1">
      <c r="A40" s="3" t="s">
        <v>181</v>
      </c>
      <c r="B40" s="9">
        <v>75181</v>
      </c>
      <c r="C40" s="9">
        <v>65808</v>
      </c>
      <c r="D40" s="9">
        <v>9307</v>
      </c>
      <c r="E40" s="9">
        <v>-77489</v>
      </c>
      <c r="F40" s="9">
        <v>-8724</v>
      </c>
      <c r="G40" s="9">
        <v>0</v>
      </c>
      <c r="H40" s="9">
        <v>-11098</v>
      </c>
      <c r="I40" s="9">
        <v>25800</v>
      </c>
      <c r="J40" s="9"/>
      <c r="K40" s="9">
        <v>0</v>
      </c>
      <c r="L40" s="9">
        <v>-42134</v>
      </c>
      <c r="M40" s="9">
        <v>-36739</v>
      </c>
      <c r="N40" s="9">
        <v>36739</v>
      </c>
      <c r="O40" s="9"/>
    </row>
    <row r="41" spans="1:15" s="3" customFormat="1" ht="12" customHeight="1">
      <c r="A41" s="3" t="s">
        <v>236</v>
      </c>
      <c r="B41" s="9">
        <v>73446</v>
      </c>
      <c r="C41" s="9">
        <v>54232</v>
      </c>
      <c r="D41" s="9">
        <v>1009</v>
      </c>
      <c r="E41" s="9">
        <v>-5299</v>
      </c>
      <c r="F41" s="9">
        <v>-6801</v>
      </c>
      <c r="G41" s="9">
        <v>0</v>
      </c>
      <c r="H41" s="9">
        <v>43141</v>
      </c>
      <c r="I41" s="9">
        <v>7327</v>
      </c>
      <c r="J41" s="9"/>
      <c r="K41" s="9">
        <v>0</v>
      </c>
      <c r="L41" s="9">
        <v>0</v>
      </c>
      <c r="M41" s="9">
        <v>49459</v>
      </c>
      <c r="N41" s="9">
        <v>-49459</v>
      </c>
      <c r="O41" s="9"/>
    </row>
    <row r="42" spans="1:15" s="3" customFormat="1" ht="12" customHeight="1">
      <c r="A42" s="3" t="s">
        <v>157</v>
      </c>
      <c r="B42" s="9">
        <v>63522</v>
      </c>
      <c r="C42" s="9">
        <v>7781</v>
      </c>
      <c r="D42" s="9">
        <v>619</v>
      </c>
      <c r="E42" s="9">
        <v>-12261</v>
      </c>
      <c r="F42" s="9">
        <v>1181</v>
      </c>
      <c r="G42" s="9">
        <v>0</v>
      </c>
      <c r="H42" s="9">
        <v>-2680</v>
      </c>
      <c r="I42" s="9">
        <v>3472</v>
      </c>
      <c r="J42" s="9"/>
      <c r="K42" s="9">
        <v>0</v>
      </c>
      <c r="L42" s="9">
        <v>0</v>
      </c>
      <c r="M42" s="9">
        <v>173</v>
      </c>
      <c r="N42" s="9">
        <v>-173</v>
      </c>
      <c r="O42" s="9"/>
    </row>
    <row r="43" spans="1:15" s="3" customFormat="1" ht="12" customHeight="1">
      <c r="A43" s="3" t="s">
        <v>178</v>
      </c>
      <c r="B43" s="9">
        <v>62977</v>
      </c>
      <c r="C43" s="9">
        <v>60607</v>
      </c>
      <c r="D43" s="9">
        <v>1641</v>
      </c>
      <c r="E43" s="9">
        <v>-61109</v>
      </c>
      <c r="F43" s="9">
        <v>-14516</v>
      </c>
      <c r="G43" s="9">
        <v>0</v>
      </c>
      <c r="H43" s="9">
        <v>-13377</v>
      </c>
      <c r="I43" s="9">
        <v>19357</v>
      </c>
      <c r="J43" s="9">
        <v>-1975</v>
      </c>
      <c r="K43" s="9">
        <v>-5516</v>
      </c>
      <c r="L43" s="9">
        <v>0</v>
      </c>
      <c r="M43" s="9">
        <v>-3152</v>
      </c>
      <c r="N43" s="9">
        <v>3152</v>
      </c>
      <c r="O43" s="9"/>
    </row>
    <row r="44" spans="1:15" s="3" customFormat="1" ht="12" customHeight="1">
      <c r="A44" s="3" t="s">
        <v>158</v>
      </c>
      <c r="B44" s="9">
        <v>62612</v>
      </c>
      <c r="C44" s="9">
        <v>32041</v>
      </c>
      <c r="D44" s="9">
        <v>974</v>
      </c>
      <c r="E44" s="9">
        <v>-939</v>
      </c>
      <c r="F44" s="9">
        <v>-4688</v>
      </c>
      <c r="G44" s="9">
        <v>-17385</v>
      </c>
      <c r="H44" s="9">
        <v>10003</v>
      </c>
      <c r="I44" s="9">
        <v>2572</v>
      </c>
      <c r="J44" s="9">
        <v>-443</v>
      </c>
      <c r="K44" s="9">
        <v>0</v>
      </c>
      <c r="L44" s="9">
        <v>0</v>
      </c>
      <c r="M44" s="9">
        <v>11158</v>
      </c>
      <c r="N44" s="9">
        <v>-11158</v>
      </c>
      <c r="O44" s="9"/>
    </row>
    <row r="45" spans="1:15" s="3" customFormat="1" ht="12" customHeight="1">
      <c r="A45" s="3" t="s">
        <v>177</v>
      </c>
      <c r="B45" s="9">
        <v>55008</v>
      </c>
      <c r="C45" s="9">
        <v>49072</v>
      </c>
      <c r="D45" s="9">
        <v>752</v>
      </c>
      <c r="E45" s="9">
        <v>-42879</v>
      </c>
      <c r="F45" s="9">
        <v>-2848</v>
      </c>
      <c r="G45" s="9">
        <v>0</v>
      </c>
      <c r="H45" s="9">
        <v>4097</v>
      </c>
      <c r="I45" s="9">
        <v>3569</v>
      </c>
      <c r="J45" s="9"/>
      <c r="K45" s="9">
        <v>0</v>
      </c>
      <c r="L45" s="9">
        <v>41</v>
      </c>
      <c r="M45" s="9">
        <v>6955</v>
      </c>
      <c r="N45" s="9">
        <v>-6955</v>
      </c>
      <c r="O45" s="9"/>
    </row>
    <row r="46" spans="1:15" s="3" customFormat="1" ht="12" customHeight="1">
      <c r="A46" s="3" t="s">
        <v>156</v>
      </c>
      <c r="B46" s="9">
        <v>49452</v>
      </c>
      <c r="C46" s="9">
        <v>10430</v>
      </c>
      <c r="D46" s="9">
        <v>375</v>
      </c>
      <c r="E46" s="9">
        <v>-29609</v>
      </c>
      <c r="F46" s="9">
        <v>-3676</v>
      </c>
      <c r="G46" s="9">
        <v>0</v>
      </c>
      <c r="H46" s="9">
        <v>-22480</v>
      </c>
      <c r="I46" s="9">
        <v>1175</v>
      </c>
      <c r="J46" s="9">
        <v>-57</v>
      </c>
      <c r="K46" s="9">
        <v>-263</v>
      </c>
      <c r="L46" s="9">
        <v>0</v>
      </c>
      <c r="M46" s="9">
        <v>-22000</v>
      </c>
      <c r="N46" s="9">
        <v>22000</v>
      </c>
      <c r="O46" s="9"/>
    </row>
    <row r="47" spans="1:15" s="3" customFormat="1" ht="12" customHeight="1">
      <c r="A47" s="3" t="s">
        <v>167</v>
      </c>
      <c r="B47" s="9">
        <v>47087</v>
      </c>
      <c r="C47" s="9">
        <v>29244</v>
      </c>
      <c r="D47" s="9">
        <v>218</v>
      </c>
      <c r="E47" s="9">
        <v>-15362</v>
      </c>
      <c r="F47" s="9">
        <v>-1236</v>
      </c>
      <c r="G47" s="9">
        <v>0</v>
      </c>
      <c r="H47" s="9">
        <v>12864</v>
      </c>
      <c r="I47" s="9">
        <v>258140</v>
      </c>
      <c r="J47" s="9">
        <v>-1027622</v>
      </c>
      <c r="K47" s="9">
        <v>186401</v>
      </c>
      <c r="L47" s="9">
        <v>0</v>
      </c>
      <c r="M47" s="9">
        <v>-570435</v>
      </c>
      <c r="N47" s="9">
        <v>303904</v>
      </c>
      <c r="O47" s="9">
        <v>-266531</v>
      </c>
    </row>
    <row r="48" spans="1:15" s="3" customFormat="1" ht="12" customHeight="1">
      <c r="A48" s="3" t="s">
        <v>160</v>
      </c>
      <c r="B48" s="9">
        <v>41681</v>
      </c>
      <c r="C48" s="9">
        <v>26351</v>
      </c>
      <c r="D48" s="9">
        <v>2140</v>
      </c>
      <c r="E48" s="9">
        <v>-21997</v>
      </c>
      <c r="F48" s="9">
        <v>-11840</v>
      </c>
      <c r="G48" s="9">
        <v>-857</v>
      </c>
      <c r="H48" s="9">
        <v>-6203</v>
      </c>
      <c r="I48" s="9">
        <v>8866</v>
      </c>
      <c r="J48" s="9">
        <v>-475</v>
      </c>
      <c r="K48" s="9">
        <v>0</v>
      </c>
      <c r="L48" s="9">
        <v>0</v>
      </c>
      <c r="M48" s="9">
        <v>48</v>
      </c>
      <c r="N48" s="9">
        <v>-23</v>
      </c>
      <c r="O48" s="9">
        <v>25</v>
      </c>
    </row>
    <row r="49" spans="1:15" s="3" customFormat="1" ht="12" customHeight="1">
      <c r="A49" s="3" t="s">
        <v>173</v>
      </c>
      <c r="B49" s="9">
        <v>39120</v>
      </c>
      <c r="C49" s="9">
        <v>39000</v>
      </c>
      <c r="D49" s="9">
        <v>638</v>
      </c>
      <c r="E49" s="9">
        <v>-896</v>
      </c>
      <c r="F49" s="9">
        <v>-30668</v>
      </c>
      <c r="G49" s="9">
        <v>0</v>
      </c>
      <c r="H49" s="9">
        <v>8074</v>
      </c>
      <c r="I49" s="9">
        <v>2064</v>
      </c>
      <c r="J49" s="9">
        <v>-239</v>
      </c>
      <c r="K49" s="9">
        <v>0</v>
      </c>
      <c r="L49" s="9">
        <v>0</v>
      </c>
      <c r="M49" s="9">
        <v>9261</v>
      </c>
      <c r="N49" s="9">
        <v>-9206</v>
      </c>
      <c r="O49" s="9">
        <v>55</v>
      </c>
    </row>
    <row r="50" spans="1:15" s="3" customFormat="1" ht="12" customHeight="1">
      <c r="A50" s="3" t="s">
        <v>169</v>
      </c>
      <c r="B50" s="9">
        <v>33994</v>
      </c>
      <c r="C50" s="9">
        <v>9541</v>
      </c>
      <c r="D50" s="9">
        <v>506</v>
      </c>
      <c r="E50" s="9">
        <v>-5210</v>
      </c>
      <c r="F50" s="9">
        <v>-2692</v>
      </c>
      <c r="G50" s="9">
        <v>421</v>
      </c>
      <c r="H50" s="9">
        <v>2566</v>
      </c>
      <c r="I50" s="9">
        <v>766</v>
      </c>
      <c r="J50" s="9">
        <v>-78</v>
      </c>
      <c r="K50" s="9">
        <v>0</v>
      </c>
      <c r="L50" s="9">
        <v>0</v>
      </c>
      <c r="M50" s="9">
        <v>2748</v>
      </c>
      <c r="N50" s="9">
        <v>-2748</v>
      </c>
      <c r="O50" s="9"/>
    </row>
    <row r="51" spans="1:15" s="3" customFormat="1" ht="12" customHeight="1">
      <c r="A51" s="3" t="s">
        <v>165</v>
      </c>
      <c r="B51" s="9">
        <v>32958</v>
      </c>
      <c r="C51" s="9">
        <v>28669</v>
      </c>
      <c r="D51" s="9">
        <v>578</v>
      </c>
      <c r="E51" s="9">
        <v>-14308</v>
      </c>
      <c r="F51" s="9">
        <v>-355</v>
      </c>
      <c r="G51" s="9">
        <v>0</v>
      </c>
      <c r="H51" s="9">
        <v>14584</v>
      </c>
      <c r="I51" s="9">
        <v>2061</v>
      </c>
      <c r="J51" s="9">
        <v>-10</v>
      </c>
      <c r="K51" s="9">
        <v>0</v>
      </c>
      <c r="L51" s="9">
        <v>0</v>
      </c>
      <c r="M51" s="9">
        <v>16057</v>
      </c>
      <c r="N51" s="9">
        <v>-16057</v>
      </c>
      <c r="O51" s="9"/>
    </row>
    <row r="52" spans="1:15" s="3" customFormat="1" ht="12" customHeight="1">
      <c r="A52" s="3" t="s">
        <v>164</v>
      </c>
      <c r="B52" s="9">
        <v>32092</v>
      </c>
      <c r="C52" s="9">
        <v>16584</v>
      </c>
      <c r="D52" s="9">
        <v>-51</v>
      </c>
      <c r="E52" s="9">
        <v>-3045</v>
      </c>
      <c r="F52" s="9">
        <v>-14111</v>
      </c>
      <c r="G52" s="9">
        <v>0</v>
      </c>
      <c r="H52" s="9">
        <v>-623</v>
      </c>
      <c r="I52" s="9">
        <v>573</v>
      </c>
      <c r="J52" s="9"/>
      <c r="K52" s="9">
        <v>0</v>
      </c>
      <c r="L52" s="9">
        <v>7</v>
      </c>
      <c r="M52" s="9">
        <v>8</v>
      </c>
      <c r="N52" s="9">
        <v>-8</v>
      </c>
      <c r="O52" s="9"/>
    </row>
    <row r="53" spans="1:15" s="3" customFormat="1" ht="12" customHeight="1">
      <c r="A53" s="3" t="s">
        <v>247</v>
      </c>
      <c r="B53" s="9">
        <v>31458</v>
      </c>
      <c r="C53" s="9">
        <v>14494</v>
      </c>
      <c r="D53" s="9">
        <v>1556</v>
      </c>
      <c r="E53" s="9">
        <v>-8083</v>
      </c>
      <c r="F53" s="9">
        <v>-2404</v>
      </c>
      <c r="G53" s="9">
        <v>0</v>
      </c>
      <c r="H53" s="9">
        <v>5563</v>
      </c>
      <c r="I53" s="9">
        <v>10112</v>
      </c>
      <c r="J53" s="9">
        <v>-6</v>
      </c>
      <c r="K53" s="9">
        <v>0</v>
      </c>
      <c r="L53" s="9">
        <v>0</v>
      </c>
      <c r="M53" s="9">
        <v>14113</v>
      </c>
      <c r="N53" s="9">
        <v>-13263</v>
      </c>
      <c r="O53" s="9">
        <v>850</v>
      </c>
    </row>
    <row r="54" spans="1:15" s="3" customFormat="1" ht="12" customHeight="1">
      <c r="A54" s="3" t="s">
        <v>162</v>
      </c>
      <c r="B54" s="9">
        <v>30670</v>
      </c>
      <c r="C54" s="9">
        <v>16584</v>
      </c>
      <c r="D54" s="9">
        <v>1652</v>
      </c>
      <c r="E54" s="9">
        <v>-12406</v>
      </c>
      <c r="F54" s="9">
        <v>-6104</v>
      </c>
      <c r="G54" s="9">
        <v>37</v>
      </c>
      <c r="H54" s="9">
        <v>-237</v>
      </c>
      <c r="I54" s="9">
        <v>2364</v>
      </c>
      <c r="J54" s="9">
        <v>-4</v>
      </c>
      <c r="K54" s="9">
        <v>0</v>
      </c>
      <c r="L54" s="9">
        <v>0</v>
      </c>
      <c r="M54" s="9">
        <v>471</v>
      </c>
      <c r="N54" s="9">
        <v>-471</v>
      </c>
      <c r="O54" s="9"/>
    </row>
    <row r="55" spans="1:15" s="3" customFormat="1" ht="12" customHeight="1">
      <c r="A55" s="3" t="s">
        <v>184</v>
      </c>
      <c r="B55" s="9">
        <v>27946</v>
      </c>
      <c r="C55" s="9">
        <v>25954</v>
      </c>
      <c r="D55" s="9">
        <v>21334</v>
      </c>
      <c r="E55" s="9">
        <v>-15617</v>
      </c>
      <c r="F55" s="9">
        <v>-16732</v>
      </c>
      <c r="G55" s="9">
        <v>0</v>
      </c>
      <c r="H55" s="9">
        <v>14939</v>
      </c>
      <c r="I55" s="9">
        <v>48850</v>
      </c>
      <c r="J55" s="9">
        <v>-5186</v>
      </c>
      <c r="K55" s="9">
        <v>0</v>
      </c>
      <c r="L55" s="9">
        <v>309</v>
      </c>
      <c r="M55" s="9">
        <v>37578</v>
      </c>
      <c r="N55" s="9">
        <v>-3041</v>
      </c>
      <c r="O55" s="9">
        <v>34537</v>
      </c>
    </row>
    <row r="56" spans="1:15" s="3" customFormat="1" ht="12" customHeight="1">
      <c r="A56" s="3" t="s">
        <v>179</v>
      </c>
      <c r="B56" s="9">
        <v>26483</v>
      </c>
      <c r="C56" s="9">
        <v>26483</v>
      </c>
      <c r="D56" s="9">
        <v>9535</v>
      </c>
      <c r="E56" s="9">
        <v>-98457</v>
      </c>
      <c r="F56" s="9">
        <v>-114</v>
      </c>
      <c r="G56" s="9">
        <v>0</v>
      </c>
      <c r="H56" s="9">
        <v>-62553</v>
      </c>
      <c r="I56" s="9">
        <v>10015</v>
      </c>
      <c r="J56" s="9"/>
      <c r="K56" s="9">
        <v>0</v>
      </c>
      <c r="L56" s="9">
        <v>0</v>
      </c>
      <c r="M56" s="9">
        <v>-62073</v>
      </c>
      <c r="N56" s="9">
        <v>62073</v>
      </c>
      <c r="O56" s="9"/>
    </row>
    <row r="57" spans="1:15" s="3" customFormat="1" ht="12" customHeight="1">
      <c r="A57" s="3" t="s">
        <v>221</v>
      </c>
      <c r="B57" s="9">
        <v>24939</v>
      </c>
      <c r="C57" s="9">
        <v>39134</v>
      </c>
      <c r="D57" s="9">
        <v>1127</v>
      </c>
      <c r="E57" s="9">
        <v>-43863</v>
      </c>
      <c r="F57" s="9">
        <v>-556</v>
      </c>
      <c r="G57" s="9">
        <v>0</v>
      </c>
      <c r="H57" s="9">
        <v>-4158</v>
      </c>
      <c r="I57" s="9">
        <v>3332</v>
      </c>
      <c r="J57" s="9">
        <v>-392</v>
      </c>
      <c r="K57" s="9">
        <v>-1760</v>
      </c>
      <c r="L57" s="9">
        <v>0</v>
      </c>
      <c r="M57" s="9">
        <v>-4105</v>
      </c>
      <c r="N57" s="9">
        <v>4000</v>
      </c>
      <c r="O57" s="9">
        <v>-105</v>
      </c>
    </row>
    <row r="58" spans="1:15" s="3" customFormat="1" ht="12" customHeight="1">
      <c r="A58" s="3" t="s">
        <v>166</v>
      </c>
      <c r="B58" s="9">
        <v>24377</v>
      </c>
      <c r="C58" s="9">
        <v>1191</v>
      </c>
      <c r="D58" s="9">
        <v>12</v>
      </c>
      <c r="E58" s="9">
        <v>-860</v>
      </c>
      <c r="F58" s="9">
        <v>-9945</v>
      </c>
      <c r="G58" s="9">
        <v>10262</v>
      </c>
      <c r="H58" s="9">
        <v>660</v>
      </c>
      <c r="I58" s="9">
        <v>1813</v>
      </c>
      <c r="J58" s="9"/>
      <c r="K58" s="9">
        <v>0</v>
      </c>
      <c r="L58" s="9">
        <v>-85</v>
      </c>
      <c r="M58" s="9">
        <v>2376</v>
      </c>
      <c r="N58" s="9">
        <v>-1263</v>
      </c>
      <c r="O58" s="9">
        <v>1113</v>
      </c>
    </row>
    <row r="59" spans="1:15" s="3" customFormat="1" ht="12" customHeight="1">
      <c r="A59" s="3" t="s">
        <v>246</v>
      </c>
      <c r="B59" s="9">
        <v>21263</v>
      </c>
      <c r="C59" s="9">
        <v>16870</v>
      </c>
      <c r="D59" s="9">
        <v>701</v>
      </c>
      <c r="E59" s="9">
        <v>-3663</v>
      </c>
      <c r="F59" s="9">
        <v>-2050</v>
      </c>
      <c r="G59" s="9">
        <v>0</v>
      </c>
      <c r="H59" s="9">
        <v>11858</v>
      </c>
      <c r="I59" s="9">
        <v>1553</v>
      </c>
      <c r="J59" s="9"/>
      <c r="K59" s="9">
        <v>0</v>
      </c>
      <c r="L59" s="9">
        <v>0</v>
      </c>
      <c r="M59" s="9">
        <v>12710</v>
      </c>
      <c r="N59" s="9">
        <v>-12710</v>
      </c>
      <c r="O59" s="9"/>
    </row>
    <row r="60" spans="1:15" s="3" customFormat="1" ht="12" customHeight="1">
      <c r="A60" s="3" t="s">
        <v>250</v>
      </c>
      <c r="B60" s="9">
        <v>19483</v>
      </c>
      <c r="C60" s="9">
        <v>6239</v>
      </c>
      <c r="D60" s="9">
        <v>386</v>
      </c>
      <c r="E60" s="9">
        <v>-1301</v>
      </c>
      <c r="F60" s="9">
        <v>-3655</v>
      </c>
      <c r="G60" s="9">
        <v>488</v>
      </c>
      <c r="H60" s="9">
        <v>2157</v>
      </c>
      <c r="I60" s="9">
        <v>654</v>
      </c>
      <c r="J60" s="9"/>
      <c r="K60" s="9">
        <v>0</v>
      </c>
      <c r="L60" s="9">
        <v>0</v>
      </c>
      <c r="M60" s="9">
        <v>2425</v>
      </c>
      <c r="N60" s="9">
        <v>-2046</v>
      </c>
      <c r="O60" s="9">
        <v>379</v>
      </c>
    </row>
    <row r="61" spans="1:15" s="3" customFormat="1" ht="12" customHeight="1">
      <c r="A61" s="3" t="s">
        <v>168</v>
      </c>
      <c r="B61" s="9">
        <v>19345</v>
      </c>
      <c r="C61" s="9">
        <v>2362</v>
      </c>
      <c r="D61" s="9">
        <v>168</v>
      </c>
      <c r="E61" s="9">
        <v>-1000</v>
      </c>
      <c r="F61" s="9">
        <v>-2751</v>
      </c>
      <c r="G61" s="9">
        <v>0</v>
      </c>
      <c r="H61" s="9">
        <v>-1221</v>
      </c>
      <c r="I61" s="9">
        <v>2517</v>
      </c>
      <c r="J61" s="9">
        <v>-3</v>
      </c>
      <c r="K61" s="9">
        <v>0</v>
      </c>
      <c r="L61" s="9">
        <v>0</v>
      </c>
      <c r="M61" s="9">
        <v>1125</v>
      </c>
      <c r="N61" s="9">
        <v>-1125</v>
      </c>
      <c r="O61" s="9"/>
    </row>
    <row r="62" spans="1:15" s="3" customFormat="1" ht="12" customHeight="1">
      <c r="A62" s="3" t="s">
        <v>174</v>
      </c>
      <c r="B62" s="9">
        <v>18734</v>
      </c>
      <c r="C62" s="9">
        <v>11557</v>
      </c>
      <c r="D62" s="9">
        <v>2125</v>
      </c>
      <c r="E62" s="9">
        <v>-8081</v>
      </c>
      <c r="F62" s="9">
        <v>-3522</v>
      </c>
      <c r="G62" s="9">
        <v>5282</v>
      </c>
      <c r="H62" s="9">
        <v>7361</v>
      </c>
      <c r="I62" s="9">
        <v>7389</v>
      </c>
      <c r="J62" s="9">
        <v>-11</v>
      </c>
      <c r="K62" s="9">
        <v>0</v>
      </c>
      <c r="L62" s="9">
        <v>0</v>
      </c>
      <c r="M62" s="9">
        <v>12614</v>
      </c>
      <c r="N62" s="9">
        <v>-12614</v>
      </c>
      <c r="O62" s="9"/>
    </row>
    <row r="63" spans="1:15" s="3" customFormat="1" ht="12" customHeight="1">
      <c r="A63" s="3" t="s">
        <v>170</v>
      </c>
      <c r="B63" s="9">
        <v>16603</v>
      </c>
      <c r="C63" s="9">
        <v>16417</v>
      </c>
      <c r="D63" s="9">
        <v>6079</v>
      </c>
      <c r="E63" s="9">
        <v>-15743</v>
      </c>
      <c r="F63" s="9">
        <v>-319</v>
      </c>
      <c r="G63" s="9">
        <v>0</v>
      </c>
      <c r="H63" s="9">
        <v>6434</v>
      </c>
      <c r="I63" s="9">
        <v>9086</v>
      </c>
      <c r="J63" s="9"/>
      <c r="K63" s="9">
        <v>0</v>
      </c>
      <c r="L63" s="9">
        <v>0</v>
      </c>
      <c r="M63" s="9">
        <v>9441</v>
      </c>
      <c r="N63" s="9">
        <v>-9441</v>
      </c>
      <c r="O63" s="9"/>
    </row>
    <row r="64" spans="1:15" s="3" customFormat="1" ht="12" customHeight="1">
      <c r="A64" s="3" t="s">
        <v>248</v>
      </c>
      <c r="B64" s="9">
        <v>15995</v>
      </c>
      <c r="C64" s="9">
        <v>9187</v>
      </c>
      <c r="D64" s="9">
        <v>509</v>
      </c>
      <c r="E64" s="9">
        <v>-1570</v>
      </c>
      <c r="F64" s="9">
        <v>-4298</v>
      </c>
      <c r="G64" s="9">
        <v>-2058</v>
      </c>
      <c r="H64" s="9">
        <v>1770</v>
      </c>
      <c r="I64" s="9">
        <v>3377</v>
      </c>
      <c r="J64" s="9"/>
      <c r="K64" s="9">
        <v>0</v>
      </c>
      <c r="L64" s="9">
        <v>-144</v>
      </c>
      <c r="M64" s="9">
        <v>4494</v>
      </c>
      <c r="N64" s="9">
        <v>-4494</v>
      </c>
      <c r="O64" s="9"/>
    </row>
    <row r="65" spans="1:15" s="3" customFormat="1" ht="12" customHeight="1">
      <c r="A65" s="3" t="s">
        <v>235</v>
      </c>
      <c r="B65" s="9">
        <v>11789</v>
      </c>
      <c r="C65" s="9">
        <v>12061</v>
      </c>
      <c r="D65" s="9">
        <v>8900</v>
      </c>
      <c r="E65" s="9">
        <v>76</v>
      </c>
      <c r="F65" s="9">
        <v>-2894</v>
      </c>
      <c r="G65" s="9">
        <v>-76209</v>
      </c>
      <c r="H65" s="9">
        <v>-58066</v>
      </c>
      <c r="I65" s="9">
        <v>78229</v>
      </c>
      <c r="J65" s="9">
        <v>-10587</v>
      </c>
      <c r="K65" s="9">
        <v>7047</v>
      </c>
      <c r="L65" s="9">
        <v>0</v>
      </c>
      <c r="M65" s="9">
        <v>7723</v>
      </c>
      <c r="N65" s="9">
        <v>-7723</v>
      </c>
      <c r="O65" s="9">
        <v>0</v>
      </c>
    </row>
    <row r="66" spans="1:15" s="3" customFormat="1" ht="12" customHeight="1">
      <c r="A66" s="3" t="s">
        <v>175</v>
      </c>
      <c r="B66" s="9">
        <v>9889</v>
      </c>
      <c r="C66" s="9">
        <v>1550</v>
      </c>
      <c r="D66" s="9">
        <v>229</v>
      </c>
      <c r="E66" s="9">
        <v>-461</v>
      </c>
      <c r="F66" s="9">
        <v>25</v>
      </c>
      <c r="G66" s="9">
        <v>-1251</v>
      </c>
      <c r="H66" s="9">
        <v>92</v>
      </c>
      <c r="I66" s="9">
        <v>895</v>
      </c>
      <c r="J66" s="9"/>
      <c r="K66" s="9">
        <v>0</v>
      </c>
      <c r="L66" s="9">
        <v>0</v>
      </c>
      <c r="M66" s="9">
        <v>758</v>
      </c>
      <c r="N66" s="9">
        <v>-758</v>
      </c>
      <c r="O66" s="9"/>
    </row>
    <row r="67" spans="1:15" s="3" customFormat="1" ht="12" customHeight="1">
      <c r="A67" s="3" t="s">
        <v>249</v>
      </c>
      <c r="B67" s="9">
        <v>9293</v>
      </c>
      <c r="C67" s="9">
        <v>8599</v>
      </c>
      <c r="D67" s="9">
        <v>1379</v>
      </c>
      <c r="E67" s="9">
        <v>-3764</v>
      </c>
      <c r="F67" s="9">
        <v>-726</v>
      </c>
      <c r="G67" s="9">
        <v>0</v>
      </c>
      <c r="H67" s="9">
        <v>5488</v>
      </c>
      <c r="I67" s="9">
        <v>4424</v>
      </c>
      <c r="J67" s="9"/>
      <c r="K67" s="9">
        <v>0</v>
      </c>
      <c r="L67" s="9">
        <v>0</v>
      </c>
      <c r="M67" s="9">
        <v>8533</v>
      </c>
      <c r="N67" s="9">
        <v>-8533</v>
      </c>
      <c r="O67" s="9"/>
    </row>
    <row r="68" spans="1:15" s="3" customFormat="1" ht="12" customHeight="1">
      <c r="A68" s="3" t="s">
        <v>142</v>
      </c>
      <c r="B68" s="9">
        <v>8875</v>
      </c>
      <c r="C68" s="9">
        <v>8275</v>
      </c>
      <c r="D68" s="9">
        <v>5294</v>
      </c>
      <c r="E68" s="9">
        <v>-64</v>
      </c>
      <c r="F68" s="9">
        <v>-20945</v>
      </c>
      <c r="G68" s="9">
        <v>-70000</v>
      </c>
      <c r="H68" s="9">
        <v>-77440</v>
      </c>
      <c r="I68" s="9">
        <v>205135</v>
      </c>
      <c r="J68" s="9">
        <v>-3374</v>
      </c>
      <c r="K68" s="9">
        <v>-49949</v>
      </c>
      <c r="L68" s="9">
        <v>0</v>
      </c>
      <c r="M68" s="9">
        <v>69078</v>
      </c>
      <c r="N68" s="9">
        <v>-69078</v>
      </c>
      <c r="O68" s="9"/>
    </row>
    <row r="69" spans="1:15" s="3" customFormat="1" ht="12" customHeight="1">
      <c r="A69" s="3" t="s">
        <v>251</v>
      </c>
      <c r="B69" s="9">
        <v>6684</v>
      </c>
      <c r="C69" s="9">
        <v>5553</v>
      </c>
      <c r="D69" s="9">
        <v>267</v>
      </c>
      <c r="E69" s="9">
        <v>-1357</v>
      </c>
      <c r="F69" s="9">
        <v>-541</v>
      </c>
      <c r="G69" s="9">
        <v>0</v>
      </c>
      <c r="H69" s="9">
        <v>3922</v>
      </c>
      <c r="I69" s="9">
        <v>1292</v>
      </c>
      <c r="J69" s="9"/>
      <c r="K69" s="9">
        <v>0</v>
      </c>
      <c r="L69" s="9">
        <v>0</v>
      </c>
      <c r="M69" s="9">
        <v>4947</v>
      </c>
      <c r="N69" s="9">
        <v>-4947</v>
      </c>
      <c r="O69" s="9"/>
    </row>
    <row r="70" spans="1:15" s="3" customFormat="1" ht="12" customHeight="1">
      <c r="A70" s="3" t="s">
        <v>252</v>
      </c>
      <c r="B70" s="9">
        <v>6562</v>
      </c>
      <c r="C70" s="9">
        <v>3647</v>
      </c>
      <c r="D70" s="9">
        <v>90</v>
      </c>
      <c r="E70" s="9">
        <v>-130</v>
      </c>
      <c r="F70" s="9">
        <v>-1045</v>
      </c>
      <c r="G70" s="9">
        <v>0</v>
      </c>
      <c r="H70" s="9">
        <v>2562</v>
      </c>
      <c r="I70" s="9">
        <v>1303</v>
      </c>
      <c r="J70" s="9"/>
      <c r="K70" s="9">
        <v>0</v>
      </c>
      <c r="L70" s="9">
        <v>0</v>
      </c>
      <c r="M70" s="9">
        <v>3775</v>
      </c>
      <c r="N70" s="9">
        <v>-3775</v>
      </c>
      <c r="O70" s="9"/>
    </row>
    <row r="71" spans="1:15" s="3" customFormat="1" ht="12" customHeight="1">
      <c r="A71" s="3" t="s">
        <v>263</v>
      </c>
      <c r="B71" s="9">
        <v>3442</v>
      </c>
      <c r="C71" s="9">
        <v>3442</v>
      </c>
      <c r="D71" s="9">
        <v>138</v>
      </c>
      <c r="E71" s="9">
        <v>-1910</v>
      </c>
      <c r="F71" s="9">
        <v>-2591</v>
      </c>
      <c r="G71" s="9">
        <v>0</v>
      </c>
      <c r="H71" s="9">
        <v>-921</v>
      </c>
      <c r="I71" s="9">
        <v>2599</v>
      </c>
      <c r="J71" s="9">
        <v>-945</v>
      </c>
      <c r="K71" s="9">
        <v>-576</v>
      </c>
      <c r="L71" s="9">
        <v>1</v>
      </c>
      <c r="M71" s="9">
        <v>20</v>
      </c>
      <c r="N71" s="9">
        <v>60</v>
      </c>
      <c r="O71" s="9">
        <v>80</v>
      </c>
    </row>
    <row r="72" spans="1:15" s="3" customFormat="1" ht="12" customHeight="1">
      <c r="A72" s="3" t="s">
        <v>228</v>
      </c>
      <c r="B72" s="9">
        <v>2555</v>
      </c>
      <c r="C72" s="9">
        <v>2555</v>
      </c>
      <c r="D72" s="9">
        <v>176</v>
      </c>
      <c r="E72" s="9">
        <v>-1118</v>
      </c>
      <c r="F72" s="9">
        <v>-1068</v>
      </c>
      <c r="G72" s="9">
        <v>0</v>
      </c>
      <c r="H72" s="9">
        <v>545</v>
      </c>
      <c r="I72" s="9">
        <v>186</v>
      </c>
      <c r="J72" s="9"/>
      <c r="K72" s="9">
        <v>0</v>
      </c>
      <c r="L72" s="9">
        <v>0</v>
      </c>
      <c r="M72" s="9">
        <v>555</v>
      </c>
      <c r="N72" s="9">
        <v>0</v>
      </c>
      <c r="O72" s="9">
        <v>555</v>
      </c>
    </row>
    <row r="73" spans="1:15" s="3" customFormat="1" ht="12" customHeight="1">
      <c r="A73" s="3" t="s">
        <v>253</v>
      </c>
      <c r="B73" s="9">
        <v>1722</v>
      </c>
      <c r="C73" s="9">
        <v>1936</v>
      </c>
      <c r="D73" s="9">
        <v>12754</v>
      </c>
      <c r="E73" s="9">
        <v>9339</v>
      </c>
      <c r="F73" s="9">
        <v>-3933</v>
      </c>
      <c r="G73" s="9">
        <v>-154</v>
      </c>
      <c r="H73" s="9">
        <v>19942</v>
      </c>
      <c r="I73" s="9">
        <v>13497</v>
      </c>
      <c r="J73" s="9">
        <v>-58229</v>
      </c>
      <c r="K73" s="9">
        <v>37763</v>
      </c>
      <c r="L73" s="9">
        <v>-219</v>
      </c>
      <c r="M73" s="9"/>
      <c r="N73" s="9">
        <v>0</v>
      </c>
      <c r="O73" s="9"/>
    </row>
    <row r="74" spans="1:15" s="3" customFormat="1" ht="12" customHeight="1">
      <c r="A74" s="3" t="s">
        <v>180</v>
      </c>
      <c r="B74" s="9">
        <v>1446</v>
      </c>
      <c r="C74" s="9">
        <v>1113</v>
      </c>
      <c r="D74" s="9">
        <v>81</v>
      </c>
      <c r="E74" s="9">
        <v>-347</v>
      </c>
      <c r="F74" s="9">
        <v>-780</v>
      </c>
      <c r="G74" s="9">
        <v>-335</v>
      </c>
      <c r="H74" s="9">
        <v>-268</v>
      </c>
      <c r="I74" s="9">
        <v>876</v>
      </c>
      <c r="J74" s="9">
        <v>-74</v>
      </c>
      <c r="K74" s="9">
        <v>2058</v>
      </c>
      <c r="L74" s="9">
        <v>0</v>
      </c>
      <c r="M74" s="9">
        <v>2511</v>
      </c>
      <c r="N74" s="9">
        <v>-447</v>
      </c>
      <c r="O74" s="9">
        <v>2064</v>
      </c>
    </row>
    <row r="75" spans="1:15" s="3" customFormat="1" ht="12" customHeight="1">
      <c r="A75" s="3" t="s">
        <v>264</v>
      </c>
      <c r="B75" s="9">
        <v>1190</v>
      </c>
      <c r="C75" s="9">
        <v>1190</v>
      </c>
      <c r="D75" s="9">
        <v>416</v>
      </c>
      <c r="E75" s="9">
        <v>-459</v>
      </c>
      <c r="F75" s="9">
        <v>-866</v>
      </c>
      <c r="G75" s="9">
        <v>0</v>
      </c>
      <c r="H75" s="9">
        <v>281</v>
      </c>
      <c r="I75" s="9">
        <v>416</v>
      </c>
      <c r="J75" s="9"/>
      <c r="K75" s="9">
        <v>0</v>
      </c>
      <c r="L75" s="9">
        <v>0</v>
      </c>
      <c r="M75" s="9">
        <v>281</v>
      </c>
      <c r="N75" s="9">
        <v>0</v>
      </c>
      <c r="O75" s="9">
        <v>281</v>
      </c>
    </row>
    <row r="76" spans="1:15" s="3" customFormat="1" ht="12" customHeight="1">
      <c r="A76" s="3" t="s">
        <v>255</v>
      </c>
      <c r="B76" s="9">
        <v>835</v>
      </c>
      <c r="C76" s="9">
        <v>435</v>
      </c>
      <c r="D76" s="9">
        <v>3</v>
      </c>
      <c r="E76" s="9">
        <v>-300</v>
      </c>
      <c r="F76" s="9">
        <v>-360</v>
      </c>
      <c r="G76" s="9">
        <v>0</v>
      </c>
      <c r="H76" s="9">
        <v>-222</v>
      </c>
      <c r="I76" s="9">
        <v>967</v>
      </c>
      <c r="J76" s="9">
        <v>-1</v>
      </c>
      <c r="K76" s="9">
        <v>-41</v>
      </c>
      <c r="L76" s="9">
        <v>0</v>
      </c>
      <c r="M76" s="9">
        <v>700</v>
      </c>
      <c r="N76" s="9">
        <v>-700</v>
      </c>
      <c r="O76" s="9"/>
    </row>
    <row r="77" spans="1:15" s="3" customFormat="1" ht="12" customHeight="1">
      <c r="A77" s="3" t="s">
        <v>254</v>
      </c>
      <c r="B77" s="9">
        <v>617</v>
      </c>
      <c r="C77" s="9">
        <v>617</v>
      </c>
      <c r="D77" s="9"/>
      <c r="E77" s="9">
        <v>-1123</v>
      </c>
      <c r="F77" s="9">
        <v>-207</v>
      </c>
      <c r="G77" s="9">
        <v>0</v>
      </c>
      <c r="H77" s="9">
        <v>-713</v>
      </c>
      <c r="I77" s="9">
        <v>803</v>
      </c>
      <c r="J77" s="9"/>
      <c r="K77" s="9">
        <v>0</v>
      </c>
      <c r="L77" s="9">
        <v>0</v>
      </c>
      <c r="M77" s="9">
        <v>90</v>
      </c>
      <c r="N77" s="9">
        <v>-90</v>
      </c>
      <c r="O77" s="9"/>
    </row>
    <row r="78" spans="1:15" s="3" customFormat="1" ht="12" customHeight="1">
      <c r="A78" s="3" t="s">
        <v>237</v>
      </c>
      <c r="B78" s="9">
        <v>502</v>
      </c>
      <c r="C78" s="9">
        <v>461</v>
      </c>
      <c r="D78" s="9">
        <v>9542</v>
      </c>
      <c r="E78" s="9">
        <v>74470</v>
      </c>
      <c r="F78" s="9"/>
      <c r="G78" s="9">
        <v>0</v>
      </c>
      <c r="H78" s="9">
        <v>84473</v>
      </c>
      <c r="I78" s="9">
        <v>4274</v>
      </c>
      <c r="J78" s="9">
        <v>-79</v>
      </c>
      <c r="K78" s="9">
        <v>258</v>
      </c>
      <c r="L78" s="9">
        <v>0</v>
      </c>
      <c r="M78" s="9">
        <v>79384</v>
      </c>
      <c r="N78" s="9">
        <v>-47313</v>
      </c>
      <c r="O78" s="9">
        <v>32071</v>
      </c>
    </row>
    <row r="79" spans="1:15" s="3" customFormat="1" ht="12" customHeight="1">
      <c r="A79" s="3" t="s">
        <v>182</v>
      </c>
      <c r="B79" s="9">
        <v>117</v>
      </c>
      <c r="C79" s="9">
        <v>117</v>
      </c>
      <c r="D79" s="9">
        <v>1</v>
      </c>
      <c r="E79" s="9">
        <v>0</v>
      </c>
      <c r="F79" s="9">
        <v>-35</v>
      </c>
      <c r="G79" s="9">
        <v>0</v>
      </c>
      <c r="H79" s="9">
        <v>83</v>
      </c>
      <c r="I79" s="9">
        <v>124</v>
      </c>
      <c r="J79" s="9"/>
      <c r="K79" s="9">
        <v>0</v>
      </c>
      <c r="L79" s="9">
        <v>0</v>
      </c>
      <c r="M79" s="9">
        <v>206</v>
      </c>
      <c r="N79" s="9">
        <v>-206</v>
      </c>
      <c r="O79" s="9"/>
    </row>
    <row r="80" spans="1:15" s="3" customFormat="1" ht="12" customHeight="1">
      <c r="A80" s="3" t="s">
        <v>256</v>
      </c>
      <c r="B80" s="9">
        <v>19</v>
      </c>
      <c r="C80" s="9">
        <v>-203</v>
      </c>
      <c r="D80" s="9">
        <v>718</v>
      </c>
      <c r="E80" s="9">
        <v>971</v>
      </c>
      <c r="F80" s="9">
        <v>-1484</v>
      </c>
      <c r="G80" s="9">
        <v>0</v>
      </c>
      <c r="H80" s="9">
        <v>2</v>
      </c>
      <c r="I80" s="9">
        <v>718</v>
      </c>
      <c r="J80" s="9"/>
      <c r="K80" s="9">
        <v>0</v>
      </c>
      <c r="L80" s="9">
        <v>0</v>
      </c>
      <c r="M80" s="9">
        <v>2</v>
      </c>
      <c r="N80" s="9">
        <v>-2</v>
      </c>
      <c r="O80" s="9"/>
    </row>
    <row r="81" spans="1:15" s="3" customFormat="1" ht="12" customHeight="1">
      <c r="A81" s="3" t="s">
        <v>258</v>
      </c>
      <c r="B81" s="9">
        <v>0</v>
      </c>
      <c r="C81" s="9"/>
      <c r="D81" s="9">
        <v>500</v>
      </c>
      <c r="E81" s="9">
        <v>944</v>
      </c>
      <c r="F81" s="9">
        <v>-12</v>
      </c>
      <c r="G81" s="9">
        <v>0</v>
      </c>
      <c r="H81" s="9">
        <v>1432</v>
      </c>
      <c r="I81" s="9">
        <v>1211</v>
      </c>
      <c r="J81" s="9"/>
      <c r="K81" s="9">
        <v>0</v>
      </c>
      <c r="L81" s="9">
        <v>0</v>
      </c>
      <c r="M81" s="9">
        <v>2143</v>
      </c>
      <c r="N81" s="9">
        <v>-2143</v>
      </c>
      <c r="O81" s="9"/>
    </row>
    <row r="82" spans="1:15" s="3" customFormat="1" ht="12" customHeight="1">
      <c r="A82" s="3" t="s">
        <v>257</v>
      </c>
      <c r="B82" s="9">
        <v>-1679</v>
      </c>
      <c r="C82" s="9">
        <v>-2583</v>
      </c>
      <c r="D82" s="9">
        <v>17284</v>
      </c>
      <c r="E82" s="9">
        <v>-15158</v>
      </c>
      <c r="F82" s="9">
        <v>457</v>
      </c>
      <c r="G82" s="9">
        <v>0</v>
      </c>
      <c r="H82" s="9"/>
      <c r="I82" s="9">
        <v>14982</v>
      </c>
      <c r="J82" s="9">
        <v>-255</v>
      </c>
      <c r="K82" s="9">
        <v>2557</v>
      </c>
      <c r="L82" s="9">
        <v>0</v>
      </c>
      <c r="M82" s="9"/>
      <c r="N82" s="9">
        <v>0</v>
      </c>
      <c r="O82" s="9"/>
    </row>
    <row r="83" spans="1:15" s="3" customFormat="1" ht="12" customHeight="1">
      <c r="A83" s="3" t="s">
        <v>185</v>
      </c>
      <c r="B83" s="9">
        <v>-118089</v>
      </c>
      <c r="C83" s="9">
        <v>-261</v>
      </c>
      <c r="D83" s="9">
        <v>3510</v>
      </c>
      <c r="E83" s="9">
        <v>-1258</v>
      </c>
      <c r="F83" s="9">
        <v>-1041</v>
      </c>
      <c r="G83" s="9">
        <v>0</v>
      </c>
      <c r="H83" s="9">
        <v>950</v>
      </c>
      <c r="I83" s="9">
        <v>27185</v>
      </c>
      <c r="J83" s="9">
        <v>-2201</v>
      </c>
      <c r="K83" s="9">
        <v>75256</v>
      </c>
      <c r="L83" s="9">
        <v>0</v>
      </c>
      <c r="M83" s="9">
        <v>97680</v>
      </c>
      <c r="N83" s="9">
        <v>-30105</v>
      </c>
      <c r="O83" s="9">
        <v>67575</v>
      </c>
    </row>
    <row r="84" spans="1:5" s="3" customFormat="1" ht="12.75">
      <c r="A84" s="2"/>
      <c r="B84" s="9"/>
      <c r="C84" s="9"/>
      <c r="D84" s="9"/>
      <c r="E84" s="9"/>
    </row>
    <row r="85" spans="1:15" ht="12.75">
      <c r="A85" s="3" t="s">
        <v>139</v>
      </c>
      <c r="B85" s="9">
        <f aca="true" t="shared" si="0" ref="B85:M85">SUM(B5:B84)</f>
        <v>39983277</v>
      </c>
      <c r="C85" s="9">
        <f t="shared" si="0"/>
        <v>31816903</v>
      </c>
      <c r="D85" s="9">
        <f t="shared" si="0"/>
        <v>7692832</v>
      </c>
      <c r="E85" s="9">
        <f t="shared" si="0"/>
        <v>-37265118</v>
      </c>
      <c r="F85" s="9">
        <f t="shared" si="0"/>
        <v>-7283149</v>
      </c>
      <c r="G85" s="9">
        <f t="shared" si="0"/>
        <v>-339494</v>
      </c>
      <c r="H85" s="9">
        <f t="shared" si="0"/>
        <v>-5378026</v>
      </c>
      <c r="I85" s="9">
        <f t="shared" si="0"/>
        <v>27100228</v>
      </c>
      <c r="J85" s="9">
        <f t="shared" si="0"/>
        <v>-5490776</v>
      </c>
      <c r="K85" s="9">
        <f t="shared" si="0"/>
        <v>5223187</v>
      </c>
      <c r="L85" s="9">
        <f t="shared" si="0"/>
        <v>298822</v>
      </c>
      <c r="M85" s="9">
        <f t="shared" si="0"/>
        <v>14060604</v>
      </c>
      <c r="N85" s="9">
        <f>SUM(N5:N84)</f>
        <v>-10569373</v>
      </c>
      <c r="O85" s="9">
        <f>SUM(O5:O84)</f>
        <v>3491231</v>
      </c>
    </row>
    <row r="86" spans="1:15" ht="12.75">
      <c r="A86" s="1" t="s">
        <v>140</v>
      </c>
      <c r="B86" s="10">
        <v>40474234</v>
      </c>
      <c r="C86" s="10">
        <v>30836769</v>
      </c>
      <c r="D86" s="10">
        <v>9812366</v>
      </c>
      <c r="E86" s="10">
        <v>-39538342</v>
      </c>
      <c r="F86" s="10">
        <v>-7406854</v>
      </c>
      <c r="G86" s="10">
        <v>-402991</v>
      </c>
      <c r="H86" s="10">
        <v>-6699052</v>
      </c>
      <c r="I86" s="10">
        <v>25319657</v>
      </c>
      <c r="J86" s="10">
        <v>-4628527</v>
      </c>
      <c r="K86" s="10">
        <v>13675344</v>
      </c>
      <c r="L86" s="10">
        <v>-265169</v>
      </c>
      <c r="M86" s="10">
        <v>17589887</v>
      </c>
      <c r="N86" s="10">
        <v>-5240508</v>
      </c>
      <c r="O86" s="10">
        <v>12349379</v>
      </c>
    </row>
    <row r="88" spans="1:15" ht="12.75">
      <c r="A88" s="1" t="s">
        <v>136</v>
      </c>
      <c r="B88" s="7">
        <f>B85/($C85/100)</f>
        <v>125.66677844163524</v>
      </c>
      <c r="C88" s="7">
        <f aca="true" t="shared" si="1" ref="C88:O88">C85/($C85/100)</f>
        <v>99.99999999999999</v>
      </c>
      <c r="D88" s="7">
        <f t="shared" si="1"/>
        <v>24.178443766195596</v>
      </c>
      <c r="E88" s="7">
        <f t="shared" si="1"/>
        <v>-117.12364965251331</v>
      </c>
      <c r="F88" s="7">
        <f t="shared" si="1"/>
        <v>-22.8908168717741</v>
      </c>
      <c r="G88" s="7">
        <f t="shared" si="1"/>
        <v>-1.0670240280771512</v>
      </c>
      <c r="H88" s="7">
        <f t="shared" si="1"/>
        <v>-16.90304678616897</v>
      </c>
      <c r="I88" s="7">
        <f t="shared" si="1"/>
        <v>85.17556847063335</v>
      </c>
      <c r="J88" s="7">
        <f t="shared" si="1"/>
        <v>-17.257418171718346</v>
      </c>
      <c r="K88" s="7">
        <f t="shared" si="1"/>
        <v>16.416390369609513</v>
      </c>
      <c r="L88" s="7">
        <f t="shared" si="1"/>
        <v>0.939192604635341</v>
      </c>
      <c r="M88" s="7">
        <f t="shared" si="1"/>
        <v>44.19224586377876</v>
      </c>
      <c r="N88" s="7">
        <f t="shared" si="1"/>
        <v>-33.21936456228942</v>
      </c>
      <c r="O88" s="7">
        <f t="shared" si="1"/>
        <v>10.972881301489336</v>
      </c>
    </row>
    <row r="89" spans="1:15" ht="12.75">
      <c r="A89" s="1" t="s">
        <v>137</v>
      </c>
      <c r="B89" s="7">
        <f>B86/($C86/100)</f>
        <v>131.2531607964505</v>
      </c>
      <c r="C89" s="7">
        <f aca="true" t="shared" si="2" ref="C89:O89">C86/($C86/100)</f>
        <v>100</v>
      </c>
      <c r="D89" s="7">
        <f t="shared" si="2"/>
        <v>31.82034408338954</v>
      </c>
      <c r="E89" s="7">
        <f t="shared" si="2"/>
        <v>-128.21817357064873</v>
      </c>
      <c r="F89" s="7">
        <f t="shared" si="2"/>
        <v>-24.01955276183442</v>
      </c>
      <c r="G89" s="7">
        <f t="shared" si="2"/>
        <v>-1.306852219180291</v>
      </c>
      <c r="H89" s="7">
        <f t="shared" si="2"/>
        <v>-21.7242344682739</v>
      </c>
      <c r="I89" s="7">
        <f t="shared" si="2"/>
        <v>82.10865736290336</v>
      </c>
      <c r="J89" s="7">
        <f t="shared" si="2"/>
        <v>-15.009766425269781</v>
      </c>
      <c r="K89" s="7">
        <f t="shared" si="2"/>
        <v>44.34752551410298</v>
      </c>
      <c r="L89" s="7">
        <f t="shared" si="2"/>
        <v>-0.8599117501577419</v>
      </c>
      <c r="M89" s="7">
        <f t="shared" si="2"/>
        <v>57.04192614991538</v>
      </c>
      <c r="N89" s="7">
        <f t="shared" si="2"/>
        <v>-16.994348532428933</v>
      </c>
      <c r="O89" s="7">
        <f t="shared" si="2"/>
        <v>40.047577617486446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24"/>
  <dimension ref="A1:O39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15" width="13.7109375" style="1" customWidth="1"/>
    <col min="16" max="16384" width="9.140625" style="1" customWidth="1"/>
  </cols>
  <sheetData>
    <row r="1" spans="1:15" ht="27" customHeight="1">
      <c r="A1" s="32" t="s">
        <v>302</v>
      </c>
      <c r="B1" s="23"/>
      <c r="C1" s="23"/>
      <c r="D1" s="23"/>
      <c r="E1" s="23"/>
      <c r="F1" s="6"/>
      <c r="G1" s="8"/>
      <c r="H1" s="8"/>
      <c r="I1" s="8"/>
      <c r="J1" s="8"/>
      <c r="K1" s="8"/>
      <c r="L1" s="8"/>
      <c r="M1" s="8"/>
      <c r="N1" s="8"/>
      <c r="O1" s="8"/>
    </row>
    <row r="2" spans="1:11" s="19" customFormat="1" ht="17.25" customHeight="1">
      <c r="A2" s="27" t="s">
        <v>24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15" ht="14.25" customHeight="1" thickBot="1">
      <c r="B3" s="11" t="s">
        <v>113</v>
      </c>
      <c r="C3" s="8"/>
      <c r="D3" s="8"/>
      <c r="E3" s="8"/>
      <c r="F3" s="6"/>
      <c r="G3" s="8"/>
      <c r="H3" s="8"/>
      <c r="I3" s="11" t="s">
        <v>73</v>
      </c>
      <c r="K3" s="8"/>
      <c r="L3" s="8"/>
      <c r="M3" s="8"/>
      <c r="N3" s="8"/>
      <c r="O3" s="8"/>
    </row>
    <row r="4" spans="1:15" ht="81" customHeight="1" thickTop="1">
      <c r="A4" s="5" t="s">
        <v>59</v>
      </c>
      <c r="B4" s="4" t="s">
        <v>100</v>
      </c>
      <c r="C4" s="4" t="s">
        <v>101</v>
      </c>
      <c r="D4" s="4" t="s">
        <v>102</v>
      </c>
      <c r="E4" s="4" t="s">
        <v>103</v>
      </c>
      <c r="F4" s="4" t="s">
        <v>104</v>
      </c>
      <c r="G4" s="4" t="s">
        <v>105</v>
      </c>
      <c r="H4" s="4" t="s">
        <v>106</v>
      </c>
      <c r="I4" s="4" t="s">
        <v>107</v>
      </c>
      <c r="J4" s="4" t="s">
        <v>108</v>
      </c>
      <c r="K4" s="4" t="s">
        <v>109</v>
      </c>
      <c r="L4" s="4" t="s">
        <v>110</v>
      </c>
      <c r="M4" s="4" t="s">
        <v>111</v>
      </c>
      <c r="N4" s="4" t="s">
        <v>112</v>
      </c>
      <c r="O4" s="4" t="s">
        <v>85</v>
      </c>
    </row>
    <row r="5" spans="1:15" s="3" customFormat="1" ht="12" customHeight="1">
      <c r="A5" s="3" t="s">
        <v>188</v>
      </c>
      <c r="B5" s="9">
        <v>457718</v>
      </c>
      <c r="C5" s="9">
        <v>444908</v>
      </c>
      <c r="D5" s="9">
        <v>49422</v>
      </c>
      <c r="E5" s="9">
        <v>-381283</v>
      </c>
      <c r="F5" s="9">
        <v>-115286</v>
      </c>
      <c r="G5" s="9">
        <v>0</v>
      </c>
      <c r="H5" s="9">
        <v>-2239</v>
      </c>
      <c r="I5" s="9">
        <v>87398</v>
      </c>
      <c r="J5" s="9">
        <v>-1809</v>
      </c>
      <c r="K5" s="9">
        <v>96632</v>
      </c>
      <c r="L5" s="9">
        <v>-1185</v>
      </c>
      <c r="M5" s="9">
        <v>129375</v>
      </c>
      <c r="N5" s="9">
        <v>-57997</v>
      </c>
      <c r="O5" s="9">
        <v>71378</v>
      </c>
    </row>
    <row r="6" spans="1:15" s="3" customFormat="1" ht="12" customHeight="1">
      <c r="A6" s="3" t="s">
        <v>187</v>
      </c>
      <c r="B6" s="9">
        <v>424320</v>
      </c>
      <c r="C6" s="9">
        <v>379597</v>
      </c>
      <c r="D6" s="9">
        <v>41385</v>
      </c>
      <c r="E6" s="9">
        <v>-300976</v>
      </c>
      <c r="F6" s="9">
        <v>-83048</v>
      </c>
      <c r="G6" s="9">
        <v>-41000</v>
      </c>
      <c r="H6" s="9">
        <v>-4042</v>
      </c>
      <c r="I6" s="9">
        <v>111296</v>
      </c>
      <c r="J6" s="9">
        <v>-10160</v>
      </c>
      <c r="K6" s="9">
        <v>80070</v>
      </c>
      <c r="L6" s="9">
        <v>-5959</v>
      </c>
      <c r="M6" s="9">
        <v>129820</v>
      </c>
      <c r="N6" s="9">
        <v>-46864</v>
      </c>
      <c r="O6" s="9">
        <v>82956</v>
      </c>
    </row>
    <row r="7" spans="1:15" s="3" customFormat="1" ht="12" customHeight="1">
      <c r="A7" s="3" t="s">
        <v>189</v>
      </c>
      <c r="B7" s="9">
        <v>415264</v>
      </c>
      <c r="C7" s="9">
        <v>357583</v>
      </c>
      <c r="D7" s="9">
        <v>54853</v>
      </c>
      <c r="E7" s="9">
        <v>-310671</v>
      </c>
      <c r="F7" s="9">
        <v>-91578</v>
      </c>
      <c r="G7" s="9">
        <v>-47606</v>
      </c>
      <c r="H7" s="9">
        <v>-37419</v>
      </c>
      <c r="I7" s="9">
        <v>151029</v>
      </c>
      <c r="J7" s="9">
        <v>-8146</v>
      </c>
      <c r="K7" s="9">
        <v>213766</v>
      </c>
      <c r="L7" s="9">
        <v>-4015</v>
      </c>
      <c r="M7" s="9">
        <v>260362</v>
      </c>
      <c r="N7" s="9">
        <v>-71631</v>
      </c>
      <c r="O7" s="9">
        <v>188731</v>
      </c>
    </row>
    <row r="8" spans="1:15" s="3" customFormat="1" ht="12" customHeight="1">
      <c r="A8" s="3" t="s">
        <v>193</v>
      </c>
      <c r="B8" s="9">
        <v>386804</v>
      </c>
      <c r="C8" s="9">
        <v>320586</v>
      </c>
      <c r="D8" s="9">
        <v>87507</v>
      </c>
      <c r="E8" s="9">
        <v>-331282</v>
      </c>
      <c r="F8" s="9">
        <v>-75026</v>
      </c>
      <c r="G8" s="9">
        <v>-88000</v>
      </c>
      <c r="H8" s="9">
        <v>-86215</v>
      </c>
      <c r="I8" s="9">
        <v>238582</v>
      </c>
      <c r="J8" s="9">
        <v>-19193</v>
      </c>
      <c r="K8" s="9">
        <v>123839</v>
      </c>
      <c r="L8" s="9">
        <v>0</v>
      </c>
      <c r="M8" s="9">
        <v>169506</v>
      </c>
      <c r="N8" s="9">
        <v>-52796</v>
      </c>
      <c r="O8" s="9">
        <v>116710</v>
      </c>
    </row>
    <row r="9" spans="1:15" s="3" customFormat="1" ht="12" customHeight="1">
      <c r="A9" s="3" t="s">
        <v>191</v>
      </c>
      <c r="B9" s="9">
        <v>349137</v>
      </c>
      <c r="C9" s="9">
        <v>294183</v>
      </c>
      <c r="D9" s="9">
        <v>48264</v>
      </c>
      <c r="E9" s="9">
        <v>-264819</v>
      </c>
      <c r="F9" s="9">
        <v>-65610</v>
      </c>
      <c r="G9" s="9">
        <v>-47580</v>
      </c>
      <c r="H9" s="9">
        <v>-35562</v>
      </c>
      <c r="I9" s="9">
        <v>182490</v>
      </c>
      <c r="J9" s="9">
        <v>-27031</v>
      </c>
      <c r="K9" s="9">
        <v>88681</v>
      </c>
      <c r="L9" s="9">
        <v>-10375</v>
      </c>
      <c r="M9" s="9">
        <v>149939</v>
      </c>
      <c r="N9" s="9">
        <v>-48012</v>
      </c>
      <c r="O9" s="9">
        <v>101927</v>
      </c>
    </row>
    <row r="10" spans="1:15" s="3" customFormat="1" ht="12" customHeight="1">
      <c r="A10" s="3" t="s">
        <v>198</v>
      </c>
      <c r="B10" s="9">
        <v>292314</v>
      </c>
      <c r="C10" s="9">
        <v>246127</v>
      </c>
      <c r="D10" s="9">
        <v>27843</v>
      </c>
      <c r="E10" s="9">
        <v>-186948</v>
      </c>
      <c r="F10" s="9">
        <v>-51559</v>
      </c>
      <c r="G10" s="9">
        <v>-12150</v>
      </c>
      <c r="H10" s="9">
        <v>23313</v>
      </c>
      <c r="I10" s="9">
        <v>47848</v>
      </c>
      <c r="J10" s="9">
        <v>-2498</v>
      </c>
      <c r="K10" s="9">
        <v>95279</v>
      </c>
      <c r="L10" s="9">
        <v>-6592</v>
      </c>
      <c r="M10" s="9">
        <v>129507</v>
      </c>
      <c r="N10" s="9">
        <v>-33826</v>
      </c>
      <c r="O10" s="9">
        <v>95681</v>
      </c>
    </row>
    <row r="11" spans="1:15" s="3" customFormat="1" ht="12" customHeight="1">
      <c r="A11" s="3" t="s">
        <v>190</v>
      </c>
      <c r="B11" s="9">
        <v>285110</v>
      </c>
      <c r="C11" s="9">
        <v>273757</v>
      </c>
      <c r="D11" s="9">
        <v>44720</v>
      </c>
      <c r="E11" s="9">
        <v>-262476</v>
      </c>
      <c r="F11" s="9">
        <v>-48939</v>
      </c>
      <c r="G11" s="9">
        <v>-23687</v>
      </c>
      <c r="H11" s="9">
        <v>-16625</v>
      </c>
      <c r="I11" s="9">
        <v>113590</v>
      </c>
      <c r="J11" s="9">
        <v>-3853</v>
      </c>
      <c r="K11" s="9">
        <v>21082</v>
      </c>
      <c r="L11" s="9">
        <v>-6955</v>
      </c>
      <c r="M11" s="9">
        <v>62519</v>
      </c>
      <c r="N11" s="9">
        <v>-762</v>
      </c>
      <c r="O11" s="9">
        <v>61757</v>
      </c>
    </row>
    <row r="12" spans="1:15" s="3" customFormat="1" ht="12" customHeight="1">
      <c r="A12" s="3" t="s">
        <v>192</v>
      </c>
      <c r="B12" s="9">
        <v>257288</v>
      </c>
      <c r="C12" s="9">
        <v>247666</v>
      </c>
      <c r="D12" s="9">
        <v>39929</v>
      </c>
      <c r="E12" s="9">
        <v>-226984</v>
      </c>
      <c r="F12" s="9">
        <v>-48946</v>
      </c>
      <c r="G12" s="9">
        <v>-30000</v>
      </c>
      <c r="H12" s="9">
        <v>-18335</v>
      </c>
      <c r="I12" s="9">
        <v>106060</v>
      </c>
      <c r="J12" s="9">
        <v>-3763</v>
      </c>
      <c r="K12" s="9">
        <v>81113</v>
      </c>
      <c r="L12" s="9">
        <v>-4864</v>
      </c>
      <c r="M12" s="9">
        <v>120282</v>
      </c>
      <c r="N12" s="9">
        <v>-24866</v>
      </c>
      <c r="O12" s="9">
        <v>95416</v>
      </c>
    </row>
    <row r="13" spans="1:15" s="3" customFormat="1" ht="12" customHeight="1">
      <c r="A13" s="3" t="s">
        <v>196</v>
      </c>
      <c r="B13" s="9">
        <v>254357</v>
      </c>
      <c r="C13" s="9">
        <v>213982</v>
      </c>
      <c r="D13" s="9">
        <v>33844</v>
      </c>
      <c r="E13" s="9">
        <v>-185952</v>
      </c>
      <c r="F13" s="9">
        <v>-43509</v>
      </c>
      <c r="G13" s="9">
        <v>-25400</v>
      </c>
      <c r="H13" s="9">
        <v>-7035</v>
      </c>
      <c r="I13" s="9">
        <v>111835</v>
      </c>
      <c r="J13" s="9">
        <v>-5494</v>
      </c>
      <c r="K13" s="9">
        <v>46228</v>
      </c>
      <c r="L13" s="9">
        <v>-7962</v>
      </c>
      <c r="M13" s="9">
        <v>103727</v>
      </c>
      <c r="N13" s="9">
        <v>-44656</v>
      </c>
      <c r="O13" s="9">
        <v>59071</v>
      </c>
    </row>
    <row r="14" spans="1:15" s="3" customFormat="1" ht="12" customHeight="1">
      <c r="A14" s="3" t="s">
        <v>200</v>
      </c>
      <c r="B14" s="9">
        <v>241085</v>
      </c>
      <c r="C14" s="9">
        <v>229806</v>
      </c>
      <c r="D14" s="9">
        <v>8003</v>
      </c>
      <c r="E14" s="9">
        <v>-172914</v>
      </c>
      <c r="F14" s="9">
        <v>-60329</v>
      </c>
      <c r="G14" s="9">
        <v>-13227</v>
      </c>
      <c r="H14" s="9">
        <v>-8661</v>
      </c>
      <c r="I14" s="9">
        <v>142436</v>
      </c>
      <c r="J14" s="9">
        <v>-11148</v>
      </c>
      <c r="K14" s="9">
        <v>-46402</v>
      </c>
      <c r="L14" s="9">
        <v>-3171</v>
      </c>
      <c r="M14" s="9">
        <v>65051</v>
      </c>
      <c r="N14" s="9">
        <v>-64548</v>
      </c>
      <c r="O14" s="9">
        <v>503</v>
      </c>
    </row>
    <row r="15" spans="1:15" s="3" customFormat="1" ht="12" customHeight="1">
      <c r="A15" s="3" t="s">
        <v>195</v>
      </c>
      <c r="B15" s="9">
        <v>226755</v>
      </c>
      <c r="C15" s="9">
        <v>190961</v>
      </c>
      <c r="D15" s="9">
        <v>29546</v>
      </c>
      <c r="E15" s="9">
        <v>-159222</v>
      </c>
      <c r="F15" s="9">
        <v>-44286</v>
      </c>
      <c r="G15" s="9">
        <v>-28908</v>
      </c>
      <c r="H15" s="9">
        <v>-11909</v>
      </c>
      <c r="I15" s="9">
        <v>76716</v>
      </c>
      <c r="J15" s="9">
        <v>-6046</v>
      </c>
      <c r="K15" s="9">
        <v>51807</v>
      </c>
      <c r="L15" s="9">
        <v>-2532</v>
      </c>
      <c r="M15" s="9">
        <v>78490</v>
      </c>
      <c r="N15" s="9">
        <v>-21092</v>
      </c>
      <c r="O15" s="9">
        <v>57398</v>
      </c>
    </row>
    <row r="16" spans="1:15" s="3" customFormat="1" ht="12" customHeight="1">
      <c r="A16" s="3" t="s">
        <v>197</v>
      </c>
      <c r="B16" s="9">
        <v>221775</v>
      </c>
      <c r="C16" s="9">
        <v>183028</v>
      </c>
      <c r="D16" s="9">
        <v>21914</v>
      </c>
      <c r="E16" s="9">
        <v>-165517</v>
      </c>
      <c r="F16" s="9">
        <v>-42246</v>
      </c>
      <c r="G16" s="9">
        <v>0</v>
      </c>
      <c r="H16" s="9">
        <v>-2821</v>
      </c>
      <c r="I16" s="9">
        <v>60658</v>
      </c>
      <c r="J16" s="9">
        <v>-8018</v>
      </c>
      <c r="K16" s="9">
        <v>17642</v>
      </c>
      <c r="L16" s="9">
        <v>-3772</v>
      </c>
      <c r="M16" s="9">
        <v>41775</v>
      </c>
      <c r="N16" s="9">
        <v>-15628</v>
      </c>
      <c r="O16" s="9">
        <v>26147</v>
      </c>
    </row>
    <row r="17" spans="1:15" s="3" customFormat="1" ht="12" customHeight="1">
      <c r="A17" s="3" t="s">
        <v>194</v>
      </c>
      <c r="B17" s="9">
        <v>220566</v>
      </c>
      <c r="C17" s="9">
        <v>177043</v>
      </c>
      <c r="D17" s="9">
        <v>7069</v>
      </c>
      <c r="E17" s="9">
        <v>-136704</v>
      </c>
      <c r="F17" s="9">
        <v>-44276</v>
      </c>
      <c r="G17" s="9">
        <v>-9000</v>
      </c>
      <c r="H17" s="9">
        <v>-5868</v>
      </c>
      <c r="I17" s="9">
        <v>46240</v>
      </c>
      <c r="J17" s="9">
        <v>-5903</v>
      </c>
      <c r="K17" s="9">
        <v>45320</v>
      </c>
      <c r="L17" s="9">
        <v>-2689</v>
      </c>
      <c r="M17" s="9">
        <v>70031</v>
      </c>
      <c r="N17" s="9">
        <v>-34587</v>
      </c>
      <c r="O17" s="9">
        <v>35444</v>
      </c>
    </row>
    <row r="18" spans="1:15" s="3" customFormat="1" ht="12" customHeight="1">
      <c r="A18" s="3" t="s">
        <v>202</v>
      </c>
      <c r="B18" s="9">
        <v>180506</v>
      </c>
      <c r="C18" s="9">
        <v>168954</v>
      </c>
      <c r="D18" s="9">
        <v>18199</v>
      </c>
      <c r="E18" s="9">
        <v>-128570</v>
      </c>
      <c r="F18" s="9">
        <v>-42565</v>
      </c>
      <c r="G18" s="9">
        <v>1986</v>
      </c>
      <c r="H18" s="9">
        <v>18004</v>
      </c>
      <c r="I18" s="9">
        <v>45990</v>
      </c>
      <c r="J18" s="9">
        <v>-2724</v>
      </c>
      <c r="K18" s="9">
        <v>56985</v>
      </c>
      <c r="L18" s="9">
        <v>-3350</v>
      </c>
      <c r="M18" s="9">
        <v>96706</v>
      </c>
      <c r="N18" s="9">
        <v>-31808</v>
      </c>
      <c r="O18" s="9">
        <v>64898</v>
      </c>
    </row>
    <row r="19" spans="1:15" s="3" customFormat="1" ht="12" customHeight="1">
      <c r="A19" s="3" t="s">
        <v>199</v>
      </c>
      <c r="B19" s="9">
        <v>175107</v>
      </c>
      <c r="C19" s="9">
        <v>143184</v>
      </c>
      <c r="D19" s="9">
        <v>7593</v>
      </c>
      <c r="E19" s="9">
        <v>-107798</v>
      </c>
      <c r="F19" s="9">
        <v>-36045</v>
      </c>
      <c r="G19" s="9">
        <v>0</v>
      </c>
      <c r="H19" s="9">
        <v>6934</v>
      </c>
      <c r="I19" s="9">
        <v>18114</v>
      </c>
      <c r="J19" s="9">
        <v>-915</v>
      </c>
      <c r="K19" s="9">
        <v>19375</v>
      </c>
      <c r="L19" s="9">
        <v>-2372</v>
      </c>
      <c r="M19" s="9">
        <v>33543</v>
      </c>
      <c r="N19" s="9">
        <v>-20145</v>
      </c>
      <c r="O19" s="9">
        <v>13398</v>
      </c>
    </row>
    <row r="20" spans="1:15" s="3" customFormat="1" ht="12" customHeight="1">
      <c r="A20" s="3" t="s">
        <v>205</v>
      </c>
      <c r="B20" s="9">
        <v>162142</v>
      </c>
      <c r="C20" s="9">
        <v>155513</v>
      </c>
      <c r="D20" s="9">
        <v>5506</v>
      </c>
      <c r="E20" s="9">
        <v>-137430</v>
      </c>
      <c r="F20" s="9">
        <v>-42484</v>
      </c>
      <c r="G20" s="9">
        <v>0</v>
      </c>
      <c r="H20" s="9">
        <v>-18895</v>
      </c>
      <c r="I20" s="9">
        <v>50682</v>
      </c>
      <c r="J20" s="9">
        <v>-9075</v>
      </c>
      <c r="K20" s="9">
        <v>8285</v>
      </c>
      <c r="L20" s="9">
        <v>-815</v>
      </c>
      <c r="M20" s="9">
        <v>24676</v>
      </c>
      <c r="N20" s="9">
        <v>-7658</v>
      </c>
      <c r="O20" s="9">
        <v>17018</v>
      </c>
    </row>
    <row r="21" spans="1:15" s="3" customFormat="1" ht="12" customHeight="1">
      <c r="A21" s="3" t="s">
        <v>204</v>
      </c>
      <c r="B21" s="9">
        <v>158204</v>
      </c>
      <c r="C21" s="9">
        <v>133311</v>
      </c>
      <c r="D21" s="9">
        <v>6141</v>
      </c>
      <c r="E21" s="9">
        <v>-109067</v>
      </c>
      <c r="F21" s="9">
        <v>-35432</v>
      </c>
      <c r="G21" s="9">
        <v>0</v>
      </c>
      <c r="H21" s="9">
        <v>-5047</v>
      </c>
      <c r="I21" s="9">
        <v>54370</v>
      </c>
      <c r="J21" s="9">
        <v>-2761</v>
      </c>
      <c r="K21" s="9">
        <v>-12094</v>
      </c>
      <c r="L21" s="9">
        <v>0</v>
      </c>
      <c r="M21" s="9">
        <v>28327</v>
      </c>
      <c r="N21" s="9">
        <v>-9615</v>
      </c>
      <c r="O21" s="9">
        <v>18712</v>
      </c>
    </row>
    <row r="22" spans="1:15" s="3" customFormat="1" ht="12" customHeight="1">
      <c r="A22" s="3" t="s">
        <v>201</v>
      </c>
      <c r="B22" s="9">
        <v>132994</v>
      </c>
      <c r="C22" s="9">
        <v>127102</v>
      </c>
      <c r="D22" s="9">
        <v>4839</v>
      </c>
      <c r="E22" s="9">
        <v>-97624</v>
      </c>
      <c r="F22" s="9">
        <v>-29042</v>
      </c>
      <c r="G22" s="9">
        <v>-10931</v>
      </c>
      <c r="H22" s="9">
        <v>-5656</v>
      </c>
      <c r="I22" s="9">
        <v>46012</v>
      </c>
      <c r="J22" s="9">
        <v>-1109</v>
      </c>
      <c r="K22" s="9">
        <v>7581</v>
      </c>
      <c r="L22" s="9">
        <v>-2280</v>
      </c>
      <c r="M22" s="9">
        <v>39709</v>
      </c>
      <c r="N22" s="9">
        <v>-15027</v>
      </c>
      <c r="O22" s="9">
        <v>24682</v>
      </c>
    </row>
    <row r="23" spans="1:15" s="3" customFormat="1" ht="12" customHeight="1">
      <c r="A23" s="3" t="s">
        <v>203</v>
      </c>
      <c r="B23" s="9">
        <v>130634</v>
      </c>
      <c r="C23" s="9">
        <v>119770</v>
      </c>
      <c r="D23" s="9">
        <v>14586</v>
      </c>
      <c r="E23" s="9">
        <v>-85800</v>
      </c>
      <c r="F23" s="9">
        <v>-24381</v>
      </c>
      <c r="G23" s="9">
        <v>370</v>
      </c>
      <c r="H23" s="9">
        <v>24545</v>
      </c>
      <c r="I23" s="9">
        <v>24275</v>
      </c>
      <c r="J23" s="9">
        <v>-1777</v>
      </c>
      <c r="K23" s="9">
        <v>22047</v>
      </c>
      <c r="L23" s="9">
        <v>-2066</v>
      </c>
      <c r="M23" s="9">
        <v>52438</v>
      </c>
      <c r="N23" s="9">
        <v>-17674</v>
      </c>
      <c r="O23" s="9">
        <v>34764</v>
      </c>
    </row>
    <row r="24" spans="1:15" s="3" customFormat="1" ht="12" customHeight="1">
      <c r="A24" s="3" t="s">
        <v>210</v>
      </c>
      <c r="B24" s="9">
        <v>116680</v>
      </c>
      <c r="C24" s="9">
        <v>98215</v>
      </c>
      <c r="D24" s="9">
        <v>9550</v>
      </c>
      <c r="E24" s="9">
        <v>-80604</v>
      </c>
      <c r="F24" s="9">
        <v>-20724</v>
      </c>
      <c r="G24" s="9">
        <v>0</v>
      </c>
      <c r="H24" s="9">
        <v>6437</v>
      </c>
      <c r="I24" s="9">
        <v>18443</v>
      </c>
      <c r="J24" s="9">
        <v>-1594</v>
      </c>
      <c r="K24" s="9">
        <v>19591</v>
      </c>
      <c r="L24" s="9">
        <v>-566</v>
      </c>
      <c r="M24" s="9">
        <v>32761</v>
      </c>
      <c r="N24" s="9">
        <v>-17624</v>
      </c>
      <c r="O24" s="9">
        <v>15137</v>
      </c>
    </row>
    <row r="25" spans="1:15" s="3" customFormat="1" ht="12" customHeight="1">
      <c r="A25" s="3" t="s">
        <v>209</v>
      </c>
      <c r="B25" s="9">
        <v>96324</v>
      </c>
      <c r="C25" s="9">
        <v>78481</v>
      </c>
      <c r="D25" s="9">
        <v>12408</v>
      </c>
      <c r="E25" s="9">
        <v>-63527</v>
      </c>
      <c r="F25" s="9">
        <v>-20901</v>
      </c>
      <c r="G25" s="9">
        <v>0</v>
      </c>
      <c r="H25" s="9">
        <v>6461</v>
      </c>
      <c r="I25" s="9">
        <v>22046</v>
      </c>
      <c r="J25" s="9">
        <v>-2635</v>
      </c>
      <c r="K25" s="9">
        <v>22307</v>
      </c>
      <c r="L25" s="9">
        <v>0</v>
      </c>
      <c r="M25" s="9">
        <v>35771</v>
      </c>
      <c r="N25" s="9">
        <v>-5610</v>
      </c>
      <c r="O25" s="9">
        <v>30161</v>
      </c>
    </row>
    <row r="26" spans="1:15" s="3" customFormat="1" ht="12" customHeight="1">
      <c r="A26" s="3" t="s">
        <v>207</v>
      </c>
      <c r="B26" s="9">
        <v>92335</v>
      </c>
      <c r="C26" s="9">
        <v>87155</v>
      </c>
      <c r="D26" s="9">
        <v>14083</v>
      </c>
      <c r="E26" s="9">
        <v>-68463</v>
      </c>
      <c r="F26" s="9">
        <v>-16159</v>
      </c>
      <c r="G26" s="9">
        <v>0</v>
      </c>
      <c r="H26" s="9">
        <v>16616</v>
      </c>
      <c r="I26" s="9">
        <v>21307</v>
      </c>
      <c r="J26" s="9">
        <v>-396</v>
      </c>
      <c r="K26" s="9">
        <v>33328</v>
      </c>
      <c r="L26" s="9">
        <v>0</v>
      </c>
      <c r="M26" s="9">
        <v>56772</v>
      </c>
      <c r="N26" s="9">
        <v>-16833</v>
      </c>
      <c r="O26" s="9">
        <v>39939</v>
      </c>
    </row>
    <row r="27" spans="1:15" s="3" customFormat="1" ht="12" customHeight="1">
      <c r="A27" s="3" t="s">
        <v>208</v>
      </c>
      <c r="B27" s="9">
        <v>88366</v>
      </c>
      <c r="C27" s="9">
        <v>70373</v>
      </c>
      <c r="D27" s="9">
        <v>4261</v>
      </c>
      <c r="E27" s="9">
        <v>-60336</v>
      </c>
      <c r="F27" s="9">
        <v>-20801</v>
      </c>
      <c r="G27" s="9">
        <v>0</v>
      </c>
      <c r="H27" s="9">
        <v>-6503</v>
      </c>
      <c r="I27" s="9">
        <v>19806</v>
      </c>
      <c r="J27" s="9">
        <v>-12186</v>
      </c>
      <c r="K27" s="9">
        <v>7357</v>
      </c>
      <c r="L27" s="9">
        <v>-898</v>
      </c>
      <c r="M27" s="9">
        <v>3315</v>
      </c>
      <c r="N27" s="9">
        <v>-1870</v>
      </c>
      <c r="O27" s="9">
        <v>1445</v>
      </c>
    </row>
    <row r="28" spans="1:15" s="3" customFormat="1" ht="12" customHeight="1">
      <c r="A28" s="3" t="s">
        <v>206</v>
      </c>
      <c r="B28" s="9">
        <v>70843</v>
      </c>
      <c r="C28" s="9">
        <v>56108</v>
      </c>
      <c r="D28" s="9">
        <v>8589</v>
      </c>
      <c r="E28" s="9">
        <v>-48970</v>
      </c>
      <c r="F28" s="9">
        <v>-9412</v>
      </c>
      <c r="G28" s="9">
        <v>-6930</v>
      </c>
      <c r="H28" s="9">
        <v>-615</v>
      </c>
      <c r="I28" s="9">
        <v>19384</v>
      </c>
      <c r="J28" s="9">
        <v>-2199</v>
      </c>
      <c r="K28" s="9">
        <v>20530</v>
      </c>
      <c r="L28" s="9">
        <v>-379</v>
      </c>
      <c r="M28" s="9">
        <v>28132</v>
      </c>
      <c r="N28" s="9">
        <v>-6754</v>
      </c>
      <c r="O28" s="9">
        <v>21378</v>
      </c>
    </row>
    <row r="29" spans="1:15" s="3" customFormat="1" ht="12" customHeight="1">
      <c r="A29" s="3" t="s">
        <v>211</v>
      </c>
      <c r="B29" s="9">
        <v>18156</v>
      </c>
      <c r="C29" s="9">
        <v>13729</v>
      </c>
      <c r="D29" s="9">
        <v>675</v>
      </c>
      <c r="E29" s="9">
        <v>-4668</v>
      </c>
      <c r="F29" s="9">
        <v>-3176</v>
      </c>
      <c r="G29" s="9">
        <v>-3868</v>
      </c>
      <c r="H29" s="9">
        <v>2692</v>
      </c>
      <c r="I29" s="9">
        <v>11128</v>
      </c>
      <c r="J29" s="9">
        <v>-1019</v>
      </c>
      <c r="K29" s="9">
        <v>5799</v>
      </c>
      <c r="L29" s="9">
        <v>77</v>
      </c>
      <c r="M29" s="9">
        <v>18002</v>
      </c>
      <c r="N29" s="9">
        <v>-5687</v>
      </c>
      <c r="O29" s="9">
        <v>12315</v>
      </c>
    </row>
    <row r="30" spans="1:15" s="3" customFormat="1" ht="12" customHeight="1">
      <c r="A30" s="3" t="s">
        <v>214</v>
      </c>
      <c r="B30" s="9">
        <v>11088</v>
      </c>
      <c r="C30" s="9">
        <v>9199</v>
      </c>
      <c r="D30" s="9">
        <v>672</v>
      </c>
      <c r="E30" s="9">
        <v>-6700</v>
      </c>
      <c r="F30" s="9">
        <v>-3252</v>
      </c>
      <c r="G30" s="9">
        <v>0</v>
      </c>
      <c r="H30" s="9">
        <v>-81</v>
      </c>
      <c r="I30" s="9">
        <v>6159</v>
      </c>
      <c r="J30" s="9">
        <v>-866</v>
      </c>
      <c r="K30" s="9">
        <v>0</v>
      </c>
      <c r="L30" s="9">
        <v>0</v>
      </c>
      <c r="M30" s="9">
        <v>4540</v>
      </c>
      <c r="N30" s="9">
        <v>-1147</v>
      </c>
      <c r="O30" s="9">
        <v>3393</v>
      </c>
    </row>
    <row r="31" spans="1:15" s="3" customFormat="1" ht="12" customHeight="1">
      <c r="A31" s="3" t="s">
        <v>212</v>
      </c>
      <c r="B31" s="9">
        <v>9928</v>
      </c>
      <c r="C31" s="9">
        <v>8448</v>
      </c>
      <c r="D31" s="9">
        <v>308</v>
      </c>
      <c r="E31" s="9">
        <v>-8286</v>
      </c>
      <c r="F31" s="9">
        <v>-2287</v>
      </c>
      <c r="G31" s="9">
        <v>0</v>
      </c>
      <c r="H31" s="9">
        <v>-1817</v>
      </c>
      <c r="I31" s="9">
        <v>913</v>
      </c>
      <c r="J31" s="9">
        <v>-34</v>
      </c>
      <c r="K31" s="9">
        <v>4341</v>
      </c>
      <c r="L31" s="9">
        <v>0</v>
      </c>
      <c r="M31" s="9">
        <v>3095</v>
      </c>
      <c r="N31" s="9">
        <v>-962</v>
      </c>
      <c r="O31" s="9">
        <v>2133</v>
      </c>
    </row>
    <row r="32" spans="1:15" s="3" customFormat="1" ht="12" customHeight="1">
      <c r="A32" s="3" t="s">
        <v>215</v>
      </c>
      <c r="B32" s="9">
        <v>6203</v>
      </c>
      <c r="C32" s="9">
        <v>5800</v>
      </c>
      <c r="D32" s="9">
        <v>143</v>
      </c>
      <c r="E32" s="9">
        <v>-2421</v>
      </c>
      <c r="F32" s="9">
        <v>-1479</v>
      </c>
      <c r="G32" s="9">
        <v>-700</v>
      </c>
      <c r="H32" s="9">
        <v>1343</v>
      </c>
      <c r="I32" s="9">
        <v>2258</v>
      </c>
      <c r="J32" s="9">
        <v>-125</v>
      </c>
      <c r="K32" s="9">
        <v>0</v>
      </c>
      <c r="L32" s="9">
        <v>91</v>
      </c>
      <c r="M32" s="9">
        <v>3424</v>
      </c>
      <c r="N32" s="9">
        <v>-1350</v>
      </c>
      <c r="O32" s="9">
        <v>2074</v>
      </c>
    </row>
    <row r="33" spans="1:15" s="3" customFormat="1" ht="12" customHeight="1">
      <c r="A33" s="3" t="s">
        <v>213</v>
      </c>
      <c r="B33" s="9">
        <v>5606</v>
      </c>
      <c r="C33" s="9">
        <v>4902</v>
      </c>
      <c r="D33" s="9">
        <v>136</v>
      </c>
      <c r="E33" s="9">
        <v>-1516</v>
      </c>
      <c r="F33" s="9">
        <v>-527</v>
      </c>
      <c r="G33" s="9">
        <v>-1928</v>
      </c>
      <c r="H33" s="9">
        <v>1067</v>
      </c>
      <c r="I33" s="9">
        <v>6624</v>
      </c>
      <c r="J33" s="9">
        <v>-137</v>
      </c>
      <c r="K33" s="9">
        <v>9211</v>
      </c>
      <c r="L33" s="9">
        <v>0</v>
      </c>
      <c r="M33" s="9">
        <v>16629</v>
      </c>
      <c r="N33" s="9">
        <v>-5530</v>
      </c>
      <c r="O33" s="9">
        <v>11099</v>
      </c>
    </row>
    <row r="34" spans="1:5" s="3" customFormat="1" ht="12.75">
      <c r="A34" s="2"/>
      <c r="B34" s="9"/>
      <c r="C34" s="9"/>
      <c r="D34" s="9"/>
      <c r="E34" s="9"/>
    </row>
    <row r="35" spans="1:15" ht="12.75">
      <c r="A35" s="3" t="s">
        <v>139</v>
      </c>
      <c r="B35" s="9">
        <f aca="true" t="shared" si="0" ref="B35:O35">SUM(B5:B34)</f>
        <v>5487609</v>
      </c>
      <c r="C35" s="9">
        <f t="shared" si="0"/>
        <v>4839471</v>
      </c>
      <c r="D35" s="9">
        <f t="shared" si="0"/>
        <v>601988</v>
      </c>
      <c r="E35" s="9">
        <f t="shared" si="0"/>
        <v>-4097528</v>
      </c>
      <c r="F35" s="9">
        <f t="shared" si="0"/>
        <v>-1123305</v>
      </c>
      <c r="G35" s="9">
        <f t="shared" si="0"/>
        <v>-388559</v>
      </c>
      <c r="H35" s="9">
        <f t="shared" si="0"/>
        <v>-167933</v>
      </c>
      <c r="I35" s="9">
        <f t="shared" si="0"/>
        <v>1843689</v>
      </c>
      <c r="J35" s="9">
        <f t="shared" si="0"/>
        <v>-152614</v>
      </c>
      <c r="K35" s="9">
        <f t="shared" si="0"/>
        <v>1139700</v>
      </c>
      <c r="L35" s="9">
        <f t="shared" si="0"/>
        <v>-72629</v>
      </c>
      <c r="M35" s="9">
        <f t="shared" si="0"/>
        <v>1988224</v>
      </c>
      <c r="N35" s="9">
        <f t="shared" si="0"/>
        <v>-682559</v>
      </c>
      <c r="O35" s="9">
        <f t="shared" si="0"/>
        <v>1305665</v>
      </c>
    </row>
    <row r="36" spans="1:15" ht="12.75">
      <c r="A36" s="1" t="s">
        <v>140</v>
      </c>
      <c r="B36" s="10">
        <v>5490853</v>
      </c>
      <c r="C36" s="10">
        <v>4860027</v>
      </c>
      <c r="D36" s="10">
        <v>302797</v>
      </c>
      <c r="E36" s="10">
        <v>-3999593</v>
      </c>
      <c r="F36" s="10">
        <v>-1022697</v>
      </c>
      <c r="G36" s="10">
        <v>-346207</v>
      </c>
      <c r="H36" s="10">
        <v>-205675</v>
      </c>
      <c r="I36" s="10">
        <v>1437702</v>
      </c>
      <c r="J36" s="10">
        <v>-125673</v>
      </c>
      <c r="K36" s="10">
        <v>1256727</v>
      </c>
      <c r="L36" s="10">
        <v>-50981</v>
      </c>
      <c r="M36" s="10">
        <v>2009303</v>
      </c>
      <c r="N36" s="10">
        <v>-753956</v>
      </c>
      <c r="O36" s="10">
        <v>1255347</v>
      </c>
    </row>
    <row r="38" spans="1:15" ht="12.75">
      <c r="A38" s="1" t="s">
        <v>136</v>
      </c>
      <c r="B38" s="7">
        <f aca="true" t="shared" si="1" ref="B38:O38">B35/($C35/100)</f>
        <v>113.39274478553544</v>
      </c>
      <c r="C38" s="7">
        <f t="shared" si="1"/>
        <v>100</v>
      </c>
      <c r="D38" s="7">
        <f t="shared" si="1"/>
        <v>12.439128160908496</v>
      </c>
      <c r="E38" s="7">
        <f t="shared" si="1"/>
        <v>-84.66892352490592</v>
      </c>
      <c r="F38" s="7">
        <f t="shared" si="1"/>
        <v>-23.2113179312367</v>
      </c>
      <c r="G38" s="7">
        <f t="shared" si="1"/>
        <v>-8.028956057387264</v>
      </c>
      <c r="H38" s="7">
        <f t="shared" si="1"/>
        <v>-3.470069352621392</v>
      </c>
      <c r="I38" s="7">
        <f t="shared" si="1"/>
        <v>38.09691183189237</v>
      </c>
      <c r="J38" s="7">
        <f t="shared" si="1"/>
        <v>-3.153526490808603</v>
      </c>
      <c r="K38" s="7">
        <f t="shared" si="1"/>
        <v>23.550094628111214</v>
      </c>
      <c r="L38" s="7">
        <f t="shared" si="1"/>
        <v>-1.500763203250934</v>
      </c>
      <c r="M38" s="7">
        <f t="shared" si="1"/>
        <v>41.08349858899867</v>
      </c>
      <c r="N38" s="7">
        <f t="shared" si="1"/>
        <v>-14.1040002099403</v>
      </c>
      <c r="O38" s="7">
        <f t="shared" si="1"/>
        <v>26.979498379058374</v>
      </c>
    </row>
    <row r="39" spans="1:15" ht="12.75">
      <c r="A39" s="1" t="s">
        <v>137</v>
      </c>
      <c r="B39" s="7">
        <f aca="true" t="shared" si="2" ref="B39:O39">B36/($C36/100)</f>
        <v>112.97988673725476</v>
      </c>
      <c r="C39" s="7">
        <f t="shared" si="2"/>
        <v>100</v>
      </c>
      <c r="D39" s="7">
        <f t="shared" si="2"/>
        <v>6.230356333411317</v>
      </c>
      <c r="E39" s="7">
        <f t="shared" si="2"/>
        <v>-82.29569506506857</v>
      </c>
      <c r="F39" s="7">
        <f t="shared" si="2"/>
        <v>-21.043031242419026</v>
      </c>
      <c r="G39" s="7">
        <f t="shared" si="2"/>
        <v>-7.123561247705003</v>
      </c>
      <c r="H39" s="7">
        <f t="shared" si="2"/>
        <v>-4.23197237381603</v>
      </c>
      <c r="I39" s="7">
        <f t="shared" si="2"/>
        <v>29.582181333560495</v>
      </c>
      <c r="J39" s="7">
        <f t="shared" si="2"/>
        <v>-2.585849831698466</v>
      </c>
      <c r="K39" s="7">
        <f t="shared" si="2"/>
        <v>25.858436588932534</v>
      </c>
      <c r="L39" s="7">
        <f t="shared" si="2"/>
        <v>-1.0489859418476482</v>
      </c>
      <c r="M39" s="7">
        <f t="shared" si="2"/>
        <v>41.34345344171957</v>
      </c>
      <c r="N39" s="7">
        <f t="shared" si="2"/>
        <v>-15.513411756765962</v>
      </c>
      <c r="O39" s="7">
        <f t="shared" si="2"/>
        <v>25.830041684953603</v>
      </c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35"/>
  <dimension ref="A1:AG19"/>
  <sheetViews>
    <sheetView workbookViewId="0" topLeftCell="A1">
      <selection activeCell="A1" sqref="A1:E1"/>
    </sheetView>
  </sheetViews>
  <sheetFormatPr defaultColWidth="9.140625" defaultRowHeight="12.75"/>
  <cols>
    <col min="1" max="1" width="15.28125" style="1" customWidth="1"/>
    <col min="2" max="33" width="13.7109375" style="1" customWidth="1"/>
    <col min="34" max="16384" width="9.140625" style="1" customWidth="1"/>
  </cols>
  <sheetData>
    <row r="1" spans="1:33" ht="27" customHeight="1">
      <c r="A1" s="32" t="s">
        <v>326</v>
      </c>
      <c r="B1" s="23"/>
      <c r="C1" s="23"/>
      <c r="D1" s="23"/>
      <c r="E1" s="23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11" s="19" customFormat="1" ht="17.25" customHeight="1">
      <c r="A2" s="27" t="s">
        <v>25</v>
      </c>
      <c r="B2" s="28"/>
      <c r="C2" s="28"/>
      <c r="D2" s="28"/>
      <c r="E2" s="28"/>
      <c r="F2" s="20"/>
      <c r="G2" s="18"/>
      <c r="H2" s="18"/>
      <c r="I2" s="18"/>
      <c r="J2" s="18"/>
      <c r="K2" s="18"/>
    </row>
    <row r="3" spans="2:33" s="3" customFormat="1" ht="14.25" customHeight="1">
      <c r="B3" s="21" t="s">
        <v>12</v>
      </c>
      <c r="C3" s="16"/>
      <c r="D3" s="16"/>
      <c r="E3" s="21" t="s">
        <v>13</v>
      </c>
      <c r="F3" s="16"/>
      <c r="G3" s="16"/>
      <c r="H3" s="21" t="s">
        <v>14</v>
      </c>
      <c r="I3" s="16"/>
      <c r="J3" s="16"/>
      <c r="K3" s="21" t="s">
        <v>15</v>
      </c>
      <c r="L3" s="16"/>
      <c r="M3" s="16"/>
      <c r="N3" s="21" t="s">
        <v>16</v>
      </c>
      <c r="O3" s="16"/>
      <c r="P3" s="16"/>
      <c r="Q3" s="21" t="s">
        <v>17</v>
      </c>
      <c r="R3" s="16"/>
      <c r="S3" s="16"/>
      <c r="T3" s="21" t="s">
        <v>18</v>
      </c>
      <c r="U3" s="16"/>
      <c r="V3" s="16"/>
      <c r="W3" s="21" t="s">
        <v>19</v>
      </c>
      <c r="X3" s="16"/>
      <c r="Y3" s="16"/>
      <c r="Z3" s="21" t="s">
        <v>20</v>
      </c>
      <c r="AA3" s="16"/>
      <c r="AB3" s="16"/>
      <c r="AC3" s="21" t="s">
        <v>327</v>
      </c>
      <c r="AD3" s="16"/>
      <c r="AE3" s="16"/>
      <c r="AF3" s="16"/>
      <c r="AG3" s="16"/>
    </row>
    <row r="4" spans="1:33" ht="14.25" customHeight="1" thickBot="1">
      <c r="A4" s="3"/>
      <c r="B4" s="21" t="s">
        <v>114</v>
      </c>
      <c r="C4" s="16"/>
      <c r="D4" s="16"/>
      <c r="E4" s="22" t="s">
        <v>115</v>
      </c>
      <c r="F4" s="16"/>
      <c r="G4" s="16"/>
      <c r="H4" s="22" t="s">
        <v>116</v>
      </c>
      <c r="I4" s="16"/>
      <c r="J4" s="16"/>
      <c r="K4" s="22" t="s">
        <v>117</v>
      </c>
      <c r="L4" s="16"/>
      <c r="M4" s="16"/>
      <c r="N4" s="22" t="s">
        <v>118</v>
      </c>
      <c r="O4" s="16"/>
      <c r="P4" s="16"/>
      <c r="Q4" s="21" t="s">
        <v>119</v>
      </c>
      <c r="R4" s="16"/>
      <c r="S4" s="16"/>
      <c r="T4" s="22" t="s">
        <v>120</v>
      </c>
      <c r="U4" s="16"/>
      <c r="V4" s="16"/>
      <c r="W4" s="22" t="s">
        <v>121</v>
      </c>
      <c r="X4" s="16"/>
      <c r="Y4" s="16"/>
      <c r="Z4" s="22" t="s">
        <v>122</v>
      </c>
      <c r="AA4" s="16"/>
      <c r="AB4" s="16"/>
      <c r="AC4" s="22" t="s">
        <v>123</v>
      </c>
      <c r="AD4" s="16"/>
      <c r="AE4" s="16"/>
      <c r="AF4" s="16"/>
      <c r="AG4" s="16"/>
    </row>
    <row r="5" spans="1:33" ht="67.5" customHeight="1" thickTop="1">
      <c r="A5" s="5" t="s">
        <v>0</v>
      </c>
      <c r="B5" s="4" t="s">
        <v>124</v>
      </c>
      <c r="C5" s="4" t="s">
        <v>125</v>
      </c>
      <c r="D5" s="4" t="s">
        <v>126</v>
      </c>
      <c r="E5" s="4" t="s">
        <v>124</v>
      </c>
      <c r="F5" s="4" t="s">
        <v>125</v>
      </c>
      <c r="G5" s="4" t="s">
        <v>126</v>
      </c>
      <c r="H5" s="4" t="s">
        <v>124</v>
      </c>
      <c r="I5" s="4" t="s">
        <v>125</v>
      </c>
      <c r="J5" s="4" t="s">
        <v>126</v>
      </c>
      <c r="K5" s="4" t="s">
        <v>124</v>
      </c>
      <c r="L5" s="4" t="s">
        <v>125</v>
      </c>
      <c r="M5" s="4" t="s">
        <v>126</v>
      </c>
      <c r="N5" s="4" t="s">
        <v>124</v>
      </c>
      <c r="O5" s="4" t="s">
        <v>125</v>
      </c>
      <c r="P5" s="4" t="s">
        <v>126</v>
      </c>
      <c r="Q5" s="4" t="s">
        <v>124</v>
      </c>
      <c r="R5" s="4" t="s">
        <v>125</v>
      </c>
      <c r="S5" s="4" t="s">
        <v>126</v>
      </c>
      <c r="T5" s="4" t="s">
        <v>124</v>
      </c>
      <c r="U5" s="4" t="s">
        <v>125</v>
      </c>
      <c r="V5" s="4" t="s">
        <v>126</v>
      </c>
      <c r="W5" s="4" t="s">
        <v>124</v>
      </c>
      <c r="X5" s="4" t="s">
        <v>125</v>
      </c>
      <c r="Y5" s="4" t="s">
        <v>126</v>
      </c>
      <c r="Z5" s="4" t="s">
        <v>124</v>
      </c>
      <c r="AA5" s="4" t="s">
        <v>125</v>
      </c>
      <c r="AB5" s="4" t="s">
        <v>126</v>
      </c>
      <c r="AC5" s="4" t="s">
        <v>124</v>
      </c>
      <c r="AD5" s="4" t="s">
        <v>125</v>
      </c>
      <c r="AE5" s="4" t="s">
        <v>126</v>
      </c>
      <c r="AF5" s="4" t="s">
        <v>127</v>
      </c>
      <c r="AG5" s="17"/>
    </row>
    <row r="6" spans="1:33" s="3" customFormat="1" ht="12" customHeight="1">
      <c r="A6" s="3" t="s">
        <v>328</v>
      </c>
      <c r="B6" s="9">
        <v>0</v>
      </c>
      <c r="C6" s="9">
        <v>0</v>
      </c>
      <c r="D6" s="9">
        <v>0</v>
      </c>
      <c r="E6" s="9">
        <v>25144</v>
      </c>
      <c r="F6" s="9">
        <v>-15631</v>
      </c>
      <c r="G6" s="9">
        <v>-6945</v>
      </c>
      <c r="H6" s="9">
        <v>146</v>
      </c>
      <c r="I6" s="9">
        <v>-2</v>
      </c>
      <c r="J6" s="9">
        <v>-40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38</v>
      </c>
      <c r="R6" s="9">
        <v>-802</v>
      </c>
      <c r="S6" s="9">
        <v>-10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25328</v>
      </c>
      <c r="AD6" s="9">
        <v>-16435</v>
      </c>
      <c r="AE6" s="9">
        <v>-6995</v>
      </c>
      <c r="AF6" s="9">
        <v>1898</v>
      </c>
      <c r="AG6" s="9"/>
    </row>
    <row r="7" spans="1:33" s="3" customFormat="1" ht="12" customHeight="1">
      <c r="A7" s="3" t="s">
        <v>329</v>
      </c>
      <c r="B7" s="9">
        <v>75130</v>
      </c>
      <c r="C7" s="9">
        <v>-19391</v>
      </c>
      <c r="D7" s="9">
        <v>-15110</v>
      </c>
      <c r="E7" s="9">
        <v>14409</v>
      </c>
      <c r="F7" s="9">
        <v>-1852</v>
      </c>
      <c r="G7" s="9">
        <v>-2720</v>
      </c>
      <c r="H7" s="9">
        <v>0</v>
      </c>
      <c r="I7" s="9">
        <v>0</v>
      </c>
      <c r="J7" s="9">
        <v>0</v>
      </c>
      <c r="K7" s="9">
        <v>2009</v>
      </c>
      <c r="L7" s="9">
        <v>-1241</v>
      </c>
      <c r="M7" s="9">
        <v>-30</v>
      </c>
      <c r="N7" s="9">
        <v>0</v>
      </c>
      <c r="O7" s="9">
        <v>0</v>
      </c>
      <c r="P7" s="9">
        <v>0</v>
      </c>
      <c r="Q7" s="9">
        <v>2517</v>
      </c>
      <c r="R7" s="9">
        <v>-298</v>
      </c>
      <c r="S7" s="9">
        <v>-37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100632</v>
      </c>
      <c r="AD7" s="9">
        <v>-27133</v>
      </c>
      <c r="AE7" s="9">
        <v>-17897</v>
      </c>
      <c r="AF7" s="9">
        <v>55602</v>
      </c>
      <c r="AG7" s="9"/>
    </row>
    <row r="8" spans="1:33" s="3" customFormat="1" ht="12" customHeight="1">
      <c r="A8" s="3" t="s">
        <v>330</v>
      </c>
      <c r="B8" s="9">
        <v>655</v>
      </c>
      <c r="C8" s="9">
        <v>-198</v>
      </c>
      <c r="D8" s="9">
        <v>-247</v>
      </c>
      <c r="E8" s="9">
        <v>53078</v>
      </c>
      <c r="F8" s="9">
        <v>-23552</v>
      </c>
      <c r="G8" s="9">
        <v>-20547</v>
      </c>
      <c r="H8" s="9">
        <v>8193</v>
      </c>
      <c r="I8" s="9">
        <v>-4847</v>
      </c>
      <c r="J8" s="9">
        <v>-3218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1810</v>
      </c>
      <c r="R8" s="9">
        <v>-646</v>
      </c>
      <c r="S8" s="9">
        <v>-743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63736</v>
      </c>
      <c r="AD8" s="9">
        <v>-29243</v>
      </c>
      <c r="AE8" s="9">
        <v>-24755</v>
      </c>
      <c r="AF8" s="9">
        <v>9738</v>
      </c>
      <c r="AG8" s="9"/>
    </row>
    <row r="9" spans="1:33" s="3" customFormat="1" ht="12" customHeight="1">
      <c r="A9" s="3" t="s">
        <v>331</v>
      </c>
      <c r="B9" s="9">
        <v>0</v>
      </c>
      <c r="C9" s="9">
        <v>0</v>
      </c>
      <c r="D9" s="9">
        <v>0</v>
      </c>
      <c r="E9" s="9">
        <v>3063</v>
      </c>
      <c r="F9" s="9">
        <v>-9044</v>
      </c>
      <c r="G9" s="9">
        <v>-766</v>
      </c>
      <c r="H9" s="9">
        <v>15866</v>
      </c>
      <c r="I9" s="9">
        <v>-11041</v>
      </c>
      <c r="J9" s="9">
        <v>-6620</v>
      </c>
      <c r="K9" s="9">
        <v>11054</v>
      </c>
      <c r="L9" s="9">
        <v>-12069</v>
      </c>
      <c r="M9" s="9">
        <v>-4584</v>
      </c>
      <c r="N9" s="9">
        <v>14069</v>
      </c>
      <c r="O9" s="9">
        <v>-9105</v>
      </c>
      <c r="P9" s="9">
        <v>-5901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44052</v>
      </c>
      <c r="AD9" s="9">
        <v>-41259</v>
      </c>
      <c r="AE9" s="9">
        <v>-17871</v>
      </c>
      <c r="AF9" s="9">
        <v>-15078</v>
      </c>
      <c r="AG9" s="9"/>
    </row>
    <row r="10" spans="1:33" s="3" customFormat="1" ht="12" customHeight="1">
      <c r="A10" s="3" t="s">
        <v>332</v>
      </c>
      <c r="B10" s="9">
        <v>0</v>
      </c>
      <c r="C10" s="9">
        <v>0</v>
      </c>
      <c r="D10" s="9">
        <v>0</v>
      </c>
      <c r="E10" s="9">
        <v>135786</v>
      </c>
      <c r="F10" s="9">
        <v>-14938</v>
      </c>
      <c r="G10" s="9">
        <v>-14545</v>
      </c>
      <c r="H10" s="9">
        <v>0</v>
      </c>
      <c r="I10" s="9">
        <v>0</v>
      </c>
      <c r="J10" s="9">
        <v>0</v>
      </c>
      <c r="K10" s="9">
        <v>1391</v>
      </c>
      <c r="L10" s="9">
        <v>-2133</v>
      </c>
      <c r="M10" s="9">
        <v>-495</v>
      </c>
      <c r="N10" s="9">
        <v>582</v>
      </c>
      <c r="O10" s="9">
        <v>-612</v>
      </c>
      <c r="P10" s="9">
        <v>-380</v>
      </c>
      <c r="Q10" s="9">
        <v>30756</v>
      </c>
      <c r="R10" s="9">
        <v>-28326</v>
      </c>
      <c r="S10" s="9">
        <v>-7775</v>
      </c>
      <c r="T10" s="9">
        <v>118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4633</v>
      </c>
      <c r="AA10" s="9">
        <v>0</v>
      </c>
      <c r="AB10" s="9">
        <v>-670</v>
      </c>
      <c r="AC10" s="9">
        <v>186858</v>
      </c>
      <c r="AD10" s="9">
        <v>-86133</v>
      </c>
      <c r="AE10" s="9">
        <v>-23865</v>
      </c>
      <c r="AF10" s="9">
        <v>76860</v>
      </c>
      <c r="AG10" s="9"/>
    </row>
    <row r="11" spans="1:33" s="3" customFormat="1" ht="12" customHeight="1">
      <c r="A11" s="3" t="s">
        <v>333</v>
      </c>
      <c r="B11" s="9">
        <v>55591</v>
      </c>
      <c r="C11" s="9">
        <v>-47581</v>
      </c>
      <c r="D11" s="9">
        <v>-15561</v>
      </c>
      <c r="E11" s="9">
        <v>60237</v>
      </c>
      <c r="F11" s="9">
        <v>-28668</v>
      </c>
      <c r="G11" s="9">
        <v>-25144</v>
      </c>
      <c r="H11" s="9">
        <v>9322</v>
      </c>
      <c r="I11" s="9">
        <v>-7917</v>
      </c>
      <c r="J11" s="9">
        <v>-3518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2884</v>
      </c>
      <c r="R11" s="9">
        <v>-1073</v>
      </c>
      <c r="S11" s="9">
        <v>-941</v>
      </c>
      <c r="T11" s="9">
        <v>0</v>
      </c>
      <c r="U11" s="9">
        <v>0</v>
      </c>
      <c r="V11" s="9">
        <v>0</v>
      </c>
      <c r="W11" s="9">
        <v>1702</v>
      </c>
      <c r="X11" s="9">
        <v>-1067</v>
      </c>
      <c r="Y11" s="9">
        <v>-579</v>
      </c>
      <c r="Z11" s="9">
        <v>0</v>
      </c>
      <c r="AA11" s="9">
        <v>0</v>
      </c>
      <c r="AB11" s="9">
        <v>0</v>
      </c>
      <c r="AC11" s="9">
        <v>129736</v>
      </c>
      <c r="AD11" s="9">
        <v>-86306</v>
      </c>
      <c r="AE11" s="9">
        <v>-45743</v>
      </c>
      <c r="AF11" s="9">
        <v>-2313</v>
      </c>
      <c r="AG11" s="9"/>
    </row>
    <row r="12" spans="1:33" s="3" customFormat="1" ht="12" customHeight="1">
      <c r="A12" s="3" t="s">
        <v>334</v>
      </c>
      <c r="B12" s="9">
        <v>0</v>
      </c>
      <c r="C12" s="9">
        <v>0</v>
      </c>
      <c r="D12" s="9">
        <v>0</v>
      </c>
      <c r="E12" s="9">
        <v>86803</v>
      </c>
      <c r="F12" s="9">
        <v>-87445</v>
      </c>
      <c r="G12" s="9">
        <v>-26040</v>
      </c>
      <c r="H12" s="9">
        <v>207</v>
      </c>
      <c r="I12" s="9">
        <v>-183</v>
      </c>
      <c r="J12" s="9">
        <v>-62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319</v>
      </c>
      <c r="R12" s="9">
        <v>-30</v>
      </c>
      <c r="S12" s="9">
        <v>-64</v>
      </c>
      <c r="T12" s="9">
        <v>0</v>
      </c>
      <c r="U12" s="9">
        <v>0</v>
      </c>
      <c r="V12" s="9">
        <v>0</v>
      </c>
      <c r="W12" s="9">
        <v>38204</v>
      </c>
      <c r="X12" s="9">
        <v>-29668</v>
      </c>
      <c r="Y12" s="9">
        <v>-9551</v>
      </c>
      <c r="Z12" s="9">
        <v>0</v>
      </c>
      <c r="AA12" s="9">
        <v>0</v>
      </c>
      <c r="AB12" s="9">
        <v>0</v>
      </c>
      <c r="AC12" s="9">
        <v>125533</v>
      </c>
      <c r="AD12" s="9">
        <v>-117326</v>
      </c>
      <c r="AE12" s="9">
        <v>-35717</v>
      </c>
      <c r="AF12" s="9">
        <v>-27510</v>
      </c>
      <c r="AG12" s="9"/>
    </row>
    <row r="13" spans="1:33" s="3" customFormat="1" ht="12" customHeight="1">
      <c r="A13" s="3" t="s">
        <v>335</v>
      </c>
      <c r="B13" s="9">
        <v>90</v>
      </c>
      <c r="C13" s="9">
        <v>-101</v>
      </c>
      <c r="D13" s="9">
        <v>0</v>
      </c>
      <c r="E13" s="9">
        <v>276516</v>
      </c>
      <c r="F13" s="9">
        <v>-99806</v>
      </c>
      <c r="G13" s="9">
        <v>-80384</v>
      </c>
      <c r="H13" s="9">
        <v>157</v>
      </c>
      <c r="I13" s="9">
        <v>-300</v>
      </c>
      <c r="J13" s="9">
        <v>-27</v>
      </c>
      <c r="K13" s="9">
        <v>812</v>
      </c>
      <c r="L13" s="9">
        <v>-811</v>
      </c>
      <c r="M13" s="9">
        <v>-17</v>
      </c>
      <c r="N13" s="9">
        <v>0</v>
      </c>
      <c r="O13" s="9">
        <v>0</v>
      </c>
      <c r="P13" s="9">
        <v>-117</v>
      </c>
      <c r="Q13" s="9">
        <v>23709</v>
      </c>
      <c r="R13" s="9">
        <v>-6460</v>
      </c>
      <c r="S13" s="9">
        <v>-4579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557267</v>
      </c>
      <c r="AD13" s="9">
        <v>-150748</v>
      </c>
      <c r="AE13" s="9">
        <v>-85124</v>
      </c>
      <c r="AF13" s="9">
        <v>321395</v>
      </c>
      <c r="AG13" s="9"/>
    </row>
    <row r="14" spans="1:33" s="3" customFormat="1" ht="12.75">
      <c r="A14" s="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2.75">
      <c r="A15" s="3" t="s">
        <v>139</v>
      </c>
      <c r="B15" s="9">
        <f>SUM(B6:B14)</f>
        <v>131466</v>
      </c>
      <c r="C15" s="9">
        <f>SUM(C6:C14)</f>
        <v>-67271</v>
      </c>
      <c r="D15" s="9">
        <f>SUM(D6:D14)</f>
        <v>-30918</v>
      </c>
      <c r="E15" s="9">
        <f aca="true" t="shared" si="0" ref="E15:AE15">SUM(E6:E14)</f>
        <v>655036</v>
      </c>
      <c r="F15" s="9">
        <f t="shared" si="0"/>
        <v>-280936</v>
      </c>
      <c r="G15" s="9">
        <f t="shared" si="0"/>
        <v>-177091</v>
      </c>
      <c r="H15" s="9">
        <f t="shared" si="0"/>
        <v>33891</v>
      </c>
      <c r="I15" s="9">
        <f t="shared" si="0"/>
        <v>-24290</v>
      </c>
      <c r="J15" s="9">
        <f t="shared" si="0"/>
        <v>-13485</v>
      </c>
      <c r="K15" s="9">
        <f t="shared" si="0"/>
        <v>15266</v>
      </c>
      <c r="L15" s="9">
        <f t="shared" si="0"/>
        <v>-16254</v>
      </c>
      <c r="M15" s="9">
        <f t="shared" si="0"/>
        <v>-5126</v>
      </c>
      <c r="N15" s="9">
        <f t="shared" si="0"/>
        <v>14651</v>
      </c>
      <c r="O15" s="9">
        <f t="shared" si="0"/>
        <v>-9717</v>
      </c>
      <c r="P15" s="9">
        <f t="shared" si="0"/>
        <v>-6398</v>
      </c>
      <c r="Q15" s="9">
        <f t="shared" si="0"/>
        <v>62033</v>
      </c>
      <c r="R15" s="9">
        <f t="shared" si="0"/>
        <v>-37635</v>
      </c>
      <c r="S15" s="9">
        <f t="shared" si="0"/>
        <v>-14149</v>
      </c>
      <c r="T15" s="9">
        <f t="shared" si="0"/>
        <v>118</v>
      </c>
      <c r="U15" s="9">
        <f t="shared" si="0"/>
        <v>0</v>
      </c>
      <c r="V15" s="9">
        <f t="shared" si="0"/>
        <v>0</v>
      </c>
      <c r="W15" s="9">
        <f t="shared" si="0"/>
        <v>39906</v>
      </c>
      <c r="X15" s="9">
        <f t="shared" si="0"/>
        <v>-30735</v>
      </c>
      <c r="Y15" s="9">
        <f t="shared" si="0"/>
        <v>-10130</v>
      </c>
      <c r="Z15" s="9">
        <f t="shared" si="0"/>
        <v>4633</v>
      </c>
      <c r="AA15" s="9">
        <f t="shared" si="0"/>
        <v>0</v>
      </c>
      <c r="AB15" s="9">
        <f t="shared" si="0"/>
        <v>-670</v>
      </c>
      <c r="AC15" s="9">
        <f t="shared" si="0"/>
        <v>1233142</v>
      </c>
      <c r="AD15" s="9">
        <f t="shared" si="0"/>
        <v>-554583</v>
      </c>
      <c r="AE15" s="9">
        <f t="shared" si="0"/>
        <v>-257967</v>
      </c>
      <c r="AF15" s="9">
        <f>AC15+AD15+AE15</f>
        <v>420592</v>
      </c>
      <c r="AG15" s="9"/>
    </row>
    <row r="16" spans="1:33" ht="12.75">
      <c r="A16" s="1" t="s">
        <v>140</v>
      </c>
      <c r="B16" s="10">
        <v>140703</v>
      </c>
      <c r="C16" s="10">
        <v>-57290</v>
      </c>
      <c r="D16" s="10">
        <v>-31588</v>
      </c>
      <c r="E16" s="10">
        <v>617947</v>
      </c>
      <c r="F16" s="10">
        <v>-405492</v>
      </c>
      <c r="G16" s="10">
        <v>-203940</v>
      </c>
      <c r="H16" s="10">
        <v>31650</v>
      </c>
      <c r="I16" s="10">
        <v>-26884</v>
      </c>
      <c r="J16" s="10">
        <v>-12143</v>
      </c>
      <c r="K16" s="10">
        <v>13043</v>
      </c>
      <c r="L16" s="10">
        <v>-13954</v>
      </c>
      <c r="M16" s="10">
        <v>-3884</v>
      </c>
      <c r="N16" s="10">
        <v>12734</v>
      </c>
      <c r="O16" s="10">
        <v>-9828</v>
      </c>
      <c r="P16" s="10">
        <v>-5908</v>
      </c>
      <c r="Q16" s="10">
        <v>39284</v>
      </c>
      <c r="R16" s="10">
        <v>-9827</v>
      </c>
      <c r="S16" s="10">
        <v>-10032</v>
      </c>
      <c r="T16" s="10">
        <v>209</v>
      </c>
      <c r="U16" s="10">
        <v>-4</v>
      </c>
      <c r="V16" s="10">
        <v>0</v>
      </c>
      <c r="W16" s="10">
        <v>35979</v>
      </c>
      <c r="X16" s="10">
        <v>-26308</v>
      </c>
      <c r="Y16" s="10">
        <v>-9066</v>
      </c>
      <c r="Z16" s="10">
        <v>5538</v>
      </c>
      <c r="AA16" s="10">
        <v>0</v>
      </c>
      <c r="AB16" s="10">
        <v>-868</v>
      </c>
      <c r="AC16" s="10">
        <v>1088844</v>
      </c>
      <c r="AD16" s="10">
        <v>-643766</v>
      </c>
      <c r="AE16" s="10">
        <v>-277429</v>
      </c>
      <c r="AF16" s="9">
        <f>AC16+AD16+AE16</f>
        <v>167649</v>
      </c>
      <c r="AG16" s="10"/>
    </row>
    <row r="17" ht="12.75">
      <c r="AF17" s="9"/>
    </row>
    <row r="18" spans="1:33" ht="12.75">
      <c r="A18" s="1" t="s">
        <v>136</v>
      </c>
      <c r="B18" s="7">
        <f>B15/(B15/100)</f>
        <v>100</v>
      </c>
      <c r="C18" s="7">
        <f>C15/(B15/100)</f>
        <v>-51.16988422862185</v>
      </c>
      <c r="D18" s="7">
        <f>D15/(B15/100)</f>
        <v>-23.517867737666013</v>
      </c>
      <c r="E18" s="7">
        <f>E15/(E15/100)</f>
        <v>100</v>
      </c>
      <c r="F18" s="7">
        <f>F15/(E15/100)</f>
        <v>-42.88863512845096</v>
      </c>
      <c r="G18" s="7">
        <f>G15/(E15/100)</f>
        <v>-27.035307983072688</v>
      </c>
      <c r="H18" s="7">
        <f>H15/(H15/100)</f>
        <v>99.99999999999999</v>
      </c>
      <c r="I18" s="7">
        <f>I15/(H15/100)</f>
        <v>-71.6709450886666</v>
      </c>
      <c r="J18" s="7">
        <f>J15/(H15/100)</f>
        <v>-39.78932459945118</v>
      </c>
      <c r="K18" s="7">
        <f>K15/(K15/100)</f>
        <v>100</v>
      </c>
      <c r="L18" s="7">
        <f>L15/(K15/100)</f>
        <v>-106.47189833617189</v>
      </c>
      <c r="M18" s="7">
        <f>M15/(K15/100)</f>
        <v>-33.57788549718328</v>
      </c>
      <c r="N18" s="7">
        <f>N15/(N15/100)</f>
        <v>100</v>
      </c>
      <c r="O18" s="7">
        <f>O15/(N15/100)</f>
        <v>-66.32311787591291</v>
      </c>
      <c r="P18" s="7">
        <f>P15/(N15/100)</f>
        <v>-43.66937410415672</v>
      </c>
      <c r="Q18" s="7">
        <f>Q15/(Q15/100)</f>
        <v>100</v>
      </c>
      <c r="R18" s="7">
        <f>R15/(Q15/100)</f>
        <v>-60.66932116776554</v>
      </c>
      <c r="S18" s="7">
        <f>S15/(Q15/100)</f>
        <v>-22.80882755952477</v>
      </c>
      <c r="T18" s="7">
        <f>T15/(T15/100)</f>
        <v>100</v>
      </c>
      <c r="U18" s="7">
        <f>U15/(T15/100)</f>
        <v>0</v>
      </c>
      <c r="V18" s="7">
        <f>V15/(T15/100)</f>
        <v>0</v>
      </c>
      <c r="W18" s="7">
        <f>W15/(W15/100)</f>
        <v>100</v>
      </c>
      <c r="X18" s="7">
        <f>X15/(W15/100)</f>
        <v>-77.01849345963014</v>
      </c>
      <c r="Y18" s="7">
        <f>Y15/(W15/100)</f>
        <v>-25.384653936751366</v>
      </c>
      <c r="Z18" s="7">
        <f>Z15/(Z15/100)</f>
        <v>100</v>
      </c>
      <c r="AA18" s="7">
        <f>AA15/(Z15/100)</f>
        <v>0</v>
      </c>
      <c r="AB18" s="7">
        <f>AB15/(Z15/100)</f>
        <v>-14.461472048348803</v>
      </c>
      <c r="AC18" s="7">
        <f>AC15/(AC15/100)</f>
        <v>100</v>
      </c>
      <c r="AD18" s="7">
        <f>AD15/(AC15/100)</f>
        <v>-44.97316610739071</v>
      </c>
      <c r="AE18" s="7">
        <f>AE15/(AC15/100)</f>
        <v>-20.919488590932755</v>
      </c>
      <c r="AF18" s="9">
        <f>AC18+AD18+AE18</f>
        <v>34.10734530167653</v>
      </c>
      <c r="AG18" s="7"/>
    </row>
    <row r="19" spans="1:33" ht="12.75">
      <c r="A19" s="1" t="s">
        <v>137</v>
      </c>
      <c r="B19" s="7">
        <f>B16/(B16/100)</f>
        <v>100</v>
      </c>
      <c r="C19" s="7">
        <f>C16/(B16/100)</f>
        <v>-40.716971208858375</v>
      </c>
      <c r="D19" s="7">
        <f>D16/(B16/100)</f>
        <v>-22.450125441532876</v>
      </c>
      <c r="E19" s="7">
        <f>E16/(E16/100)</f>
        <v>100</v>
      </c>
      <c r="F19" s="7">
        <f>F16/(E16/100)</f>
        <v>-65.61921977127489</v>
      </c>
      <c r="G19" s="7">
        <f>G16/(E16/100)</f>
        <v>-33.002830339818786</v>
      </c>
      <c r="H19" s="7">
        <f>H16/(H16/100)</f>
        <v>100</v>
      </c>
      <c r="I19" s="7">
        <f>I16/(H16/100)</f>
        <v>-84.94154818325434</v>
      </c>
      <c r="J19" s="7">
        <f>J16/(H16/100)</f>
        <v>-38.36650868878357</v>
      </c>
      <c r="K19" s="7">
        <f>K16/(K16/100)</f>
        <v>100</v>
      </c>
      <c r="L19" s="7">
        <f>L16/(K16/100)</f>
        <v>-106.98458943494595</v>
      </c>
      <c r="M19" s="7">
        <f>M16/(K16/100)</f>
        <v>-29.778425208924325</v>
      </c>
      <c r="N19" s="7">
        <f>N16/(N16/100)</f>
        <v>100</v>
      </c>
      <c r="O19" s="7">
        <f>O16/(N16/100)</f>
        <v>-77.17920527721061</v>
      </c>
      <c r="P19" s="7">
        <f>P16/(N16/100)</f>
        <v>-46.39547667661379</v>
      </c>
      <c r="Q19" s="7">
        <f>Q16/(Q16/100)</f>
        <v>100</v>
      </c>
      <c r="R19" s="7">
        <f>R16/(Q16/100)</f>
        <v>-25.015273393748092</v>
      </c>
      <c r="S19" s="7">
        <f>S16/(Q16/100)</f>
        <v>-25.53711434680786</v>
      </c>
      <c r="T19" s="7">
        <f>T16/(T16/100)</f>
        <v>100</v>
      </c>
      <c r="U19" s="7">
        <f>U16/(T16/100)</f>
        <v>-1.9138755980861246</v>
      </c>
      <c r="V19" s="7">
        <f>V16/(T16/100)</f>
        <v>0</v>
      </c>
      <c r="W19" s="7">
        <f>W16/(W16/100)</f>
        <v>100</v>
      </c>
      <c r="X19" s="7">
        <f>X16/(W16/100)</f>
        <v>-73.12043136273937</v>
      </c>
      <c r="Y19" s="7">
        <f>Y16/(W16/100)</f>
        <v>-25.198032185441505</v>
      </c>
      <c r="Z19" s="7">
        <f>Z16/(Z16/100)</f>
        <v>100</v>
      </c>
      <c r="AA19" s="7">
        <f>AA16/(Z16/100)</f>
        <v>0</v>
      </c>
      <c r="AB19" s="7">
        <f>AB16/(Z16/100)</f>
        <v>-15.673528349584688</v>
      </c>
      <c r="AC19" s="7">
        <f>AC16/(AC16/100)</f>
        <v>100</v>
      </c>
      <c r="AD19" s="7">
        <f>AD16/(AC16/100)</f>
        <v>-59.12380469562214</v>
      </c>
      <c r="AE19" s="7">
        <f>AE16/(AC16/100)</f>
        <v>-25.479223837390848</v>
      </c>
      <c r="AF19" s="9">
        <f>AC19+AD19+AE19</f>
        <v>15.396971466987011</v>
      </c>
      <c r="AG19" s="7"/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orientation="landscape" paperSize="9" scale="6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Krumlinde</dc:creator>
  <cp:keywords/>
  <dc:description/>
  <cp:lastModifiedBy>Arne Sandström</cp:lastModifiedBy>
  <cp:lastPrinted>2000-07-04T15:50:22Z</cp:lastPrinted>
  <dcterms:created xsi:type="dcterms:W3CDTF">2000-06-15T15:55:33Z</dcterms:created>
  <dcterms:modified xsi:type="dcterms:W3CDTF">2000-07-04T16:53:33Z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