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5055" tabRatio="961" activeTab="0"/>
  </bookViews>
  <sheets>
    <sheet name="Tabell 1a" sheetId="1" r:id="rId1"/>
    <sheet name="Tabell 1b" sheetId="2" r:id="rId2"/>
    <sheet name="Tabell 2" sheetId="3" r:id="rId3"/>
    <sheet name="Tabell 3" sheetId="4" r:id="rId4"/>
    <sheet name="Tabell 4a" sheetId="5" r:id="rId5"/>
    <sheet name="Tabell 4b" sheetId="6" r:id="rId6"/>
    <sheet name="Tabell 5" sheetId="7" r:id="rId7"/>
    <sheet name="Tabell 6" sheetId="8" r:id="rId8"/>
    <sheet name="Tabell 7" sheetId="9" r:id="rId9"/>
    <sheet name="Tabell 8" sheetId="10" r:id="rId10"/>
    <sheet name="Tabell 9a" sheetId="11" r:id="rId11"/>
    <sheet name="Tabell 9b" sheetId="12" r:id="rId12"/>
    <sheet name="Tabell 10" sheetId="13" r:id="rId13"/>
    <sheet name="Tabell 11" sheetId="14" r:id="rId14"/>
    <sheet name="Tabell 12" sheetId="15" r:id="rId15"/>
    <sheet name="Tabell 13" sheetId="16" r:id="rId16"/>
    <sheet name="Tabell 14" sheetId="17" r:id="rId17"/>
    <sheet name="Tabell 15" sheetId="18" r:id="rId18"/>
    <sheet name="Tabell 16" sheetId="19" r:id="rId19"/>
    <sheet name="Tabell 17" sheetId="20" r:id="rId20"/>
    <sheet name="Tabell 18a" sheetId="21" r:id="rId21"/>
    <sheet name="Tabell 18b" sheetId="22" r:id="rId22"/>
    <sheet name="Tabell 18c" sheetId="23" r:id="rId23"/>
    <sheet name="Tabell 19" sheetId="24" r:id="rId24"/>
    <sheet name="Tabell 20" sheetId="25" r:id="rId25"/>
    <sheet name="Tabell 21" sheetId="26" r:id="rId26"/>
    <sheet name="Tabell 22" sheetId="27" r:id="rId27"/>
    <sheet name="Tabell 23" sheetId="28" r:id="rId28"/>
    <sheet name="Tabell 24" sheetId="29" r:id="rId29"/>
    <sheet name="Tabell 25" sheetId="30" r:id="rId30"/>
    <sheet name="Tabell 26" sheetId="31" r:id="rId31"/>
    <sheet name="Tabell 27" sheetId="32" r:id="rId32"/>
    <sheet name="Tabell 28" sheetId="33" r:id="rId33"/>
    <sheet name="Tabell 29" sheetId="34" r:id="rId34"/>
    <sheet name="Tabell 30" sheetId="35" r:id="rId35"/>
  </sheets>
  <definedNames>
    <definedName name="_xlnm.Print_Titles" localSheetId="3">'Tabell 3'!$A:$A</definedName>
    <definedName name="_xlnm.Print_Titles" localSheetId="4">'Tabell 4a'!$A:$A</definedName>
    <definedName name="_xlnm.Print_Titles" localSheetId="5">'Tabell 4b'!$A:$A</definedName>
    <definedName name="_xlnm.Print_Titles" localSheetId="6">'Tabell 5'!$A:$A</definedName>
  </definedNames>
  <calcPr fullCalcOnLoad="1" refMode="R1C1"/>
</workbook>
</file>

<file path=xl/sharedStrings.xml><?xml version="1.0" encoding="utf-8"?>
<sst xmlns="http://schemas.openxmlformats.org/spreadsheetml/2006/main" count="1349" uniqueCount="331">
  <si>
    <t>Bolag</t>
  </si>
  <si>
    <t>Företag och fastighet</t>
  </si>
  <si>
    <t>Försäkringsgren</t>
  </si>
  <si>
    <t>Hem o villa</t>
  </si>
  <si>
    <t>Annan motor</t>
  </si>
  <si>
    <t>Trafik</t>
  </si>
  <si>
    <t>Sjuk och olycksfall</t>
  </si>
  <si>
    <t>Sjö, flyg och transport</t>
  </si>
  <si>
    <t>Trygghetsförsäkring</t>
  </si>
  <si>
    <t>Avgångsbidrag</t>
  </si>
  <si>
    <t>Djur</t>
  </si>
  <si>
    <t>Kredit</t>
  </si>
  <si>
    <t>Individuell sjuk- och olycksfallsförsäkring</t>
  </si>
  <si>
    <t>Företags- o fastighet</t>
  </si>
  <si>
    <t>Hem- och villaförsäkring</t>
  </si>
  <si>
    <t>Trafikförsäkring</t>
  </si>
  <si>
    <t>Motorfordonsförsäkring</t>
  </si>
  <si>
    <t>Transportförsäkring</t>
  </si>
  <si>
    <t>Sjöförsäkring</t>
  </si>
  <si>
    <t>Djurförsäkring</t>
  </si>
  <si>
    <t>Kreditförsäkring</t>
  </si>
  <si>
    <t>(Table 2.) (Balance Sheet. Swedish companies, non-life, nationwide.)</t>
  </si>
  <si>
    <t>(Table 3.) (Balance Sheet. Major local companies, non-life.)</t>
  </si>
  <si>
    <t>(Table 5.) (Income statement. Sw. companies, non-life, nationwide.)</t>
  </si>
  <si>
    <t>(Table 6.) (Income statement. Sw. companies, non-life, nationwide.)</t>
  </si>
  <si>
    <t>(Table 7.) (Foreign companies non-life operations in Sweden.)</t>
  </si>
  <si>
    <t>Table 8. (Accident and health. Swedish non-life companies. Direct insurance in Sweden.)</t>
  </si>
  <si>
    <t xml:space="preserve">Table 9 A. (Individual accident and health. Swedish life companies. Direct insurance in Sweden.) </t>
  </si>
  <si>
    <t xml:space="preserve">Table 9 B. (Group accident and health. Swedish life companies. Direct insurance in Sweden.) </t>
  </si>
  <si>
    <t xml:space="preserve">Table 10. (Discharge. Swedish companies. Direct insurance in Sweden.) </t>
  </si>
  <si>
    <t xml:space="preserve">Table 11. (Employers no fault. Swedish companies. Direct insurance in Sweden.) </t>
  </si>
  <si>
    <t xml:space="preserve">Table 12. (Business &amp; houseowner. Nationwide companies. Direct insurance in Sweden.) </t>
  </si>
  <si>
    <t xml:space="preserve">Table 13. (Business &amp; houseowner. Major local companies. Direct insurance in Sweden.) </t>
  </si>
  <si>
    <t xml:space="preserve">Table 14. (Householder &amp; homeowner. Nationwide companies. Direct insurance in Sweden.) </t>
  </si>
  <si>
    <t xml:space="preserve">Table 15. (Householder &amp; homeowner. Major local companies. Direct insurance in Sweden.) </t>
  </si>
  <si>
    <t xml:space="preserve">Table 16. (Motor third party. Nationwide companies. Direct insurance in Sweden.) </t>
  </si>
  <si>
    <t xml:space="preserve">Table 17. (Other Motor vehicle. Swedish companies. Direct insurance in Sweden.) </t>
  </si>
  <si>
    <t xml:space="preserve">Table 18c. (Transport. Swedish companies. Direct insurance in Sweden.) </t>
  </si>
  <si>
    <t xml:space="preserve">Table 18b. (Aviation. Swedish companies. Direct insurance in Sweden.) </t>
  </si>
  <si>
    <t xml:space="preserve">Table 18a. (Marine. Swedish companies. Direct insurance in Sweden.) </t>
  </si>
  <si>
    <t xml:space="preserve">Table 19. (Credit. Swedish companies. Direct insurance in Sweden.) </t>
  </si>
  <si>
    <t xml:space="preserve">Table 20. (Animal. Swedish companies. Direct insurance in Sweden.) </t>
  </si>
  <si>
    <t xml:space="preserve">Table 21. (Assumed non-life reinsurance. Swedish companies.) </t>
  </si>
  <si>
    <t xml:space="preserve">Table 22. (Assumed non-life reinsurance. Major local companies.) </t>
  </si>
  <si>
    <t xml:space="preserve">Table 23. (Direct insurance of foreign riska. Swedish companies.) </t>
  </si>
  <si>
    <t xml:space="preserve">Table 24. (Direct insurance in Sweden in total. Swedish non-life companies.) </t>
  </si>
  <si>
    <t xml:space="preserve">Table 25. (Direct insurance in Sweden as % of earned gross premiums. Swedish non-life companies.) </t>
  </si>
  <si>
    <t>(Table 1 A.) (Balance Sheet. Swedish companies, traditional life, nationwide.)</t>
  </si>
  <si>
    <t>(Table 1 B.) (Balance Sheet. Swedish companies, unit linked, nationwide.)</t>
  </si>
  <si>
    <t>(Table 4 A. Income statement. Swedish companies, traditional life.)</t>
  </si>
  <si>
    <t>(Table 4 B. Income statement. Swedish companies, traditional life.)</t>
  </si>
  <si>
    <t xml:space="preserve">(Table 26. Individual life assurance. Swedish life companies, traditional life. Direct insurance in Sweden.) </t>
  </si>
  <si>
    <t xml:space="preserve">(Table 27. Group- and occupational pension. Swedish companies, traditional life. Direct insurance in Sweden.) </t>
  </si>
  <si>
    <t xml:space="preserve">(Table 28.  Group life and occupational group life. Swedish companies, trad. life. Direct insurance in Sweden.) </t>
  </si>
  <si>
    <t xml:space="preserve">(Table 29.  Direct insurance of foreign risks. Swedish companies, trad. life. Direct insurance in Sweden.) </t>
  </si>
  <si>
    <t>(Table 30.  Assumed life reinsurance. Swedish companies, traditional life.)</t>
  </si>
  <si>
    <t>Återförsäkrares andel av försäkr.-tekn avsättn  (Reinsurers' share of technical provisions)</t>
  </si>
  <si>
    <t>Placerings- tillgångar (Investment assets)</t>
  </si>
  <si>
    <t>Fordringar o-andra tillgångar (Other assets and debtors)</t>
  </si>
  <si>
    <t>Bolag (Company)</t>
  </si>
  <si>
    <t>Interims-fordringar (Prepayments and accrued income)</t>
  </si>
  <si>
    <t>Summa   tillgångar (Total assets)</t>
  </si>
  <si>
    <t>Eget kapital o obesk. res. (Shareholders' equity and untaxed reserves)</t>
  </si>
  <si>
    <t>Återbärings- medel (Policyholders' bonus capital)</t>
  </si>
  <si>
    <t>Försäkrings-tekniska avsättningar (Technical provisions)</t>
  </si>
  <si>
    <t>Övriga skulder o avs (Provisions for  other risks and expenses, creditors)</t>
  </si>
  <si>
    <t>Balans- omslutning  (Total shareholders' equity and liabilities)</t>
  </si>
  <si>
    <t>Placerings-tillgångar för förs.tagare (Invesment assets on  policyholders' account)</t>
  </si>
  <si>
    <t>Övriga tillgångar (Other assets and debtors)</t>
  </si>
  <si>
    <t>Eget kapital o obesk. res. (Shareholders' equity  and untaxed reserves)</t>
  </si>
  <si>
    <t>Avsättn. f. försäkr.tagarens livförsäkr. (Technical provisions for policyholders)</t>
  </si>
  <si>
    <t>Övriga skulder, avs. o interim (Provisions for other risks and expenses, creditors)</t>
  </si>
  <si>
    <r>
      <t xml:space="preserve">Teknisk redovisning av livförsäkringsrörelse </t>
    </r>
    <r>
      <rPr>
        <i/>
        <sz val="8"/>
        <rFont val="Book Antiqua"/>
        <family val="1"/>
      </rPr>
      <t>(Technical account for insurance operations)</t>
    </r>
  </si>
  <si>
    <r>
      <t xml:space="preserve">Icke-teknisk redovisning </t>
    </r>
    <r>
      <rPr>
        <i/>
        <sz val="8"/>
        <rFont val="Book Antiqua"/>
        <family val="1"/>
      </rPr>
      <t>(Non-technical account)</t>
    </r>
  </si>
  <si>
    <t>Premie-inkomst f.e.r. (Net premium income)</t>
  </si>
  <si>
    <t>Kapital-avkastning int. (Investment income)</t>
  </si>
  <si>
    <t>Orealiserade vinster/förluster på plac.tillg. (Unrealised gains/profits on investm.)</t>
  </si>
  <si>
    <t>Försäkringser-sättning (Claims incurred)</t>
  </si>
  <si>
    <t>Förändring i förs.tekn avs. o återbäring (Change in technical provisions &amp; bonus)</t>
  </si>
  <si>
    <t>Driftskostnad (Operating expenses)</t>
  </si>
  <si>
    <t>Övriga tekniska kostn/int. (Other income or expenses)</t>
  </si>
  <si>
    <t>Kapitalavk.-kostnader (Investment expenses)</t>
  </si>
  <si>
    <t>Livförs-rörelens tekn.res. (Technical result)</t>
  </si>
  <si>
    <t>Kapitalavk.netto o övriga intäkter och kostnader  (Net capital return &amp; other income/expenses)</t>
  </si>
  <si>
    <t>Boksluts-dispositioner och skatt (Appropriations &amp; taxes)</t>
  </si>
  <si>
    <t>Årets resultat (Net income for the year)</t>
  </si>
  <si>
    <t>Värdeförändring  på plac.tillg. för förs.tag. räkn. (Change in policyholders investment asset value)</t>
  </si>
  <si>
    <t>Premie inkomst f.e.r. (Net premium income)</t>
  </si>
  <si>
    <t>Kap.avkastn
inkl oreal.
vinster o förl (Investment income)</t>
  </si>
  <si>
    <t>Försäkr-
ingser-
sättning (Claims incurred)</t>
  </si>
  <si>
    <t>Förändr i liv
försäkr avs
o återbäring (Change in techn. prov. &amp; bonus)</t>
  </si>
  <si>
    <t>Drifts-
kostnad (Operating expenses)</t>
  </si>
  <si>
    <t>Kapital-
avkastn.
kostn. (Investment expenses)</t>
  </si>
  <si>
    <t>Livförs
tekniska
resultat (Technical result)</t>
  </si>
  <si>
    <t>Återförsäkrares andel av försäkr.-tekn avsättn (Reinsurers' share of technical provisions)</t>
  </si>
  <si>
    <t>Eget kapital  (Shareholders' equity)</t>
  </si>
  <si>
    <t>Obeskattade reserver (Untaxed reserves)</t>
  </si>
  <si>
    <t>Försäkrings-tekniska avsättningar före avg.återf. (Technical provisions)</t>
  </si>
  <si>
    <t>Övriga avsättningar och skulder (Other risks and expenses, creditors)</t>
  </si>
  <si>
    <t>Balans- omslutning (Total equity and liabilities)</t>
  </si>
  <si>
    <t>Premie-intäkt brutto (Gross earned premiums)</t>
  </si>
  <si>
    <t>Premieintäkt f.e.r. (Earned premiums for own account)</t>
  </si>
  <si>
    <t>Kapitalavk. överförd fr. finansrörelsen (Allocated investment return)</t>
  </si>
  <si>
    <t>Försäkringser-sättning f.e.r. (Claims inc. own   account)</t>
  </si>
  <si>
    <t>Driftskostnader f.e.r. (Operating expenses)</t>
  </si>
  <si>
    <t>Övriga tekn. intäkter/ kostn. återbäring (Other techn. income/costs)</t>
  </si>
  <si>
    <t>Skadeförs. tekniska resultat (Technical profit/loss)</t>
  </si>
  <si>
    <t>Kapitalavkastn. intäkter (Investment income)</t>
  </si>
  <si>
    <t>Kapitalavkastn. kostnader  (Investment expenses)</t>
  </si>
  <si>
    <t>Orealiserade vinster / försluster (Unrealised investm. loss/gain)</t>
  </si>
  <si>
    <t>Övriga intäkter / kostnader (Other income or expenses)</t>
  </si>
  <si>
    <t>Resultat före boksl. disp./skatt (Result before appr. and taxes)</t>
  </si>
  <si>
    <t>Boksluts-dispositioner / skatt (Appropriations and taxes)</t>
  </si>
  <si>
    <r>
      <t xml:space="preserve">Teknisk redovisning av skadeförsäkringsrörelse </t>
    </r>
    <r>
      <rPr>
        <i/>
        <sz val="8"/>
        <rFont val="Book Antiqua"/>
        <family val="1"/>
      </rPr>
      <t>(Technical account for insurance operations)</t>
    </r>
  </si>
  <si>
    <t>(Individual accident and health)</t>
  </si>
  <si>
    <t>(Business &amp; houseowner)</t>
  </si>
  <si>
    <t>(Householder &amp; homeowner)</t>
  </si>
  <si>
    <t>(Motor third party)</t>
  </si>
  <si>
    <t>(Other Motor vehicle)</t>
  </si>
  <si>
    <t>(Transport)</t>
  </si>
  <si>
    <t>(Marine)</t>
  </si>
  <si>
    <t>(Animal)</t>
  </si>
  <si>
    <t>(Credit)</t>
  </si>
  <si>
    <t>(Total)</t>
  </si>
  <si>
    <t>Inbetalda premier (Gross premium income)</t>
  </si>
  <si>
    <t>Försäkr.ersättn. (Claims paid)</t>
  </si>
  <si>
    <t>Driftsutgift (Operating expenses)</t>
  </si>
  <si>
    <t>Premier ./. förs.ers. ./. driftskostn. (Premiums ./. claims ./. cost)</t>
  </si>
  <si>
    <t>Premie-intäkt f.e.r. (Earned premiums for own account)</t>
  </si>
  <si>
    <t>Kapital-avkastning (Allocated investment income)</t>
  </si>
  <si>
    <t>Försäkrings-ersättn. f.e.r. (Claims incurred for own account)</t>
  </si>
  <si>
    <t>Återbäring (Rebates)</t>
  </si>
  <si>
    <t>Driftskostnad f.e.r. (Operating expenses)</t>
  </si>
  <si>
    <t>Övriga tekniska kostn/intäkt (Other techn-ical costs /income)</t>
  </si>
  <si>
    <t>Skadeförs. tekniska  resultat (Technical profit/loss)</t>
  </si>
  <si>
    <t>Livförs. tekniska  resultat (Technical profit/loss)</t>
  </si>
  <si>
    <t>Relativa tal 1996</t>
  </si>
  <si>
    <t>Relativa tal 1995</t>
  </si>
  <si>
    <t>Tabell 11.    Trygghetsförsäkring vid arbetsskada 1996. Svenska bolag. Direkt försäkring i Sverige. (belopp i kSEK)</t>
  </si>
  <si>
    <t>Samtliga bolag 1996</t>
  </si>
  <si>
    <t>Samtliga bolag 1995</t>
  </si>
  <si>
    <t>AMF Trygg</t>
  </si>
  <si>
    <t>WASA Sak Öms</t>
  </si>
  <si>
    <t>LTF Sak</t>
  </si>
  <si>
    <t>Tabell 12.    Företags- och fastighetsförsäkring 1996. Svenska riksbolag. Direkt försäkring i Sverige. (belopp i kSEK)</t>
  </si>
  <si>
    <t>Skandia</t>
  </si>
  <si>
    <t>Trygg-Hansa</t>
  </si>
  <si>
    <t>Folksam Sak</t>
  </si>
  <si>
    <t>LFAB</t>
  </si>
  <si>
    <t>Atlantica</t>
  </si>
  <si>
    <t>Storebrand</t>
  </si>
  <si>
    <t>Landstingen</t>
  </si>
  <si>
    <t>Swere</t>
  </si>
  <si>
    <t>Vattenfall</t>
  </si>
  <si>
    <t>Ansvar öms.</t>
  </si>
  <si>
    <t>FBF Skade</t>
  </si>
  <si>
    <t>SvenskaBrand</t>
  </si>
  <si>
    <t>Prosec</t>
  </si>
  <si>
    <t>ASSI</t>
  </si>
  <si>
    <t>HSB</t>
  </si>
  <si>
    <t>Göta-Lejon</t>
  </si>
  <si>
    <t>SE Captive</t>
  </si>
  <si>
    <t>SkandiaNord</t>
  </si>
  <si>
    <t>Telia</t>
  </si>
  <si>
    <t>Sparia</t>
  </si>
  <si>
    <t>Vabis</t>
  </si>
  <si>
    <t>Viator</t>
  </si>
  <si>
    <t>AGRIA</t>
  </si>
  <si>
    <t>Ansvar SakAB</t>
  </si>
  <si>
    <t>SOFAB</t>
  </si>
  <si>
    <t>Posten</t>
  </si>
  <si>
    <t>Anticimex</t>
  </si>
  <si>
    <t>Lansen</t>
  </si>
  <si>
    <t>Industria</t>
  </si>
  <si>
    <t>Electrolux</t>
  </si>
  <si>
    <t>Skanska</t>
  </si>
  <si>
    <t>SveLand</t>
  </si>
  <si>
    <t>Sirius Inter</t>
  </si>
  <si>
    <t>Riksbygg</t>
  </si>
  <si>
    <t>SKF</t>
  </si>
  <si>
    <t>Sweskogs</t>
  </si>
  <si>
    <t>AGA RE</t>
  </si>
  <si>
    <t>Holmia</t>
  </si>
  <si>
    <t>BrandfVerket</t>
  </si>
  <si>
    <t>Brandkont.</t>
  </si>
  <si>
    <t>Tabell 13.    Företags- och fastighetsförsäkring 1996. Större lokala bolag. Direkt försäkring i Sverige. (belopp i kSEK)</t>
  </si>
  <si>
    <t>LF Skåne</t>
  </si>
  <si>
    <t>LF ÖstgötaB</t>
  </si>
  <si>
    <t>LF Stockholm</t>
  </si>
  <si>
    <t>LF Älvsborg</t>
  </si>
  <si>
    <t>LF Jönköping</t>
  </si>
  <si>
    <t>LF Bergslag</t>
  </si>
  <si>
    <t>LF Dalarna</t>
  </si>
  <si>
    <t>LF Skaraborg</t>
  </si>
  <si>
    <t>LF Kalmar</t>
  </si>
  <si>
    <t>LF Söderman</t>
  </si>
  <si>
    <t>LF Uppsala</t>
  </si>
  <si>
    <t>LF Värmland</t>
  </si>
  <si>
    <t>LF Göteborg</t>
  </si>
  <si>
    <t>LF Västerbo</t>
  </si>
  <si>
    <t>LF Halland</t>
  </si>
  <si>
    <t>LF Jämtland</t>
  </si>
  <si>
    <t>LF Kronoberg</t>
  </si>
  <si>
    <t>LF Västerno</t>
  </si>
  <si>
    <t>LF Gävleborg</t>
  </si>
  <si>
    <t>LF Blekinge</t>
  </si>
  <si>
    <t>LF Norrbott</t>
  </si>
  <si>
    <t>LF Gotland</t>
  </si>
  <si>
    <t>LF Göinge</t>
  </si>
  <si>
    <t>LF Villands</t>
  </si>
  <si>
    <t>Lidköping</t>
  </si>
  <si>
    <t>Åkerbo</t>
  </si>
  <si>
    <t>Piteorten</t>
  </si>
  <si>
    <t>Nordmark</t>
  </si>
  <si>
    <t>Tabell 14.    Hem- och villaförsäkring 1996. Svenska riksbolag. Direkt försäkring i Sverige. (belopp i kSEK)</t>
  </si>
  <si>
    <t>Europeiska</t>
  </si>
  <si>
    <t>Dial</t>
  </si>
  <si>
    <t>Solid</t>
  </si>
  <si>
    <t>SafeInt</t>
  </si>
  <si>
    <t>WASA Sak Sp</t>
  </si>
  <si>
    <t>Erika</t>
  </si>
  <si>
    <t>Tabell 15.    Hem- och villaförsäkring 1996. Större lokala bolag. Direkt försäkring i Sverige. (belopp i kSEK)</t>
  </si>
  <si>
    <t>Tabell 16.    Trafikförsäkring 1996. Svenska riksbolag. Direkt försäkring i Sverige. (belopp i kSEK)</t>
  </si>
  <si>
    <t>Volvia</t>
  </si>
  <si>
    <t>Aktsam</t>
  </si>
  <si>
    <t>Tabell 17.    Annan motorfordonsförsäkring 1996. Svenska bolag. Direkt försäkring i Sverige. (belopp i kSEK)</t>
  </si>
  <si>
    <t>Falck</t>
  </si>
  <si>
    <t>Tabell 18a.    Sjöfartförsäkring 1996. Svenska bolag. Direkt försäkring i Sverige. (belopp i kSEK)</t>
  </si>
  <si>
    <t>SvÅngAss</t>
  </si>
  <si>
    <t>Tabell 18b.    Luftfartförsäkring 1996. Svenska bolag. Direkt försäkring i Sverige. (belopp i kSEK)</t>
  </si>
  <si>
    <t>Tabell 18c.    Transportförsäkring 1996. Svenska bolag. Direkt försäkring i Sverige. (belopp i kSEK)</t>
  </si>
  <si>
    <t>Tabell 19.    Kredit- och borgensförsäkring 1996. Svenska riksbolag. Direkt försäkring i Sverige. (belopp i kSEK)</t>
  </si>
  <si>
    <t>FPG</t>
  </si>
  <si>
    <t>AMFK</t>
  </si>
  <si>
    <t>SCA</t>
  </si>
  <si>
    <t>KFF</t>
  </si>
  <si>
    <t>WASAGaranti</t>
  </si>
  <si>
    <t>Tabell 20.    Husdjursförsäkring 1996. Svenska riksbolag. Direkt försäkring i Sverige. (belopp i kSEK)</t>
  </si>
  <si>
    <t>Sleipner</t>
  </si>
  <si>
    <t>Tabell 21.    Mottagen skadeåterförsäkring 1996. Svenska bolag (belopp i kSEK).</t>
  </si>
  <si>
    <t>Skandia-Int</t>
  </si>
  <si>
    <t>Större lokala bolag</t>
  </si>
  <si>
    <t>Folksam Int</t>
  </si>
  <si>
    <t>Suecia</t>
  </si>
  <si>
    <t>VolvoGro</t>
  </si>
  <si>
    <t>WASA Inter</t>
  </si>
  <si>
    <t>STORA</t>
  </si>
  <si>
    <t>Norden</t>
  </si>
  <si>
    <t>SiriusIM</t>
  </si>
  <si>
    <t>Esselte</t>
  </si>
  <si>
    <t>StErik</t>
  </si>
  <si>
    <t>Sthlm Re</t>
  </si>
  <si>
    <t>KF</t>
  </si>
  <si>
    <t>Re Cere</t>
  </si>
  <si>
    <t>SABO</t>
  </si>
  <si>
    <t>BPA</t>
  </si>
  <si>
    <t>KRA</t>
  </si>
  <si>
    <t>Tabell 22.    Mottagen skadeåterförsäkring 1996. Större lokala försäkringsbolag.</t>
  </si>
  <si>
    <t>Tabell 23.    Direktförsäkring av utländska risker 1996. Svenska riksbolag. (belopp i kSEK)</t>
  </si>
  <si>
    <t>Tabell 8.    Sjuk- och olycksfallsförsäkring 1996. Svenska skadeförsäkringsbolag. Direkt försäkring i Sverige. (belopp i kSEK)</t>
  </si>
  <si>
    <t>AMF-Sjuk</t>
  </si>
  <si>
    <t>FBJ</t>
  </si>
  <si>
    <t>Tabell 1A.    Balansräkning 1996. Svenska livförsäkringsbolag (trad. livförs.) (belopp i kSEK)</t>
  </si>
  <si>
    <t>SPP .</t>
  </si>
  <si>
    <t>Skandia Liv</t>
  </si>
  <si>
    <t>Trygg Liv</t>
  </si>
  <si>
    <t>AMF Pension</t>
  </si>
  <si>
    <t>WASA Liv Öms</t>
  </si>
  <si>
    <t>Folksam Liv</t>
  </si>
  <si>
    <t>LF Liv</t>
  </si>
  <si>
    <t>SHB Liv</t>
  </si>
  <si>
    <t>SPP Liv</t>
  </si>
  <si>
    <t>LIVIA</t>
  </si>
  <si>
    <t>AFA</t>
  </si>
  <si>
    <t>SparLiv</t>
  </si>
  <si>
    <t>FL För. Liv</t>
  </si>
  <si>
    <t>KFA</t>
  </si>
  <si>
    <t>Salus</t>
  </si>
  <si>
    <t>Ansvar LivAB</t>
  </si>
  <si>
    <t>FBF Liv</t>
  </si>
  <si>
    <t>AÄP</t>
  </si>
  <si>
    <t>SEB Liv</t>
  </si>
  <si>
    <t>Tabell 1B.    Balansräkning 1996. Svenska fondförsäkringsbolag. (belopp i kSEK)</t>
  </si>
  <si>
    <t>SEB Fond</t>
  </si>
  <si>
    <t>SkandiaLink</t>
  </si>
  <si>
    <t>TH Fri Plac</t>
  </si>
  <si>
    <t>SparFond</t>
  </si>
  <si>
    <t>WASA Fond</t>
  </si>
  <si>
    <t>LF Fondliv</t>
  </si>
  <si>
    <t>SHB Fond</t>
  </si>
  <si>
    <t>SPPLiv Fond</t>
  </si>
  <si>
    <t>FolksamFond</t>
  </si>
  <si>
    <t>Tabell 2.    Balansräkning 1996. Svenska riksbolag för skadeförsäkring. (belopp i kkr)</t>
  </si>
  <si>
    <t>Tabell 3.    Balansräkning 1996. Större lokala försäkringsbolag. (belopp i kkr)</t>
  </si>
  <si>
    <t>Tabell 4A.    Resultaträkning 1996. Svenska livförsäkringsbolag (trad. livförs.). (belopp i kSEK)</t>
  </si>
  <si>
    <t>Tabell 4B.    Resultaträkning 1996. Svenska fondförsäkringsbolag. (belopp i kSEK)</t>
  </si>
  <si>
    <t>Tabell 5.    Resultaträkning 1996. Svenska riksbolag för skadeförsäkring. (belopp i kkr)</t>
  </si>
  <si>
    <t>Tabell 6.    Resultaträkning 1996. Större lokala försäkringsbolag. (belopp i kkr)</t>
  </si>
  <si>
    <t>Tabell 9A.    Individuell sjuk- och olycksfallsförsäkring samt premiebefrielseförsäkring 1996. Svenska livförsäkringsbolag. Direkt försäkring i Sverige. (kSEK)</t>
  </si>
  <si>
    <t>Tabell 9B.    Gruppsjuk- och gruppolycksfallsförsäkringförsäkring samt premiebefrielseförsäkring 1996. Svenska livförsäkringsbolag. Direkt försäkring i Sverige. (belopp i kSEK)</t>
  </si>
  <si>
    <t>Tabell 10.    Avgångsbidragsförsäkring 1996. Svenska bolag. Direkt försäkring i Sverige. (belopp i kSEK)</t>
  </si>
  <si>
    <t>Tabell 26.    Individuell livförsäkring 1996. Svenska livförsäkringsbolag traditionell livförsäkring. Direkt försäkring i Sverige. (belopp i kSEK)</t>
  </si>
  <si>
    <t>Tabell 27.    Gruppensions- och tjänstepensionsförsäkring 1996. Svenska livförsäkringsbolag traditionell livförsäkring. Direkt försäkring i Sverige. (belopp i kSEK)</t>
  </si>
  <si>
    <t>Tabell 28.    Gruppliv- och tjänstegrupplivförsäkring 1996. Svenska livförsäkringsbolag traditionell livförsäkring. Direkt försäkring i Sverige. (belopp i kSEK)</t>
  </si>
  <si>
    <t>Tabell 29.    Direkt försäkring av utländska risker 1996. Svenska livförsäkringsbolag traditionell livförsäkring. Direkt försäkring i Sverige. (belopp i kSEK)</t>
  </si>
  <si>
    <t>Tabell 30.    Mottagen livåterförsäkring 1996. Svenska bolag. (belopp i kSEK)</t>
  </si>
  <si>
    <t>Sverige Re</t>
  </si>
  <si>
    <t>Tabell 24.    Direktförsäkring i Sverige totalt 1996. Svenska skadeförsäkringsbolag. (belopp i kSEK)</t>
  </si>
  <si>
    <t>(Företag och fastighet 1995)</t>
  </si>
  <si>
    <t>(Kredit 1995)</t>
  </si>
  <si>
    <t>(Hem o villa 1995)</t>
  </si>
  <si>
    <t>(Annan motor 1995)</t>
  </si>
  <si>
    <t>(Trafik 1995)</t>
  </si>
  <si>
    <t>(Sjuk och olycksfall 1995)</t>
  </si>
  <si>
    <t>(Sjö, flyg och transport 1995)</t>
  </si>
  <si>
    <t>(Trygghetsförsäkring 1995)</t>
  </si>
  <si>
    <t>(Avgångsbidrag 1995)</t>
  </si>
  <si>
    <t>(Djur 1995)</t>
  </si>
  <si>
    <t>Samtliga grenar 1996</t>
  </si>
  <si>
    <t>Samtliga grenar 1995</t>
  </si>
  <si>
    <t>Tabell 25.    Direktförsäkring i Sverige totalt 1996. Svenska skadeförsäkringsbolag. (i % av bruttopremieintäkten)</t>
  </si>
  <si>
    <t>Tabell 7.    Utländska bolags direkta skadeförsäkringsrörelse i Sverige 1996. (belopp i kSEK)</t>
  </si>
  <si>
    <t>Totalt 1996</t>
  </si>
  <si>
    <t>Commercial</t>
  </si>
  <si>
    <t>CIGNA</t>
  </si>
  <si>
    <t>AIG Europe</t>
  </si>
  <si>
    <t>Guardian</t>
  </si>
  <si>
    <t>Allianz</t>
  </si>
  <si>
    <t>Yorkshire</t>
  </si>
  <si>
    <t>UAP</t>
  </si>
  <si>
    <t>Zurich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</si>
</sst>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&quot;%&quot;"/>
  </numFmts>
  <fonts count="8">
    <font>
      <sz val="10"/>
      <name val="Arial"/>
      <family val="0"/>
    </font>
    <font>
      <sz val="8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i/>
      <sz val="8"/>
      <name val="Book Antiqua"/>
      <family val="1"/>
    </font>
    <font>
      <b/>
      <i/>
      <sz val="10"/>
      <name val="Book Antiqua"/>
      <family val="1"/>
    </font>
    <font>
      <i/>
      <sz val="10"/>
      <name val="Arial"/>
      <family val="0"/>
    </font>
    <font>
      <i/>
      <sz val="10"/>
      <name val="Book Antiqua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 quotePrefix="1">
      <alignment wrapText="1"/>
    </xf>
    <xf numFmtId="164" fontId="1" fillId="0" borderId="0" xfId="0" applyNumberFormat="1" applyFont="1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 quotePrefix="1">
      <alignment wrapText="1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Alignment="1">
      <alignment wrapText="1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7"/>
  <dimension ref="A1:L2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11" width="13.7109375" style="1" customWidth="1"/>
    <col min="12" max="16384" width="9.140625" style="1" customWidth="1"/>
  </cols>
  <sheetData>
    <row r="1" spans="1:12" ht="27" customHeight="1">
      <c r="A1" s="32" t="s">
        <v>262</v>
      </c>
      <c r="B1" s="23"/>
      <c r="C1" s="23"/>
      <c r="D1" s="23"/>
      <c r="E1" s="23"/>
      <c r="F1" s="23"/>
      <c r="G1" s="6"/>
      <c r="H1" s="8"/>
      <c r="I1" s="8"/>
      <c r="J1" s="8"/>
      <c r="K1" s="8"/>
      <c r="L1" s="8"/>
    </row>
    <row r="2" spans="1:11" s="19" customFormat="1" ht="17.25" customHeight="1" thickBot="1">
      <c r="A2" s="24" t="s">
        <v>47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11" ht="83.25" customHeight="1" thickTop="1">
      <c r="A3" s="5" t="s">
        <v>59</v>
      </c>
      <c r="B3" s="4" t="s">
        <v>57</v>
      </c>
      <c r="C3" s="4" t="s">
        <v>56</v>
      </c>
      <c r="D3" s="4" t="s">
        <v>58</v>
      </c>
      <c r="E3" s="4" t="s">
        <v>60</v>
      </c>
      <c r="F3" s="4" t="s">
        <v>61</v>
      </c>
      <c r="G3" s="4" t="s">
        <v>62</v>
      </c>
      <c r="H3" s="4" t="s">
        <v>63</v>
      </c>
      <c r="I3" s="4" t="s">
        <v>64</v>
      </c>
      <c r="J3" s="4" t="s">
        <v>65</v>
      </c>
      <c r="K3" s="4" t="s">
        <v>66</v>
      </c>
    </row>
    <row r="4" spans="1:11" s="3" customFormat="1" ht="12" customHeight="1">
      <c r="A4" s="3" t="s">
        <v>263</v>
      </c>
      <c r="B4" s="9">
        <v>261651987</v>
      </c>
      <c r="C4" s="9">
        <v>0</v>
      </c>
      <c r="D4" s="9">
        <v>2702521</v>
      </c>
      <c r="E4" s="9">
        <v>6872389</v>
      </c>
      <c r="F4" s="9">
        <v>271226897</v>
      </c>
      <c r="G4" s="9">
        <v>0</v>
      </c>
      <c r="H4" s="9">
        <v>116158774</v>
      </c>
      <c r="I4" s="9">
        <v>148877563</v>
      </c>
      <c r="J4" s="9">
        <v>6190560</v>
      </c>
      <c r="K4" s="9">
        <v>271226897</v>
      </c>
    </row>
    <row r="5" spans="1:11" s="3" customFormat="1" ht="12" customHeight="1">
      <c r="A5" s="3" t="s">
        <v>264</v>
      </c>
      <c r="B5" s="9">
        <v>150404520</v>
      </c>
      <c r="C5" s="9">
        <v>1428204</v>
      </c>
      <c r="D5" s="9">
        <v>5083063</v>
      </c>
      <c r="E5" s="9">
        <v>3883647</v>
      </c>
      <c r="F5" s="9">
        <v>160799434</v>
      </c>
      <c r="G5" s="9">
        <v>600</v>
      </c>
      <c r="H5" s="9">
        <v>82257260</v>
      </c>
      <c r="I5" s="9">
        <v>73006912</v>
      </c>
      <c r="J5" s="9">
        <v>5534662</v>
      </c>
      <c r="K5" s="9">
        <v>160799434</v>
      </c>
    </row>
    <row r="6" spans="1:11" s="3" customFormat="1" ht="12" customHeight="1">
      <c r="A6" s="3" t="s">
        <v>265</v>
      </c>
      <c r="B6" s="9">
        <v>113122191</v>
      </c>
      <c r="C6" s="9">
        <v>6091</v>
      </c>
      <c r="D6" s="9">
        <v>2085503</v>
      </c>
      <c r="E6" s="9">
        <v>2873120</v>
      </c>
      <c r="F6" s="9">
        <v>118086905</v>
      </c>
      <c r="G6" s="9">
        <v>78386</v>
      </c>
      <c r="H6" s="9">
        <v>54025960</v>
      </c>
      <c r="I6" s="9">
        <v>56200573</v>
      </c>
      <c r="J6" s="9">
        <v>7781986</v>
      </c>
      <c r="K6" s="9">
        <v>118086905</v>
      </c>
    </row>
    <row r="7" spans="1:11" s="3" customFormat="1" ht="12" customHeight="1">
      <c r="A7" s="3" t="s">
        <v>266</v>
      </c>
      <c r="B7" s="9">
        <v>107107685</v>
      </c>
      <c r="C7" s="9">
        <v>0</v>
      </c>
      <c r="D7" s="9">
        <v>2497526</v>
      </c>
      <c r="E7" s="9">
        <v>1722256</v>
      </c>
      <c r="F7" s="9">
        <v>111327467</v>
      </c>
      <c r="G7" s="9">
        <v>3000</v>
      </c>
      <c r="H7" s="9">
        <v>65512342</v>
      </c>
      <c r="I7" s="9">
        <v>43675349</v>
      </c>
      <c r="J7" s="9">
        <v>2136776</v>
      </c>
      <c r="K7" s="9">
        <v>111327467</v>
      </c>
    </row>
    <row r="8" spans="1:11" s="3" customFormat="1" ht="12" customHeight="1">
      <c r="A8" s="3" t="s">
        <v>267</v>
      </c>
      <c r="B8" s="9">
        <v>49870368</v>
      </c>
      <c r="C8" s="9">
        <v>135722</v>
      </c>
      <c r="D8" s="9">
        <v>3156452</v>
      </c>
      <c r="E8" s="9">
        <v>1771162</v>
      </c>
      <c r="F8" s="9">
        <v>54933704</v>
      </c>
      <c r="G8" s="9">
        <v>0</v>
      </c>
      <c r="H8" s="9">
        <v>20928824</v>
      </c>
      <c r="I8" s="9">
        <v>31871636</v>
      </c>
      <c r="J8" s="9">
        <v>2133244</v>
      </c>
      <c r="K8" s="9">
        <v>54933704</v>
      </c>
    </row>
    <row r="9" spans="1:11" s="3" customFormat="1" ht="12" customHeight="1">
      <c r="A9" s="3" t="s">
        <v>268</v>
      </c>
      <c r="B9" s="9">
        <v>31871510</v>
      </c>
      <c r="C9" s="9">
        <v>7218</v>
      </c>
      <c r="D9" s="9">
        <v>859221</v>
      </c>
      <c r="E9" s="9">
        <v>555862</v>
      </c>
      <c r="F9" s="9">
        <v>33293811</v>
      </c>
      <c r="G9" s="9">
        <v>128642</v>
      </c>
      <c r="H9" s="9">
        <v>10976946</v>
      </c>
      <c r="I9" s="9">
        <v>20317074</v>
      </c>
      <c r="J9" s="9">
        <v>1871149</v>
      </c>
      <c r="K9" s="9">
        <v>33293811</v>
      </c>
    </row>
    <row r="10" spans="1:11" s="3" customFormat="1" ht="12" customHeight="1">
      <c r="A10" s="3" t="s">
        <v>269</v>
      </c>
      <c r="B10" s="9">
        <v>12150200</v>
      </c>
      <c r="C10" s="9">
        <v>45032</v>
      </c>
      <c r="D10" s="9">
        <v>94903</v>
      </c>
      <c r="E10" s="9">
        <v>340776</v>
      </c>
      <c r="F10" s="9">
        <v>12630911</v>
      </c>
      <c r="G10" s="9">
        <v>250000</v>
      </c>
      <c r="H10" s="9">
        <v>4631198</v>
      </c>
      <c r="I10" s="9">
        <v>7525672</v>
      </c>
      <c r="J10" s="9">
        <v>224041</v>
      </c>
      <c r="K10" s="9">
        <v>12630911</v>
      </c>
    </row>
    <row r="11" spans="1:11" s="3" customFormat="1" ht="12" customHeight="1">
      <c r="A11" s="3" t="s">
        <v>270</v>
      </c>
      <c r="B11" s="9">
        <v>11902513</v>
      </c>
      <c r="C11" s="9">
        <v>4687</v>
      </c>
      <c r="D11" s="9">
        <v>1017602</v>
      </c>
      <c r="E11" s="9">
        <v>345389</v>
      </c>
      <c r="F11" s="9">
        <v>13270191</v>
      </c>
      <c r="G11" s="9">
        <v>175530</v>
      </c>
      <c r="H11" s="9">
        <v>3905131</v>
      </c>
      <c r="I11" s="9">
        <v>8536996</v>
      </c>
      <c r="J11" s="9">
        <v>652534</v>
      </c>
      <c r="K11" s="9">
        <v>13270191</v>
      </c>
    </row>
    <row r="12" spans="1:11" s="3" customFormat="1" ht="12" customHeight="1">
      <c r="A12" s="3" t="s">
        <v>271</v>
      </c>
      <c r="B12" s="9">
        <v>10448841</v>
      </c>
      <c r="C12" s="9">
        <v>0</v>
      </c>
      <c r="D12" s="9">
        <v>366656</v>
      </c>
      <c r="E12" s="9">
        <v>335251</v>
      </c>
      <c r="F12" s="9">
        <v>11150748</v>
      </c>
      <c r="G12" s="9">
        <v>210793</v>
      </c>
      <c r="H12" s="9">
        <v>2103678</v>
      </c>
      <c r="I12" s="9">
        <v>8481084</v>
      </c>
      <c r="J12" s="9">
        <v>355193</v>
      </c>
      <c r="K12" s="9">
        <v>11150748</v>
      </c>
    </row>
    <row r="13" spans="1:11" s="3" customFormat="1" ht="12" customHeight="1">
      <c r="A13" s="3" t="s">
        <v>272</v>
      </c>
      <c r="B13" s="9">
        <v>6667064</v>
      </c>
      <c r="C13" s="9">
        <v>0</v>
      </c>
      <c r="D13" s="9">
        <v>274773</v>
      </c>
      <c r="E13" s="9">
        <v>215689</v>
      </c>
      <c r="F13" s="9">
        <v>7157526</v>
      </c>
      <c r="G13" s="9">
        <v>87138</v>
      </c>
      <c r="H13" s="9">
        <v>1938487</v>
      </c>
      <c r="I13" s="9">
        <v>5026586</v>
      </c>
      <c r="J13" s="9">
        <v>105315</v>
      </c>
      <c r="K13" s="9">
        <v>7157526</v>
      </c>
    </row>
    <row r="14" spans="1:11" s="3" customFormat="1" ht="12" customHeight="1">
      <c r="A14" s="3" t="s">
        <v>273</v>
      </c>
      <c r="B14" s="9">
        <v>5900069</v>
      </c>
      <c r="C14" s="9">
        <v>0</v>
      </c>
      <c r="D14" s="9">
        <v>163608</v>
      </c>
      <c r="E14" s="9">
        <v>128236</v>
      </c>
      <c r="F14" s="9">
        <v>6191913</v>
      </c>
      <c r="G14" s="9">
        <v>1000</v>
      </c>
      <c r="H14" s="9">
        <v>3388258</v>
      </c>
      <c r="I14" s="9">
        <v>2430802</v>
      </c>
      <c r="J14" s="9">
        <v>371853</v>
      </c>
      <c r="K14" s="9">
        <v>6191913</v>
      </c>
    </row>
    <row r="15" spans="1:11" s="3" customFormat="1" ht="12" customHeight="1">
      <c r="A15" s="3" t="s">
        <v>274</v>
      </c>
      <c r="B15" s="9">
        <v>5147412</v>
      </c>
      <c r="C15" s="9">
        <v>1313</v>
      </c>
      <c r="D15" s="9">
        <v>143102</v>
      </c>
      <c r="E15" s="9">
        <v>122765</v>
      </c>
      <c r="F15" s="9">
        <v>5414592</v>
      </c>
      <c r="G15" s="9">
        <v>159739</v>
      </c>
      <c r="H15" s="9">
        <v>1094841</v>
      </c>
      <c r="I15" s="9">
        <v>4006036</v>
      </c>
      <c r="J15" s="9">
        <v>153976</v>
      </c>
      <c r="K15" s="9">
        <v>5414592</v>
      </c>
    </row>
    <row r="16" spans="1:11" s="3" customFormat="1" ht="12" customHeight="1">
      <c r="A16" s="3" t="s">
        <v>275</v>
      </c>
      <c r="B16" s="9">
        <v>4633185</v>
      </c>
      <c r="C16" s="9">
        <v>0</v>
      </c>
      <c r="D16" s="9">
        <v>390917</v>
      </c>
      <c r="E16" s="9">
        <v>181598</v>
      </c>
      <c r="F16" s="9">
        <v>5205700</v>
      </c>
      <c r="G16" s="9">
        <v>27743</v>
      </c>
      <c r="H16" s="9">
        <v>374634</v>
      </c>
      <c r="I16" s="9">
        <v>564106</v>
      </c>
      <c r="J16" s="9">
        <v>4239217</v>
      </c>
      <c r="K16" s="9">
        <v>5205700</v>
      </c>
    </row>
    <row r="17" spans="1:11" s="3" customFormat="1" ht="12" customHeight="1">
      <c r="A17" s="3" t="s">
        <v>276</v>
      </c>
      <c r="B17" s="9">
        <v>2053175</v>
      </c>
      <c r="C17" s="9">
        <v>0</v>
      </c>
      <c r="D17" s="9">
        <v>13943</v>
      </c>
      <c r="E17" s="9">
        <v>48396</v>
      </c>
      <c r="F17" s="9">
        <v>2115514</v>
      </c>
      <c r="G17" s="9">
        <v>86887</v>
      </c>
      <c r="H17" s="9">
        <v>675473</v>
      </c>
      <c r="I17" s="9">
        <v>1302940</v>
      </c>
      <c r="J17" s="9">
        <v>50214</v>
      </c>
      <c r="K17" s="9">
        <v>2115514</v>
      </c>
    </row>
    <row r="18" spans="1:11" s="3" customFormat="1" ht="12" customHeight="1">
      <c r="A18" s="3" t="s">
        <v>277</v>
      </c>
      <c r="B18" s="9">
        <v>1607387</v>
      </c>
      <c r="C18" s="9">
        <v>24676</v>
      </c>
      <c r="D18" s="9">
        <v>52632</v>
      </c>
      <c r="E18" s="9">
        <v>40112</v>
      </c>
      <c r="F18" s="9">
        <v>1724807</v>
      </c>
      <c r="G18" s="9">
        <v>15440</v>
      </c>
      <c r="H18" s="9">
        <v>887765</v>
      </c>
      <c r="I18" s="9">
        <v>780363</v>
      </c>
      <c r="J18" s="9">
        <v>41239</v>
      </c>
      <c r="K18" s="9">
        <v>1724807</v>
      </c>
    </row>
    <row r="19" spans="1:11" s="3" customFormat="1" ht="12" customHeight="1">
      <c r="A19" s="3" t="s">
        <v>278</v>
      </c>
      <c r="B19" s="9">
        <v>1458402</v>
      </c>
      <c r="C19" s="9">
        <v>13294</v>
      </c>
      <c r="D19" s="9">
        <v>19046</v>
      </c>
      <c r="E19" s="9">
        <v>74087</v>
      </c>
      <c r="F19" s="9">
        <v>1564829</v>
      </c>
      <c r="G19" s="9">
        <v>75000</v>
      </c>
      <c r="H19" s="9">
        <v>208321</v>
      </c>
      <c r="I19" s="9">
        <v>1235234</v>
      </c>
      <c r="J19" s="9">
        <v>46274</v>
      </c>
      <c r="K19" s="9">
        <v>1564829</v>
      </c>
    </row>
    <row r="20" spans="1:11" s="3" customFormat="1" ht="12" customHeight="1">
      <c r="A20" s="3" t="s">
        <v>279</v>
      </c>
      <c r="B20" s="9">
        <v>445729</v>
      </c>
      <c r="C20" s="9">
        <v>0</v>
      </c>
      <c r="D20" s="9">
        <v>56885</v>
      </c>
      <c r="E20" s="9">
        <v>13268</v>
      </c>
      <c r="F20" s="9">
        <v>515882</v>
      </c>
      <c r="G20" s="9">
        <v>94943</v>
      </c>
      <c r="H20" s="9">
        <v>195393</v>
      </c>
      <c r="I20" s="9">
        <v>177796</v>
      </c>
      <c r="J20" s="9">
        <v>47750</v>
      </c>
      <c r="K20" s="9">
        <v>515882</v>
      </c>
    </row>
    <row r="21" spans="1:11" s="3" customFormat="1" ht="12" customHeight="1">
      <c r="A21" s="3" t="s">
        <v>280</v>
      </c>
      <c r="B21" s="9">
        <v>162693</v>
      </c>
      <c r="C21" s="9">
        <v>0</v>
      </c>
      <c r="D21" s="9">
        <v>4585</v>
      </c>
      <c r="E21" s="9">
        <v>6480</v>
      </c>
      <c r="F21" s="9">
        <v>173758</v>
      </c>
      <c r="G21" s="9">
        <v>0</v>
      </c>
      <c r="H21" s="9">
        <v>98377</v>
      </c>
      <c r="I21" s="9">
        <v>71668</v>
      </c>
      <c r="J21" s="9">
        <v>3713</v>
      </c>
      <c r="K21" s="9">
        <v>173758</v>
      </c>
    </row>
    <row r="22" spans="1:11" s="3" customFormat="1" ht="12" customHeight="1">
      <c r="A22" s="3" t="s">
        <v>281</v>
      </c>
      <c r="B22" s="9">
        <v>75202</v>
      </c>
      <c r="C22" s="9">
        <v>0</v>
      </c>
      <c r="D22" s="9">
        <v>11596</v>
      </c>
      <c r="E22" s="9">
        <v>3673</v>
      </c>
      <c r="F22" s="9">
        <v>90471</v>
      </c>
      <c r="G22" s="9">
        <v>50000</v>
      </c>
      <c r="H22" s="9">
        <v>10096</v>
      </c>
      <c r="I22" s="9">
        <v>24823</v>
      </c>
      <c r="J22" s="9">
        <v>5552</v>
      </c>
      <c r="K22" s="9">
        <v>90471</v>
      </c>
    </row>
    <row r="23" spans="1:6" s="3" customFormat="1" ht="12.75">
      <c r="A23" s="2"/>
      <c r="B23" s="9"/>
      <c r="C23" s="9"/>
      <c r="D23" s="9"/>
      <c r="E23" s="9"/>
      <c r="F23" s="9"/>
    </row>
    <row r="24" spans="1:11" ht="12.75">
      <c r="A24" s="3" t="s">
        <v>139</v>
      </c>
      <c r="B24" s="9">
        <f aca="true" t="shared" si="0" ref="B24:K24">SUM(B4:B23)</f>
        <v>776680133</v>
      </c>
      <c r="C24" s="9">
        <f t="shared" si="0"/>
        <v>1666237</v>
      </c>
      <c r="D24" s="9">
        <f t="shared" si="0"/>
        <v>18994534</v>
      </c>
      <c r="E24" s="9">
        <f t="shared" si="0"/>
        <v>19534156</v>
      </c>
      <c r="F24" s="9">
        <f t="shared" si="0"/>
        <v>816875060</v>
      </c>
      <c r="G24" s="9">
        <f t="shared" si="0"/>
        <v>1444841</v>
      </c>
      <c r="H24" s="9">
        <f t="shared" si="0"/>
        <v>369371758</v>
      </c>
      <c r="I24" s="9">
        <f t="shared" si="0"/>
        <v>414113213</v>
      </c>
      <c r="J24" s="9">
        <f t="shared" si="0"/>
        <v>31945248</v>
      </c>
      <c r="K24" s="9">
        <f t="shared" si="0"/>
        <v>816875060</v>
      </c>
    </row>
    <row r="25" spans="1:11" ht="12.75">
      <c r="A25" s="1" t="s">
        <v>140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7" spans="1:11" ht="12.75">
      <c r="A27" s="1" t="s">
        <v>136</v>
      </c>
      <c r="B27" s="7">
        <f aca="true" t="shared" si="1" ref="B27:F28">B24/($F24/100)</f>
        <v>95.07942781359979</v>
      </c>
      <c r="C27" s="7">
        <f t="shared" si="1"/>
        <v>0.203976970480651</v>
      </c>
      <c r="D27" s="7">
        <f t="shared" si="1"/>
        <v>2.325267954685751</v>
      </c>
      <c r="E27" s="7">
        <f t="shared" si="1"/>
        <v>2.391327261233805</v>
      </c>
      <c r="F27" s="7">
        <f t="shared" si="1"/>
        <v>100</v>
      </c>
      <c r="G27" s="7">
        <f aca="true" t="shared" si="2" ref="G27:K28">G24/($K24/100)</f>
        <v>0.17687417216532478</v>
      </c>
      <c r="H27" s="7">
        <f t="shared" si="2"/>
        <v>45.217656418596015</v>
      </c>
      <c r="I27" s="7">
        <f t="shared" si="2"/>
        <v>50.69480429479632</v>
      </c>
      <c r="J27" s="7">
        <f t="shared" si="2"/>
        <v>3.9106651144423483</v>
      </c>
      <c r="K27" s="7">
        <f t="shared" si="2"/>
        <v>100</v>
      </c>
    </row>
    <row r="28" spans="1:11" ht="12.75">
      <c r="A28" s="1" t="s">
        <v>137</v>
      </c>
      <c r="B28" s="7" t="e">
        <f t="shared" si="1"/>
        <v>#DIV/0!</v>
      </c>
      <c r="C28" s="7" t="e">
        <f t="shared" si="1"/>
        <v>#DIV/0!</v>
      </c>
      <c r="D28" s="7" t="e">
        <f t="shared" si="1"/>
        <v>#DIV/0!</v>
      </c>
      <c r="E28" s="7" t="e">
        <f t="shared" si="1"/>
        <v>#DIV/0!</v>
      </c>
      <c r="F28" s="7" t="e">
        <f t="shared" si="1"/>
        <v>#DIV/0!</v>
      </c>
      <c r="G28" s="7" t="e">
        <f t="shared" si="2"/>
        <v>#DIV/0!</v>
      </c>
      <c r="H28" s="7" t="e">
        <f t="shared" si="2"/>
        <v>#DIV/0!</v>
      </c>
      <c r="I28" s="7" t="e">
        <f t="shared" si="2"/>
        <v>#DIV/0!</v>
      </c>
      <c r="J28" s="7" t="e">
        <f t="shared" si="2"/>
        <v>#DIV/0!</v>
      </c>
      <c r="K28" s="7" t="e">
        <f t="shared" si="2"/>
        <v>#DIV/0!</v>
      </c>
    </row>
  </sheetData>
  <mergeCells count="2">
    <mergeCell ref="A1:F1"/>
    <mergeCell ref="A2:I2"/>
  </mergeCells>
  <printOptions/>
  <pageMargins left="0.3937007874015748" right="0.3937007874015748" top="0.984251968503937" bottom="0.984251968503937" header="0.5118110236220472" footer="0.5118110236220472"/>
  <pageSetup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/>
  <dimension ref="A1:K50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259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26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260</v>
      </c>
      <c r="B4" s="9">
        <v>3567589</v>
      </c>
      <c r="C4" s="9">
        <v>3567589</v>
      </c>
      <c r="D4" s="9">
        <v>3199147</v>
      </c>
      <c r="E4" s="9">
        <v>-10130457</v>
      </c>
      <c r="F4" s="9">
        <v>0</v>
      </c>
      <c r="G4" s="9">
        <v>-78741</v>
      </c>
      <c r="H4" s="9">
        <v>-42096</v>
      </c>
      <c r="I4" s="9">
        <v>-3484558</v>
      </c>
    </row>
    <row r="5" spans="1:9" s="3" customFormat="1" ht="12" customHeight="1">
      <c r="A5" s="3" t="s">
        <v>147</v>
      </c>
      <c r="B5" s="9">
        <v>1088672</v>
      </c>
      <c r="C5" s="9">
        <v>1087576</v>
      </c>
      <c r="D5" s="9">
        <v>518656</v>
      </c>
      <c r="E5" s="9">
        <v>-1201890</v>
      </c>
      <c r="F5" s="9">
        <v>-76605</v>
      </c>
      <c r="G5" s="9">
        <v>-197135</v>
      </c>
      <c r="H5" s="9">
        <v>0</v>
      </c>
      <c r="I5" s="9">
        <v>130602</v>
      </c>
    </row>
    <row r="6" spans="1:9" s="3" customFormat="1" ht="12" customHeight="1">
      <c r="A6" s="3" t="s">
        <v>145</v>
      </c>
      <c r="B6" s="9">
        <v>545968</v>
      </c>
      <c r="C6" s="9">
        <v>544852</v>
      </c>
      <c r="D6" s="9">
        <v>129223</v>
      </c>
      <c r="E6" s="9">
        <v>-470946</v>
      </c>
      <c r="F6" s="9"/>
      <c r="G6" s="9">
        <v>-104364</v>
      </c>
      <c r="H6" s="9">
        <v>0</v>
      </c>
      <c r="I6" s="9">
        <v>98765</v>
      </c>
    </row>
    <row r="7" spans="1:9" s="3" customFormat="1" ht="12" customHeight="1">
      <c r="A7" s="3" t="s">
        <v>146</v>
      </c>
      <c r="B7" s="9">
        <v>307115</v>
      </c>
      <c r="C7" s="9">
        <v>306544</v>
      </c>
      <c r="D7" s="9">
        <v>92931</v>
      </c>
      <c r="E7" s="9">
        <v>-259126</v>
      </c>
      <c r="F7" s="9">
        <v>0</v>
      </c>
      <c r="G7" s="9">
        <v>-50001</v>
      </c>
      <c r="H7" s="9">
        <v>0</v>
      </c>
      <c r="I7" s="9">
        <v>90348</v>
      </c>
    </row>
    <row r="8" spans="1:9" s="3" customFormat="1" ht="12" customHeight="1">
      <c r="A8" s="3" t="s">
        <v>182</v>
      </c>
      <c r="B8" s="9">
        <v>302434</v>
      </c>
      <c r="C8" s="9">
        <v>257554</v>
      </c>
      <c r="D8" s="9">
        <v>54655</v>
      </c>
      <c r="E8" s="9">
        <v>-196686</v>
      </c>
      <c r="F8" s="9"/>
      <c r="G8" s="9">
        <v>-62304</v>
      </c>
      <c r="H8" s="9">
        <v>0</v>
      </c>
      <c r="I8" s="9">
        <v>53219</v>
      </c>
    </row>
    <row r="9" spans="1:9" s="3" customFormat="1" ht="12" customHeight="1">
      <c r="A9" s="3" t="s">
        <v>142</v>
      </c>
      <c r="B9" s="9">
        <v>81211</v>
      </c>
      <c r="C9" s="9">
        <v>74678</v>
      </c>
      <c r="D9" s="9">
        <v>20602</v>
      </c>
      <c r="E9" s="9">
        <v>-93086</v>
      </c>
      <c r="F9" s="9"/>
      <c r="G9" s="9">
        <v>-18176</v>
      </c>
      <c r="H9" s="9">
        <v>0</v>
      </c>
      <c r="I9" s="9">
        <v>-15982</v>
      </c>
    </row>
    <row r="10" spans="1:9" s="3" customFormat="1" ht="12" customHeight="1">
      <c r="A10" s="3" t="s">
        <v>155</v>
      </c>
      <c r="B10" s="9">
        <v>23717</v>
      </c>
      <c r="C10" s="9">
        <v>23717</v>
      </c>
      <c r="D10" s="9">
        <v>4705</v>
      </c>
      <c r="E10" s="9">
        <v>-24282</v>
      </c>
      <c r="F10" s="9"/>
      <c r="G10" s="9">
        <v>-3141</v>
      </c>
      <c r="H10" s="9">
        <v>0</v>
      </c>
      <c r="I10" s="9">
        <v>999</v>
      </c>
    </row>
    <row r="11" spans="1:9" s="3" customFormat="1" ht="12" customHeight="1">
      <c r="A11" s="3" t="s">
        <v>186</v>
      </c>
      <c r="B11" s="9">
        <v>16142</v>
      </c>
      <c r="C11" s="9">
        <v>9617</v>
      </c>
      <c r="D11" s="9">
        <v>3704</v>
      </c>
      <c r="E11" s="9">
        <v>-22182</v>
      </c>
      <c r="F11" s="9"/>
      <c r="G11" s="9">
        <v>-111</v>
      </c>
      <c r="H11" s="9">
        <v>0</v>
      </c>
      <c r="I11" s="9">
        <v>-8972</v>
      </c>
    </row>
    <row r="12" spans="1:9" s="3" customFormat="1" ht="12" customHeight="1">
      <c r="A12" s="3" t="s">
        <v>148</v>
      </c>
      <c r="B12" s="9">
        <v>14354</v>
      </c>
      <c r="C12" s="9">
        <v>12256</v>
      </c>
      <c r="D12" s="9">
        <v>12381</v>
      </c>
      <c r="E12" s="9">
        <v>-62511</v>
      </c>
      <c r="F12" s="9"/>
      <c r="G12" s="9">
        <v>-4864</v>
      </c>
      <c r="H12" s="9">
        <v>-412</v>
      </c>
      <c r="I12" s="9">
        <v>-43150</v>
      </c>
    </row>
    <row r="13" spans="1:9" s="3" customFormat="1" ht="12" customHeight="1">
      <c r="A13" s="3" t="s">
        <v>188</v>
      </c>
      <c r="B13" s="9">
        <v>12125</v>
      </c>
      <c r="C13" s="9">
        <v>12098</v>
      </c>
      <c r="D13" s="9">
        <v>2841</v>
      </c>
      <c r="E13" s="9">
        <v>-5828</v>
      </c>
      <c r="F13" s="9"/>
      <c r="G13" s="9">
        <v>-1254</v>
      </c>
      <c r="H13" s="9">
        <v>0</v>
      </c>
      <c r="I13" s="9">
        <v>7857</v>
      </c>
    </row>
    <row r="14" spans="1:9" s="3" customFormat="1" ht="12" customHeight="1">
      <c r="A14" s="3" t="s">
        <v>192</v>
      </c>
      <c r="B14" s="9">
        <v>10576</v>
      </c>
      <c r="C14" s="9">
        <v>2463</v>
      </c>
      <c r="D14" s="9">
        <v>2076</v>
      </c>
      <c r="E14" s="9">
        <v>-4719</v>
      </c>
      <c r="F14" s="9"/>
      <c r="G14" s="9">
        <v>-226</v>
      </c>
      <c r="H14" s="9">
        <v>0</v>
      </c>
      <c r="I14" s="9">
        <v>-406</v>
      </c>
    </row>
    <row r="15" spans="1:9" s="3" customFormat="1" ht="12" customHeight="1">
      <c r="A15" s="3" t="s">
        <v>187</v>
      </c>
      <c r="B15" s="9">
        <v>9621</v>
      </c>
      <c r="C15" s="9">
        <v>7639</v>
      </c>
      <c r="D15" s="9">
        <v>2180</v>
      </c>
      <c r="E15" s="9">
        <v>-9093</v>
      </c>
      <c r="F15" s="9">
        <v>-1466</v>
      </c>
      <c r="G15" s="9">
        <v>-2366</v>
      </c>
      <c r="H15" s="9">
        <v>252</v>
      </c>
      <c r="I15" s="9">
        <v>-2854</v>
      </c>
    </row>
    <row r="16" spans="1:9" s="3" customFormat="1" ht="12" customHeight="1">
      <c r="A16" s="3" t="s">
        <v>189</v>
      </c>
      <c r="B16" s="9">
        <v>9603</v>
      </c>
      <c r="C16" s="9">
        <v>9073</v>
      </c>
      <c r="D16" s="9">
        <v>2327</v>
      </c>
      <c r="E16" s="9">
        <v>-14171</v>
      </c>
      <c r="F16" s="9"/>
      <c r="G16" s="9">
        <v>-1625</v>
      </c>
      <c r="H16" s="9">
        <v>90</v>
      </c>
      <c r="I16" s="9">
        <v>-4306</v>
      </c>
    </row>
    <row r="17" spans="1:9" s="3" customFormat="1" ht="12" customHeight="1">
      <c r="A17" s="3" t="s">
        <v>154</v>
      </c>
      <c r="B17" s="9">
        <v>9416</v>
      </c>
      <c r="C17" s="9">
        <v>5229</v>
      </c>
      <c r="D17" s="9">
        <v>1048</v>
      </c>
      <c r="E17" s="9">
        <v>-1486</v>
      </c>
      <c r="F17" s="9"/>
      <c r="G17" s="9">
        <v>-1704</v>
      </c>
      <c r="H17" s="9">
        <v>0</v>
      </c>
      <c r="I17" s="9">
        <v>3087</v>
      </c>
    </row>
    <row r="18" spans="1:9" s="3" customFormat="1" ht="12" customHeight="1">
      <c r="A18" s="3" t="s">
        <v>198</v>
      </c>
      <c r="B18" s="9">
        <v>8570</v>
      </c>
      <c r="C18" s="9">
        <v>1796</v>
      </c>
      <c r="D18" s="9">
        <v>2222</v>
      </c>
      <c r="E18" s="9">
        <v>-10975</v>
      </c>
      <c r="F18" s="9"/>
      <c r="G18" s="9">
        <v>-2202</v>
      </c>
      <c r="H18" s="9">
        <v>0</v>
      </c>
      <c r="I18" s="9">
        <v>-9159</v>
      </c>
    </row>
    <row r="19" spans="1:9" s="3" customFormat="1" ht="12" customHeight="1">
      <c r="A19" s="3" t="s">
        <v>190</v>
      </c>
      <c r="B19" s="9">
        <v>8210</v>
      </c>
      <c r="C19" s="9">
        <v>4752</v>
      </c>
      <c r="D19" s="9">
        <v>429</v>
      </c>
      <c r="E19" s="9">
        <v>-8185</v>
      </c>
      <c r="F19" s="9"/>
      <c r="G19" s="9">
        <v>-667</v>
      </c>
      <c r="H19" s="9">
        <v>0</v>
      </c>
      <c r="I19" s="9">
        <v>-3671</v>
      </c>
    </row>
    <row r="20" spans="1:9" s="3" customFormat="1" ht="12" customHeight="1">
      <c r="A20" s="3" t="s">
        <v>193</v>
      </c>
      <c r="B20" s="9">
        <v>6688</v>
      </c>
      <c r="C20" s="9">
        <v>3329</v>
      </c>
      <c r="D20" s="9">
        <v>1486</v>
      </c>
      <c r="E20" s="9">
        <v>-825</v>
      </c>
      <c r="F20" s="9"/>
      <c r="G20" s="9">
        <v>-2399</v>
      </c>
      <c r="H20" s="9">
        <v>0</v>
      </c>
      <c r="I20" s="9">
        <v>1591</v>
      </c>
    </row>
    <row r="21" spans="1:9" s="3" customFormat="1" ht="12" customHeight="1">
      <c r="A21" s="3" t="s">
        <v>191</v>
      </c>
      <c r="B21" s="9">
        <v>6585</v>
      </c>
      <c r="C21" s="9">
        <v>6507</v>
      </c>
      <c r="D21" s="9">
        <v>1831</v>
      </c>
      <c r="E21" s="9">
        <v>-10570</v>
      </c>
      <c r="F21" s="9"/>
      <c r="G21" s="9">
        <v>-1399</v>
      </c>
      <c r="H21" s="9">
        <v>0</v>
      </c>
      <c r="I21" s="9">
        <v>-3631</v>
      </c>
    </row>
    <row r="22" spans="1:9" s="3" customFormat="1" ht="12" customHeight="1">
      <c r="A22" s="3" t="s">
        <v>196</v>
      </c>
      <c r="B22" s="9">
        <v>5972</v>
      </c>
      <c r="C22" s="9">
        <v>1542</v>
      </c>
      <c r="D22" s="9">
        <v>2198</v>
      </c>
      <c r="E22" s="9">
        <v>-2616</v>
      </c>
      <c r="F22" s="9"/>
      <c r="G22" s="9">
        <v>-809</v>
      </c>
      <c r="H22" s="9">
        <v>169</v>
      </c>
      <c r="I22" s="9">
        <v>484</v>
      </c>
    </row>
    <row r="23" spans="1:9" s="3" customFormat="1" ht="12" customHeight="1">
      <c r="A23" s="3" t="s">
        <v>204</v>
      </c>
      <c r="B23" s="9">
        <v>5854</v>
      </c>
      <c r="C23" s="9">
        <v>4984</v>
      </c>
      <c r="D23" s="9">
        <v>1060</v>
      </c>
      <c r="E23" s="9">
        <v>-10323</v>
      </c>
      <c r="F23" s="9"/>
      <c r="G23" s="9">
        <v>-921</v>
      </c>
      <c r="H23" s="9">
        <v>0</v>
      </c>
      <c r="I23" s="9">
        <v>-5200</v>
      </c>
    </row>
    <row r="24" spans="1:9" s="3" customFormat="1" ht="12" customHeight="1">
      <c r="A24" s="3" t="s">
        <v>200</v>
      </c>
      <c r="B24" s="9">
        <v>5519</v>
      </c>
      <c r="C24" s="9">
        <v>851</v>
      </c>
      <c r="D24" s="9">
        <v>1073</v>
      </c>
      <c r="E24" s="9">
        <v>-4966</v>
      </c>
      <c r="F24" s="9"/>
      <c r="G24" s="9">
        <v>-572</v>
      </c>
      <c r="H24" s="9">
        <v>0</v>
      </c>
      <c r="I24" s="9">
        <v>-3614</v>
      </c>
    </row>
    <row r="25" spans="1:9" s="3" customFormat="1" ht="12" customHeight="1">
      <c r="A25" s="3" t="s">
        <v>194</v>
      </c>
      <c r="B25" s="9">
        <v>5341</v>
      </c>
      <c r="C25" s="9">
        <v>5028</v>
      </c>
      <c r="D25" s="9">
        <v>873</v>
      </c>
      <c r="E25" s="9">
        <v>-4393</v>
      </c>
      <c r="F25" s="9"/>
      <c r="G25" s="9">
        <v>-605</v>
      </c>
      <c r="H25" s="9">
        <v>0</v>
      </c>
      <c r="I25" s="9">
        <v>903</v>
      </c>
    </row>
    <row r="26" spans="1:9" s="3" customFormat="1" ht="12" customHeight="1">
      <c r="A26" s="3" t="s">
        <v>203</v>
      </c>
      <c r="B26" s="9">
        <v>5333</v>
      </c>
      <c r="C26" s="9">
        <v>1990</v>
      </c>
      <c r="D26" s="9">
        <v>976</v>
      </c>
      <c r="E26" s="9">
        <v>-340</v>
      </c>
      <c r="F26" s="9"/>
      <c r="G26" s="9">
        <v>-444</v>
      </c>
      <c r="H26" s="9">
        <v>0</v>
      </c>
      <c r="I26" s="9">
        <v>2182</v>
      </c>
    </row>
    <row r="27" spans="1:9" s="3" customFormat="1" ht="12" customHeight="1">
      <c r="A27" s="3" t="s">
        <v>197</v>
      </c>
      <c r="B27" s="9">
        <v>4679</v>
      </c>
      <c r="C27" s="9">
        <v>4208</v>
      </c>
      <c r="D27" s="9">
        <v>790</v>
      </c>
      <c r="E27" s="9">
        <v>-1605</v>
      </c>
      <c r="F27" s="9"/>
      <c r="G27" s="9">
        <v>-939</v>
      </c>
      <c r="H27" s="9">
        <v>126</v>
      </c>
      <c r="I27" s="9">
        <v>2580</v>
      </c>
    </row>
    <row r="28" spans="1:9" s="3" customFormat="1" ht="12" customHeight="1">
      <c r="A28" s="3" t="s">
        <v>195</v>
      </c>
      <c r="B28" s="9">
        <v>4615</v>
      </c>
      <c r="C28" s="9">
        <v>560</v>
      </c>
      <c r="D28" s="9">
        <v>699</v>
      </c>
      <c r="E28" s="9">
        <v>-1631</v>
      </c>
      <c r="F28" s="9">
        <v>-6</v>
      </c>
      <c r="G28" s="9">
        <v>-619</v>
      </c>
      <c r="H28" s="9">
        <v>0</v>
      </c>
      <c r="I28" s="9">
        <v>-997</v>
      </c>
    </row>
    <row r="29" spans="1:9" s="3" customFormat="1" ht="12" customHeight="1">
      <c r="A29" s="3" t="s">
        <v>199</v>
      </c>
      <c r="B29" s="9">
        <v>4582</v>
      </c>
      <c r="C29" s="9">
        <v>1062</v>
      </c>
      <c r="D29" s="9">
        <v>885</v>
      </c>
      <c r="E29" s="9">
        <v>-483</v>
      </c>
      <c r="F29" s="9"/>
      <c r="G29" s="9">
        <v>-320</v>
      </c>
      <c r="H29" s="9">
        <v>0</v>
      </c>
      <c r="I29" s="9">
        <v>1144</v>
      </c>
    </row>
    <row r="30" spans="1:9" s="3" customFormat="1" ht="12" customHeight="1">
      <c r="A30" s="3" t="s">
        <v>216</v>
      </c>
      <c r="B30" s="9">
        <v>4492</v>
      </c>
      <c r="C30" s="9">
        <v>4464</v>
      </c>
      <c r="D30" s="9">
        <v>397</v>
      </c>
      <c r="E30" s="9">
        <v>-6034</v>
      </c>
      <c r="F30" s="9">
        <v>0</v>
      </c>
      <c r="G30" s="9">
        <v>-982</v>
      </c>
      <c r="H30" s="9">
        <v>0</v>
      </c>
      <c r="I30" s="9">
        <v>-2155</v>
      </c>
    </row>
    <row r="31" spans="1:9" s="3" customFormat="1" ht="12" customHeight="1">
      <c r="A31" s="3" t="s">
        <v>201</v>
      </c>
      <c r="B31" s="9">
        <v>3916</v>
      </c>
      <c r="C31" s="9">
        <v>1086</v>
      </c>
      <c r="D31" s="9">
        <v>805</v>
      </c>
      <c r="E31" s="9">
        <v>-9481</v>
      </c>
      <c r="F31" s="9"/>
      <c r="G31" s="9">
        <v>-203</v>
      </c>
      <c r="H31" s="9">
        <v>39</v>
      </c>
      <c r="I31" s="9">
        <v>-7754</v>
      </c>
    </row>
    <row r="32" spans="1:9" s="3" customFormat="1" ht="12" customHeight="1">
      <c r="A32" s="3" t="s">
        <v>202</v>
      </c>
      <c r="B32" s="9">
        <v>3306</v>
      </c>
      <c r="C32" s="9">
        <v>2850</v>
      </c>
      <c r="D32" s="9">
        <v>647</v>
      </c>
      <c r="E32" s="9">
        <v>-4282</v>
      </c>
      <c r="F32" s="9"/>
      <c r="G32" s="9">
        <v>-891</v>
      </c>
      <c r="H32" s="9">
        <v>0</v>
      </c>
      <c r="I32" s="9">
        <v>-1676</v>
      </c>
    </row>
    <row r="33" spans="1:9" s="3" customFormat="1" ht="12" customHeight="1">
      <c r="A33" s="3" t="s">
        <v>261</v>
      </c>
      <c r="B33" s="9">
        <v>2963</v>
      </c>
      <c r="C33" s="9">
        <v>2963</v>
      </c>
      <c r="D33" s="9">
        <v>155</v>
      </c>
      <c r="E33" s="9">
        <v>-2709</v>
      </c>
      <c r="F33" s="9"/>
      <c r="G33" s="9">
        <v>-2511</v>
      </c>
      <c r="H33" s="9">
        <v>0</v>
      </c>
      <c r="I33" s="9">
        <v>-2102</v>
      </c>
    </row>
    <row r="34" spans="1:9" s="3" customFormat="1" ht="12" customHeight="1">
      <c r="A34" s="3" t="s">
        <v>209</v>
      </c>
      <c r="B34" s="9">
        <v>2828</v>
      </c>
      <c r="C34" s="9">
        <v>2663</v>
      </c>
      <c r="D34" s="9">
        <v>488</v>
      </c>
      <c r="E34" s="9">
        <v>-2700</v>
      </c>
      <c r="F34" s="9"/>
      <c r="G34" s="9">
        <v>-672</v>
      </c>
      <c r="H34" s="9">
        <v>0</v>
      </c>
      <c r="I34" s="9">
        <v>-221</v>
      </c>
    </row>
    <row r="35" spans="1:9" s="3" customFormat="1" ht="12" customHeight="1">
      <c r="A35" s="3" t="s">
        <v>208</v>
      </c>
      <c r="B35" s="9">
        <v>2748</v>
      </c>
      <c r="C35" s="9">
        <v>382</v>
      </c>
      <c r="D35" s="9">
        <v>838</v>
      </c>
      <c r="E35" s="9">
        <v>-1096</v>
      </c>
      <c r="F35" s="9"/>
      <c r="G35" s="9">
        <v>-113</v>
      </c>
      <c r="H35" s="9">
        <v>0</v>
      </c>
      <c r="I35" s="9">
        <v>11</v>
      </c>
    </row>
    <row r="36" spans="1:9" s="3" customFormat="1" ht="12" customHeight="1">
      <c r="A36" s="3" t="s">
        <v>205</v>
      </c>
      <c r="B36" s="9">
        <v>2214</v>
      </c>
      <c r="C36" s="9">
        <v>1904</v>
      </c>
      <c r="D36" s="9">
        <v>375</v>
      </c>
      <c r="E36" s="9">
        <v>-1463</v>
      </c>
      <c r="F36" s="9"/>
      <c r="G36" s="9">
        <v>-514</v>
      </c>
      <c r="H36" s="9">
        <v>0</v>
      </c>
      <c r="I36" s="9">
        <v>302</v>
      </c>
    </row>
    <row r="37" spans="1:9" s="3" customFormat="1" ht="12" customHeight="1">
      <c r="A37" s="3" t="s">
        <v>206</v>
      </c>
      <c r="B37" s="9">
        <v>1819</v>
      </c>
      <c r="C37" s="9">
        <v>40</v>
      </c>
      <c r="D37" s="9">
        <v>378</v>
      </c>
      <c r="E37" s="9">
        <v>389</v>
      </c>
      <c r="F37" s="9"/>
      <c r="G37" s="9">
        <v>13</v>
      </c>
      <c r="H37" s="9">
        <v>39</v>
      </c>
      <c r="I37" s="9">
        <v>859</v>
      </c>
    </row>
    <row r="38" spans="1:9" s="3" customFormat="1" ht="12" customHeight="1">
      <c r="A38" s="3" t="s">
        <v>207</v>
      </c>
      <c r="B38" s="9">
        <v>1483</v>
      </c>
      <c r="C38" s="9">
        <v>1399</v>
      </c>
      <c r="D38" s="9">
        <v>513</v>
      </c>
      <c r="E38" s="9">
        <v>-1588</v>
      </c>
      <c r="F38" s="9"/>
      <c r="G38" s="9">
        <v>-168</v>
      </c>
      <c r="H38" s="9">
        <v>0</v>
      </c>
      <c r="I38" s="9">
        <v>156</v>
      </c>
    </row>
    <row r="39" spans="1:9" s="3" customFormat="1" ht="12" customHeight="1">
      <c r="A39" s="3" t="s">
        <v>169</v>
      </c>
      <c r="B39" s="9">
        <v>832</v>
      </c>
      <c r="C39" s="9">
        <v>104</v>
      </c>
      <c r="D39" s="9">
        <v>34</v>
      </c>
      <c r="E39" s="9">
        <v>-140</v>
      </c>
      <c r="F39" s="9"/>
      <c r="G39" s="9">
        <v>-223</v>
      </c>
      <c r="H39" s="9">
        <v>0</v>
      </c>
      <c r="I39" s="9">
        <v>-225</v>
      </c>
    </row>
    <row r="40" spans="1:9" s="3" customFormat="1" ht="12" customHeight="1">
      <c r="A40" s="3" t="s">
        <v>168</v>
      </c>
      <c r="B40" s="9">
        <v>819</v>
      </c>
      <c r="C40" s="9">
        <v>770</v>
      </c>
      <c r="D40" s="9">
        <v>5</v>
      </c>
      <c r="E40" s="9">
        <v>-3167</v>
      </c>
      <c r="F40" s="9"/>
      <c r="G40" s="9">
        <v>-244</v>
      </c>
      <c r="H40" s="9">
        <v>0</v>
      </c>
      <c r="I40" s="9">
        <v>-2636</v>
      </c>
    </row>
    <row r="41" spans="1:9" s="3" customFormat="1" ht="12" customHeight="1">
      <c r="A41" s="3" t="s">
        <v>150</v>
      </c>
      <c r="B41" s="9">
        <v>269</v>
      </c>
      <c r="C41" s="9"/>
      <c r="D41" s="9">
        <v>276</v>
      </c>
      <c r="E41" s="9">
        <v>-26</v>
      </c>
      <c r="F41" s="9"/>
      <c r="G41" s="9">
        <v>-220</v>
      </c>
      <c r="H41" s="9">
        <v>0</v>
      </c>
      <c r="I41" s="9">
        <v>30</v>
      </c>
    </row>
    <row r="42" spans="1:9" s="3" customFormat="1" ht="12" customHeight="1">
      <c r="A42" s="3" t="s">
        <v>163</v>
      </c>
      <c r="B42" s="9">
        <v>28</v>
      </c>
      <c r="C42" s="9">
        <v>28</v>
      </c>
      <c r="D42" s="9"/>
      <c r="E42" s="9">
        <v>-100</v>
      </c>
      <c r="F42" s="9"/>
      <c r="G42" s="9"/>
      <c r="H42" s="9">
        <v>873</v>
      </c>
      <c r="I42" s="9">
        <v>801</v>
      </c>
    </row>
    <row r="43" spans="1:9" s="3" customFormat="1" ht="12" customHeight="1">
      <c r="A43" s="3" t="s">
        <v>143</v>
      </c>
      <c r="B43" s="9">
        <v>0</v>
      </c>
      <c r="C43" s="9">
        <v>-124406</v>
      </c>
      <c r="D43" s="9">
        <v>4797</v>
      </c>
      <c r="E43" s="9">
        <v>144776</v>
      </c>
      <c r="F43" s="9"/>
      <c r="G43" s="9">
        <v>-4862</v>
      </c>
      <c r="H43" s="9">
        <v>0</v>
      </c>
      <c r="I43" s="9">
        <v>20305</v>
      </c>
    </row>
    <row r="44" spans="1:9" s="3" customFormat="1" ht="12" customHeight="1">
      <c r="A44" s="3" t="s">
        <v>234</v>
      </c>
      <c r="B44" s="9">
        <v>0</v>
      </c>
      <c r="C44" s="9"/>
      <c r="D44" s="9"/>
      <c r="E44" s="9">
        <v>0</v>
      </c>
      <c r="F44" s="9"/>
      <c r="G44" s="9">
        <v>29</v>
      </c>
      <c r="H44" s="9">
        <v>0</v>
      </c>
      <c r="I44" s="9">
        <v>29</v>
      </c>
    </row>
    <row r="45" spans="1:9" s="3" customFormat="1" ht="12.75">
      <c r="A45" s="2"/>
      <c r="B45" s="9"/>
      <c r="C45" s="9"/>
      <c r="D45" s="9"/>
      <c r="E45" s="9"/>
      <c r="F45" s="9"/>
      <c r="G45" s="9"/>
      <c r="H45" s="9"/>
      <c r="I45" s="9"/>
    </row>
    <row r="46" spans="1:9" ht="12.75">
      <c r="A46" s="3" t="s">
        <v>139</v>
      </c>
      <c r="B46" s="9">
        <f aca="true" t="shared" si="0" ref="B46:I46">SUM(B4:B45)</f>
        <v>6098208</v>
      </c>
      <c r="C46" s="9">
        <f t="shared" si="0"/>
        <v>5851741</v>
      </c>
      <c r="D46" s="9">
        <f t="shared" si="0"/>
        <v>4070706</v>
      </c>
      <c r="E46" s="9">
        <f t="shared" si="0"/>
        <v>-12440996</v>
      </c>
      <c r="F46" s="9">
        <f t="shared" si="0"/>
        <v>-78077</v>
      </c>
      <c r="G46" s="9">
        <f t="shared" si="0"/>
        <v>-549469</v>
      </c>
      <c r="H46" s="9">
        <f t="shared" si="0"/>
        <v>-40920</v>
      </c>
      <c r="I46" s="9">
        <f t="shared" si="0"/>
        <v>-3187015</v>
      </c>
    </row>
    <row r="47" spans="1:9" ht="12.75">
      <c r="A47" s="1" t="s">
        <v>140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</row>
    <row r="49" spans="1:9" ht="12.75">
      <c r="A49" s="1" t="s">
        <v>136</v>
      </c>
      <c r="B49" s="7">
        <f aca="true" t="shared" si="1" ref="B49:I50">B46/($C46/100)</f>
        <v>104.21185763348035</v>
      </c>
      <c r="C49" s="7">
        <f t="shared" si="1"/>
        <v>100</v>
      </c>
      <c r="D49" s="7">
        <f t="shared" si="1"/>
        <v>69.56401522213645</v>
      </c>
      <c r="E49" s="7">
        <f t="shared" si="1"/>
        <v>-212.60332608705681</v>
      </c>
      <c r="F49" s="7">
        <f t="shared" si="1"/>
        <v>-1.3342524899854589</v>
      </c>
      <c r="G49" s="7">
        <f t="shared" si="1"/>
        <v>-9.389837998640063</v>
      </c>
      <c r="H49" s="7">
        <f t="shared" si="1"/>
        <v>-0.6992790692547739</v>
      </c>
      <c r="I49" s="7">
        <f t="shared" si="1"/>
        <v>-54.462680422800666</v>
      </c>
    </row>
    <row r="50" spans="1:9" ht="12.75">
      <c r="A50" s="1" t="s">
        <v>137</v>
      </c>
      <c r="B50" s="7" t="e">
        <f t="shared" si="1"/>
        <v>#DIV/0!</v>
      </c>
      <c r="C50" s="7" t="e">
        <f t="shared" si="1"/>
        <v>#DIV/0!</v>
      </c>
      <c r="D50" s="7" t="e">
        <f t="shared" si="1"/>
        <v>#DIV/0!</v>
      </c>
      <c r="E50" s="7" t="e">
        <f t="shared" si="1"/>
        <v>#DIV/0!</v>
      </c>
      <c r="F50" s="7" t="e">
        <f t="shared" si="1"/>
        <v>#DIV/0!</v>
      </c>
      <c r="G50" s="7" t="e">
        <f t="shared" si="1"/>
        <v>#DIV/0!</v>
      </c>
      <c r="H50" s="7" t="e">
        <f t="shared" si="1"/>
        <v>#DIV/0!</v>
      </c>
      <c r="I50" s="7" t="e">
        <f t="shared" si="1"/>
        <v>#DIV/0!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5"/>
  <dimension ref="A1:K20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298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27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135</v>
      </c>
    </row>
    <row r="4" spans="1:9" s="3" customFormat="1" ht="12" customHeight="1">
      <c r="A4" s="3" t="s">
        <v>264</v>
      </c>
      <c r="B4" s="9">
        <v>725488</v>
      </c>
      <c r="C4" s="9">
        <v>723524</v>
      </c>
      <c r="D4" s="9">
        <v>678058</v>
      </c>
      <c r="E4" s="9">
        <v>-1792036</v>
      </c>
      <c r="F4" s="9">
        <v>-1</v>
      </c>
      <c r="G4" s="9">
        <v>-179727</v>
      </c>
      <c r="H4" s="9">
        <v>396703</v>
      </c>
      <c r="I4" s="9">
        <v>-173479</v>
      </c>
    </row>
    <row r="5" spans="1:9" s="3" customFormat="1" ht="12" customHeight="1">
      <c r="A5" s="3" t="s">
        <v>265</v>
      </c>
      <c r="B5" s="9">
        <v>334709</v>
      </c>
      <c r="C5" s="9">
        <v>334531</v>
      </c>
      <c r="D5" s="9">
        <v>260173</v>
      </c>
      <c r="E5" s="9">
        <v>38458</v>
      </c>
      <c r="F5" s="9">
        <v>0</v>
      </c>
      <c r="G5" s="9">
        <v>-69771</v>
      </c>
      <c r="H5" s="9">
        <v>25801</v>
      </c>
      <c r="I5" s="9">
        <v>589192</v>
      </c>
    </row>
    <row r="6" spans="1:9" s="3" customFormat="1" ht="12" customHeight="1">
      <c r="A6" s="3" t="s">
        <v>267</v>
      </c>
      <c r="B6" s="9">
        <v>234588</v>
      </c>
      <c r="C6" s="9">
        <v>190077</v>
      </c>
      <c r="D6" s="9">
        <v>120639</v>
      </c>
      <c r="E6" s="9">
        <v>-273579</v>
      </c>
      <c r="F6" s="9">
        <v>0</v>
      </c>
      <c r="G6" s="9">
        <v>-42516</v>
      </c>
      <c r="H6" s="9">
        <v>2843</v>
      </c>
      <c r="I6" s="9">
        <v>-12166</v>
      </c>
    </row>
    <row r="7" spans="1:9" s="3" customFormat="1" ht="12" customHeight="1">
      <c r="A7" s="3" t="s">
        <v>269</v>
      </c>
      <c r="B7" s="9">
        <v>86856</v>
      </c>
      <c r="C7" s="9">
        <v>62101</v>
      </c>
      <c r="D7" s="9">
        <v>54979</v>
      </c>
      <c r="E7" s="9">
        <v>-48245</v>
      </c>
      <c r="F7" s="9">
        <v>0</v>
      </c>
      <c r="G7" s="9">
        <v>-45314</v>
      </c>
      <c r="H7" s="9">
        <v>36401</v>
      </c>
      <c r="I7" s="9">
        <v>27116</v>
      </c>
    </row>
    <row r="8" spans="1:9" s="3" customFormat="1" ht="12" customHeight="1">
      <c r="A8" s="3" t="s">
        <v>278</v>
      </c>
      <c r="B8" s="9">
        <v>59560</v>
      </c>
      <c r="C8" s="9">
        <v>58775</v>
      </c>
      <c r="D8" s="9">
        <v>12847</v>
      </c>
      <c r="E8" s="9">
        <v>-41603</v>
      </c>
      <c r="F8" s="9">
        <v>0</v>
      </c>
      <c r="G8" s="9">
        <v>-26010</v>
      </c>
      <c r="H8" s="9">
        <v>-1026</v>
      </c>
      <c r="I8" s="9">
        <v>2983</v>
      </c>
    </row>
    <row r="9" spans="1:9" s="3" customFormat="1" ht="12" customHeight="1">
      <c r="A9" s="3" t="s">
        <v>268</v>
      </c>
      <c r="B9" s="9">
        <v>46736</v>
      </c>
      <c r="C9" s="9">
        <v>45390</v>
      </c>
      <c r="D9" s="9">
        <v>34504</v>
      </c>
      <c r="E9" s="9">
        <v>-53568</v>
      </c>
      <c r="F9" s="9">
        <v>0</v>
      </c>
      <c r="G9" s="9">
        <v>-27525</v>
      </c>
      <c r="H9" s="9">
        <v>32242</v>
      </c>
      <c r="I9" s="9">
        <v>31043</v>
      </c>
    </row>
    <row r="10" spans="1:9" s="3" customFormat="1" ht="12" customHeight="1">
      <c r="A10" s="3" t="s">
        <v>270</v>
      </c>
      <c r="B10" s="9">
        <v>14105</v>
      </c>
      <c r="C10" s="9">
        <v>12991</v>
      </c>
      <c r="D10" s="9">
        <v>6428</v>
      </c>
      <c r="E10" s="9">
        <v>-7631</v>
      </c>
      <c r="F10" s="9">
        <v>0</v>
      </c>
      <c r="G10" s="9">
        <v>-4949</v>
      </c>
      <c r="H10" s="9">
        <v>3424</v>
      </c>
      <c r="I10" s="9">
        <v>10263</v>
      </c>
    </row>
    <row r="11" spans="1:9" s="3" customFormat="1" ht="12" customHeight="1">
      <c r="A11" s="3" t="s">
        <v>274</v>
      </c>
      <c r="B11" s="9">
        <v>12432</v>
      </c>
      <c r="C11" s="9">
        <v>11835</v>
      </c>
      <c r="D11" s="9">
        <v>2183</v>
      </c>
      <c r="E11" s="9">
        <v>-9195</v>
      </c>
      <c r="F11" s="9">
        <v>0</v>
      </c>
      <c r="G11" s="9">
        <v>-861</v>
      </c>
      <c r="H11" s="9">
        <v>1866</v>
      </c>
      <c r="I11" s="9">
        <v>5828</v>
      </c>
    </row>
    <row r="12" spans="1:9" s="3" customFormat="1" ht="12" customHeight="1">
      <c r="A12" s="3" t="s">
        <v>277</v>
      </c>
      <c r="B12" s="9">
        <v>9270</v>
      </c>
      <c r="C12" s="9">
        <v>3807</v>
      </c>
      <c r="D12" s="9">
        <v>19247</v>
      </c>
      <c r="E12" s="9">
        <v>-1652</v>
      </c>
      <c r="F12" s="9">
        <v>0</v>
      </c>
      <c r="G12" s="9">
        <v>-4063</v>
      </c>
      <c r="H12" s="9">
        <v>-706</v>
      </c>
      <c r="I12" s="9">
        <v>2768</v>
      </c>
    </row>
    <row r="13" spans="1:9" s="3" customFormat="1" ht="12" customHeight="1">
      <c r="A13" s="3" t="s">
        <v>281</v>
      </c>
      <c r="B13" s="9">
        <v>4913</v>
      </c>
      <c r="C13" s="9">
        <v>4913</v>
      </c>
      <c r="D13" s="9">
        <v>0</v>
      </c>
      <c r="E13" s="9">
        <v>-5300</v>
      </c>
      <c r="F13" s="9">
        <v>0</v>
      </c>
      <c r="G13" s="9">
        <v>-1320</v>
      </c>
      <c r="H13" s="9">
        <v>807</v>
      </c>
      <c r="I13" s="9">
        <v>-900</v>
      </c>
    </row>
    <row r="14" spans="1:9" s="3" customFormat="1" ht="12" customHeight="1">
      <c r="A14" s="3" t="s">
        <v>272</v>
      </c>
      <c r="B14" s="9">
        <v>324</v>
      </c>
      <c r="C14" s="9">
        <v>324</v>
      </c>
      <c r="D14" s="9">
        <v>-182</v>
      </c>
      <c r="E14" s="9">
        <v>-59</v>
      </c>
      <c r="F14" s="9">
        <v>-1</v>
      </c>
      <c r="G14" s="9">
        <v>-3207</v>
      </c>
      <c r="H14" s="9">
        <v>-165</v>
      </c>
      <c r="I14" s="9">
        <v>-3290</v>
      </c>
    </row>
    <row r="15" spans="1:9" s="3" customFormat="1" ht="12.75">
      <c r="A15" s="2"/>
      <c r="B15" s="9"/>
      <c r="C15" s="9"/>
      <c r="D15" s="9"/>
      <c r="E15" s="9"/>
      <c r="F15" s="9"/>
      <c r="G15" s="9"/>
      <c r="H15" s="9"/>
      <c r="I15" s="9"/>
    </row>
    <row r="16" spans="1:9" ht="12.75">
      <c r="A16" s="3" t="s">
        <v>139</v>
      </c>
      <c r="B16" s="9">
        <f aca="true" t="shared" si="0" ref="B16:I16">SUM(B4:B15)</f>
        <v>1528981</v>
      </c>
      <c r="C16" s="9">
        <f t="shared" si="0"/>
        <v>1448268</v>
      </c>
      <c r="D16" s="9">
        <f t="shared" si="0"/>
        <v>1188876</v>
      </c>
      <c r="E16" s="9">
        <f t="shared" si="0"/>
        <v>-2194410</v>
      </c>
      <c r="F16" s="9">
        <f t="shared" si="0"/>
        <v>-2</v>
      </c>
      <c r="G16" s="9">
        <f t="shared" si="0"/>
        <v>-405263</v>
      </c>
      <c r="H16" s="9">
        <f t="shared" si="0"/>
        <v>498190</v>
      </c>
      <c r="I16" s="9">
        <f t="shared" si="0"/>
        <v>479358</v>
      </c>
    </row>
    <row r="17" spans="1:9" ht="12.75">
      <c r="A17" s="1" t="s">
        <v>140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9" spans="1:9" ht="12.75">
      <c r="A19" s="1" t="s">
        <v>136</v>
      </c>
      <c r="B19" s="7">
        <f aca="true" t="shared" si="1" ref="B19:I20">B16/($C16/100)</f>
        <v>105.57307073000301</v>
      </c>
      <c r="C19" s="7">
        <f t="shared" si="1"/>
        <v>100</v>
      </c>
      <c r="D19" s="7">
        <f t="shared" si="1"/>
        <v>82.08950277158647</v>
      </c>
      <c r="E19" s="7">
        <f t="shared" si="1"/>
        <v>-151.5196082493019</v>
      </c>
      <c r="F19" s="7">
        <f t="shared" si="1"/>
        <v>-0.00013809598775917165</v>
      </c>
      <c r="G19" s="7">
        <f t="shared" si="1"/>
        <v>-27.982597143622588</v>
      </c>
      <c r="H19" s="7">
        <f t="shared" si="1"/>
        <v>34.39902007087086</v>
      </c>
      <c r="I19" s="7">
        <f t="shared" si="1"/>
        <v>33.0987082501305</v>
      </c>
    </row>
    <row r="20" spans="1:9" ht="12.75">
      <c r="A20" s="1" t="s">
        <v>137</v>
      </c>
      <c r="B20" s="7" t="e">
        <f t="shared" si="1"/>
        <v>#DIV/0!</v>
      </c>
      <c r="C20" s="7" t="e">
        <f t="shared" si="1"/>
        <v>#DIV/0!</v>
      </c>
      <c r="D20" s="7" t="e">
        <f t="shared" si="1"/>
        <v>#DIV/0!</v>
      </c>
      <c r="E20" s="7" t="e">
        <f t="shared" si="1"/>
        <v>#DIV/0!</v>
      </c>
      <c r="F20" s="7" t="e">
        <f t="shared" si="1"/>
        <v>#DIV/0!</v>
      </c>
      <c r="G20" s="7" t="e">
        <f t="shared" si="1"/>
        <v>#DIV/0!</v>
      </c>
      <c r="H20" s="7" t="e">
        <f t="shared" si="1"/>
        <v>#DIV/0!</v>
      </c>
      <c r="I20" s="7" t="e">
        <f t="shared" si="1"/>
        <v>#DIV/0!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6"/>
  <dimension ref="A1:K17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299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28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135</v>
      </c>
    </row>
    <row r="4" spans="1:9" s="3" customFormat="1" ht="12" customHeight="1">
      <c r="A4" s="3" t="s">
        <v>264</v>
      </c>
      <c r="B4" s="9">
        <v>20778</v>
      </c>
      <c r="C4" s="9">
        <v>20778</v>
      </c>
      <c r="D4" s="9">
        <v>40727</v>
      </c>
      <c r="E4" s="9">
        <v>-200653</v>
      </c>
      <c r="F4" s="9">
        <v>0</v>
      </c>
      <c r="G4" s="9">
        <v>-29435</v>
      </c>
      <c r="H4" s="9">
        <v>-29025</v>
      </c>
      <c r="I4" s="9">
        <v>-197608</v>
      </c>
    </row>
    <row r="5" spans="1:9" s="3" customFormat="1" ht="12" customHeight="1">
      <c r="A5" s="3" t="s">
        <v>265</v>
      </c>
      <c r="B5" s="9">
        <v>16338</v>
      </c>
      <c r="C5" s="9">
        <v>16338</v>
      </c>
      <c r="D5" s="9">
        <v>10784</v>
      </c>
      <c r="E5" s="9">
        <v>-26689</v>
      </c>
      <c r="F5" s="9">
        <v>-2976</v>
      </c>
      <c r="G5" s="9">
        <v>-3078</v>
      </c>
      <c r="H5" s="9">
        <v>-9337</v>
      </c>
      <c r="I5" s="9">
        <v>-14958</v>
      </c>
    </row>
    <row r="6" spans="1:9" s="3" customFormat="1" ht="12" customHeight="1">
      <c r="A6" s="3" t="s">
        <v>277</v>
      </c>
      <c r="B6" s="9">
        <v>16231</v>
      </c>
      <c r="C6" s="9">
        <v>13914</v>
      </c>
      <c r="D6" s="9">
        <v>0</v>
      </c>
      <c r="E6" s="9">
        <v>-15515</v>
      </c>
      <c r="F6" s="9">
        <v>0</v>
      </c>
      <c r="G6" s="9">
        <v>-5298</v>
      </c>
      <c r="H6" s="9">
        <v>8680</v>
      </c>
      <c r="I6" s="9">
        <v>1781</v>
      </c>
    </row>
    <row r="7" spans="1:9" s="3" customFormat="1" ht="12" customHeight="1">
      <c r="A7" s="3" t="s">
        <v>270</v>
      </c>
      <c r="B7" s="9">
        <v>15052</v>
      </c>
      <c r="C7" s="9">
        <v>13733</v>
      </c>
      <c r="D7" s="9">
        <v>608</v>
      </c>
      <c r="E7" s="9">
        <v>-8289</v>
      </c>
      <c r="F7" s="9">
        <v>-42760</v>
      </c>
      <c r="G7" s="9">
        <v>-6656</v>
      </c>
      <c r="H7" s="9">
        <v>324</v>
      </c>
      <c r="I7" s="9">
        <v>-43040</v>
      </c>
    </row>
    <row r="8" spans="1:9" s="3" customFormat="1" ht="12" customHeight="1">
      <c r="A8" s="3" t="s">
        <v>275</v>
      </c>
      <c r="B8" s="9">
        <v>12689</v>
      </c>
      <c r="C8" s="9">
        <v>12689</v>
      </c>
      <c r="D8" s="9">
        <v>3909</v>
      </c>
      <c r="E8" s="9">
        <v>-22231</v>
      </c>
      <c r="F8" s="9">
        <v>0</v>
      </c>
      <c r="G8" s="9">
        <v>-1491</v>
      </c>
      <c r="H8" s="9">
        <v>-436</v>
      </c>
      <c r="I8" s="9">
        <v>-7560</v>
      </c>
    </row>
    <row r="9" spans="1:9" s="3" customFormat="1" ht="12" customHeight="1">
      <c r="A9" s="3" t="s">
        <v>274</v>
      </c>
      <c r="B9" s="9">
        <v>5559</v>
      </c>
      <c r="C9" s="9">
        <v>5548</v>
      </c>
      <c r="D9" s="9">
        <v>986</v>
      </c>
      <c r="E9" s="9">
        <v>-5669</v>
      </c>
      <c r="F9" s="9">
        <v>0</v>
      </c>
      <c r="G9" s="9">
        <v>-219</v>
      </c>
      <c r="H9" s="9">
        <v>842</v>
      </c>
      <c r="I9" s="9">
        <v>1488</v>
      </c>
    </row>
    <row r="10" spans="1:9" s="3" customFormat="1" ht="12" customHeight="1">
      <c r="A10" s="3" t="s">
        <v>267</v>
      </c>
      <c r="B10" s="9">
        <v>3147</v>
      </c>
      <c r="C10" s="9">
        <v>3147</v>
      </c>
      <c r="D10" s="9">
        <v>1941</v>
      </c>
      <c r="E10" s="9">
        <v>-4834</v>
      </c>
      <c r="F10" s="9">
        <v>0</v>
      </c>
      <c r="G10" s="9">
        <v>534</v>
      </c>
      <c r="H10" s="9">
        <v>-484</v>
      </c>
      <c r="I10" s="9">
        <v>304</v>
      </c>
    </row>
    <row r="11" spans="1:9" s="3" customFormat="1" ht="12" customHeight="1">
      <c r="A11" s="3" t="s">
        <v>268</v>
      </c>
      <c r="B11" s="9">
        <v>2007</v>
      </c>
      <c r="C11" s="9">
        <v>2006</v>
      </c>
      <c r="D11" s="9">
        <v>13241</v>
      </c>
      <c r="E11" s="9">
        <v>-6184</v>
      </c>
      <c r="F11" s="9">
        <v>-502</v>
      </c>
      <c r="G11" s="9">
        <v>-2319</v>
      </c>
      <c r="H11" s="9">
        <v>12374</v>
      </c>
      <c r="I11" s="9">
        <v>18616</v>
      </c>
    </row>
    <row r="12" spans="1:9" s="3" customFormat="1" ht="12.75">
      <c r="A12" s="2"/>
      <c r="B12" s="9"/>
      <c r="C12" s="9"/>
      <c r="D12" s="9"/>
      <c r="E12" s="9"/>
      <c r="F12" s="9"/>
      <c r="G12" s="9"/>
      <c r="H12" s="9"/>
      <c r="I12" s="9"/>
    </row>
    <row r="13" spans="1:9" ht="12.75">
      <c r="A13" s="3" t="s">
        <v>139</v>
      </c>
      <c r="B13" s="9">
        <f aca="true" t="shared" si="0" ref="B13:I13">SUM(B4:B12)</f>
        <v>91801</v>
      </c>
      <c r="C13" s="9">
        <f t="shared" si="0"/>
        <v>88153</v>
      </c>
      <c r="D13" s="9">
        <f t="shared" si="0"/>
        <v>72196</v>
      </c>
      <c r="E13" s="9">
        <f t="shared" si="0"/>
        <v>-290064</v>
      </c>
      <c r="F13" s="9">
        <f t="shared" si="0"/>
        <v>-46238</v>
      </c>
      <c r="G13" s="9">
        <f t="shared" si="0"/>
        <v>-47962</v>
      </c>
      <c r="H13" s="9">
        <f t="shared" si="0"/>
        <v>-17062</v>
      </c>
      <c r="I13" s="9">
        <f t="shared" si="0"/>
        <v>-240977</v>
      </c>
    </row>
    <row r="14" spans="1:9" ht="12.75">
      <c r="A14" s="1" t="s">
        <v>140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6" spans="1:9" ht="12.75">
      <c r="A16" s="1" t="s">
        <v>136</v>
      </c>
      <c r="B16" s="7">
        <f aca="true" t="shared" si="1" ref="B16:I17">B13/($C13/100)</f>
        <v>104.13825961680261</v>
      </c>
      <c r="C16" s="7">
        <f t="shared" si="1"/>
        <v>100</v>
      </c>
      <c r="D16" s="7">
        <f t="shared" si="1"/>
        <v>81.89851735051559</v>
      </c>
      <c r="E16" s="7">
        <f t="shared" si="1"/>
        <v>-329.0460903202387</v>
      </c>
      <c r="F16" s="7">
        <f t="shared" si="1"/>
        <v>-52.45198688643608</v>
      </c>
      <c r="G16" s="7">
        <f t="shared" si="1"/>
        <v>-54.40767756060486</v>
      </c>
      <c r="H16" s="7">
        <f t="shared" si="1"/>
        <v>-19.35498508275385</v>
      </c>
      <c r="I16" s="7">
        <f t="shared" si="1"/>
        <v>-273.3622224995179</v>
      </c>
    </row>
    <row r="17" spans="1:9" ht="12.75">
      <c r="A17" s="1" t="s">
        <v>137</v>
      </c>
      <c r="B17" s="7" t="e">
        <f t="shared" si="1"/>
        <v>#DIV/0!</v>
      </c>
      <c r="C17" s="7" t="e">
        <f t="shared" si="1"/>
        <v>#DIV/0!</v>
      </c>
      <c r="D17" s="7" t="e">
        <f t="shared" si="1"/>
        <v>#DIV/0!</v>
      </c>
      <c r="E17" s="7" t="e">
        <f t="shared" si="1"/>
        <v>#DIV/0!</v>
      </c>
      <c r="F17" s="7" t="e">
        <f t="shared" si="1"/>
        <v>#DIV/0!</v>
      </c>
      <c r="G17" s="7" t="e">
        <f t="shared" si="1"/>
        <v>#DIV/0!</v>
      </c>
      <c r="H17" s="7" t="e">
        <f t="shared" si="1"/>
        <v>#DIV/0!</v>
      </c>
      <c r="I17" s="7" t="e">
        <f t="shared" si="1"/>
        <v>#DIV/0!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7"/>
  <dimension ref="A1:K12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300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29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273</v>
      </c>
      <c r="B4" s="9">
        <v>308344</v>
      </c>
      <c r="C4" s="9">
        <v>308344</v>
      </c>
      <c r="D4" s="9">
        <v>280249</v>
      </c>
      <c r="E4" s="9">
        <v>-193833</v>
      </c>
      <c r="F4" s="9">
        <v>0</v>
      </c>
      <c r="G4" s="9">
        <v>-9428</v>
      </c>
      <c r="H4" s="9">
        <v>356852</v>
      </c>
      <c r="I4" s="9">
        <v>105083</v>
      </c>
    </row>
    <row r="5" spans="1:9" s="3" customFormat="1" ht="12" customHeight="1">
      <c r="A5" s="3" t="s">
        <v>147</v>
      </c>
      <c r="B5" s="9">
        <v>23589</v>
      </c>
      <c r="C5" s="9">
        <v>23589</v>
      </c>
      <c r="D5" s="9">
        <v>3283</v>
      </c>
      <c r="E5" s="9">
        <v>-20630</v>
      </c>
      <c r="F5" s="9">
        <v>0</v>
      </c>
      <c r="G5" s="9">
        <v>-4175</v>
      </c>
      <c r="H5" s="9">
        <v>0</v>
      </c>
      <c r="I5" s="9">
        <v>2067</v>
      </c>
    </row>
    <row r="6" spans="1:9" s="3" customFormat="1" ht="12" customHeight="1">
      <c r="A6" s="3" t="s">
        <v>154</v>
      </c>
      <c r="B6" s="9">
        <v>21</v>
      </c>
      <c r="C6" s="9">
        <v>21</v>
      </c>
      <c r="D6" s="9">
        <v>0</v>
      </c>
      <c r="E6" s="9">
        <v>50</v>
      </c>
      <c r="F6" s="9">
        <v>0</v>
      </c>
      <c r="G6" s="9">
        <v>0</v>
      </c>
      <c r="H6" s="9">
        <v>0</v>
      </c>
      <c r="I6" s="9">
        <v>71</v>
      </c>
    </row>
    <row r="7" spans="1:9" s="3" customFormat="1" ht="12.75">
      <c r="A7" s="2"/>
      <c r="B7" s="9"/>
      <c r="C7" s="9"/>
      <c r="D7" s="9"/>
      <c r="E7" s="9"/>
      <c r="F7" s="9"/>
      <c r="G7" s="9"/>
      <c r="H7" s="9"/>
      <c r="I7" s="9"/>
    </row>
    <row r="8" spans="1:9" ht="12.75">
      <c r="A8" s="3" t="s">
        <v>139</v>
      </c>
      <c r="B8" s="9">
        <f aca="true" t="shared" si="0" ref="B8:I8">SUM(B4:B7)</f>
        <v>331954</v>
      </c>
      <c r="C8" s="9">
        <f t="shared" si="0"/>
        <v>331954</v>
      </c>
      <c r="D8" s="9">
        <f t="shared" si="0"/>
        <v>283532</v>
      </c>
      <c r="E8" s="9">
        <f t="shared" si="0"/>
        <v>-214413</v>
      </c>
      <c r="F8" s="9">
        <f t="shared" si="0"/>
        <v>0</v>
      </c>
      <c r="G8" s="9">
        <f t="shared" si="0"/>
        <v>-13603</v>
      </c>
      <c r="H8" s="9">
        <f t="shared" si="0"/>
        <v>356852</v>
      </c>
      <c r="I8" s="9">
        <f t="shared" si="0"/>
        <v>107221</v>
      </c>
    </row>
    <row r="9" spans="1:9" ht="12.75">
      <c r="A9" s="1" t="s">
        <v>140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</row>
    <row r="11" spans="1:9" ht="12.75">
      <c r="A11" s="1" t="s">
        <v>136</v>
      </c>
      <c r="B11" s="7">
        <f aca="true" t="shared" si="1" ref="B11:I12">B8/($C8/100)</f>
        <v>100</v>
      </c>
      <c r="C11" s="7">
        <f t="shared" si="1"/>
        <v>100</v>
      </c>
      <c r="D11" s="7">
        <f t="shared" si="1"/>
        <v>85.41303915602764</v>
      </c>
      <c r="E11" s="7">
        <f t="shared" si="1"/>
        <v>-64.59117829578797</v>
      </c>
      <c r="F11" s="7">
        <f t="shared" si="1"/>
        <v>0</v>
      </c>
      <c r="G11" s="7">
        <f t="shared" si="1"/>
        <v>-4.097856931984552</v>
      </c>
      <c r="H11" s="7">
        <f t="shared" si="1"/>
        <v>107.50043680750947</v>
      </c>
      <c r="I11" s="7">
        <f t="shared" si="1"/>
        <v>32.29995722298873</v>
      </c>
    </row>
    <row r="12" spans="1:9" ht="12.75">
      <c r="A12" s="1" t="s">
        <v>137</v>
      </c>
      <c r="B12" s="7" t="e">
        <f t="shared" si="1"/>
        <v>#DIV/0!</v>
      </c>
      <c r="C12" s="7" t="e">
        <f t="shared" si="1"/>
        <v>#DIV/0!</v>
      </c>
      <c r="D12" s="7" t="e">
        <f t="shared" si="1"/>
        <v>#DIV/0!</v>
      </c>
      <c r="E12" s="7" t="e">
        <f t="shared" si="1"/>
        <v>#DIV/0!</v>
      </c>
      <c r="F12" s="7" t="e">
        <f t="shared" si="1"/>
        <v>#DIV/0!</v>
      </c>
      <c r="G12" s="7" t="e">
        <f t="shared" si="1"/>
        <v>#DIV/0!</v>
      </c>
      <c r="H12" s="7" t="e">
        <f t="shared" si="1"/>
        <v>#DIV/0!</v>
      </c>
      <c r="I12" s="7" t="e">
        <f t="shared" si="1"/>
        <v>#DIV/0!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4"/>
  <dimension ref="A1:K12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138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30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141</v>
      </c>
      <c r="B4" s="9">
        <v>327462</v>
      </c>
      <c r="C4" s="9">
        <v>327462</v>
      </c>
      <c r="D4" s="9">
        <v>1086534</v>
      </c>
      <c r="E4" s="9">
        <v>-5174480</v>
      </c>
      <c r="F4" s="9">
        <v>0</v>
      </c>
      <c r="G4" s="9">
        <v>-61042</v>
      </c>
      <c r="H4" s="9">
        <v>-60885</v>
      </c>
      <c r="I4" s="9">
        <v>-3882411</v>
      </c>
    </row>
    <row r="5" spans="1:9" s="3" customFormat="1" ht="12" customHeight="1">
      <c r="A5" s="3" t="s">
        <v>142</v>
      </c>
      <c r="B5" s="9">
        <v>0</v>
      </c>
      <c r="C5" s="9"/>
      <c r="D5" s="9">
        <v>1173</v>
      </c>
      <c r="E5" s="9">
        <v>5068</v>
      </c>
      <c r="F5" s="9"/>
      <c r="G5" s="9"/>
      <c r="H5" s="9">
        <v>0</v>
      </c>
      <c r="I5" s="9">
        <v>6241</v>
      </c>
    </row>
    <row r="6" spans="1:9" s="3" customFormat="1" ht="12" customHeight="1">
      <c r="A6" s="3" t="s">
        <v>143</v>
      </c>
      <c r="B6" s="9">
        <v>0</v>
      </c>
      <c r="C6" s="9">
        <v>-1155715</v>
      </c>
      <c r="D6" s="9">
        <v>34837</v>
      </c>
      <c r="E6" s="9">
        <v>683241</v>
      </c>
      <c r="F6" s="9"/>
      <c r="G6" s="9">
        <v>-12264</v>
      </c>
      <c r="H6" s="9">
        <v>0</v>
      </c>
      <c r="I6" s="9">
        <v>-449901</v>
      </c>
    </row>
    <row r="7" spans="1:9" s="3" customFormat="1" ht="12.75">
      <c r="A7" s="2"/>
      <c r="B7" s="9"/>
      <c r="C7" s="9"/>
      <c r="D7" s="9"/>
      <c r="E7" s="9"/>
      <c r="F7" s="9"/>
      <c r="G7" s="9"/>
      <c r="H7" s="9"/>
      <c r="I7" s="9"/>
    </row>
    <row r="8" spans="1:9" ht="12.75">
      <c r="A8" s="3" t="s">
        <v>139</v>
      </c>
      <c r="B8" s="9">
        <f aca="true" t="shared" si="0" ref="B8:I8">SUM(B4:B7)</f>
        <v>327462</v>
      </c>
      <c r="C8" s="9">
        <f t="shared" si="0"/>
        <v>-828253</v>
      </c>
      <c r="D8" s="9">
        <f t="shared" si="0"/>
        <v>1122544</v>
      </c>
      <c r="E8" s="9">
        <f t="shared" si="0"/>
        <v>-4486171</v>
      </c>
      <c r="F8" s="9">
        <f t="shared" si="0"/>
        <v>0</v>
      </c>
      <c r="G8" s="9">
        <f t="shared" si="0"/>
        <v>-73306</v>
      </c>
      <c r="H8" s="9">
        <f t="shared" si="0"/>
        <v>-60885</v>
      </c>
      <c r="I8" s="9">
        <f t="shared" si="0"/>
        <v>-4326071</v>
      </c>
    </row>
    <row r="9" spans="1:9" ht="12.75">
      <c r="A9" s="1" t="s">
        <v>140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</row>
    <row r="11" spans="1:9" ht="12.75">
      <c r="A11" s="1" t="s">
        <v>136</v>
      </c>
      <c r="B11" s="7">
        <f aca="true" t="shared" si="1" ref="B11:I12">B8/($C8/100)</f>
        <v>-39.5364701365404</v>
      </c>
      <c r="C11" s="7">
        <f t="shared" si="1"/>
        <v>99.99999999999999</v>
      </c>
      <c r="D11" s="7">
        <f t="shared" si="1"/>
        <v>-135.53153444660023</v>
      </c>
      <c r="E11" s="7">
        <f t="shared" si="1"/>
        <v>541.6425898849748</v>
      </c>
      <c r="F11" s="7">
        <f t="shared" si="1"/>
        <v>0</v>
      </c>
      <c r="G11" s="7">
        <f t="shared" si="1"/>
        <v>8.850677268902134</v>
      </c>
      <c r="H11" s="7">
        <f t="shared" si="1"/>
        <v>7.351014726176663</v>
      </c>
      <c r="I11" s="7">
        <f t="shared" si="1"/>
        <v>522.3127474334533</v>
      </c>
    </row>
    <row r="12" spans="1:9" ht="12.75">
      <c r="A12" s="1" t="s">
        <v>137</v>
      </c>
      <c r="B12" s="7" t="e">
        <f t="shared" si="1"/>
        <v>#DIV/0!</v>
      </c>
      <c r="C12" s="7" t="e">
        <f t="shared" si="1"/>
        <v>#DIV/0!</v>
      </c>
      <c r="D12" s="7" t="e">
        <f t="shared" si="1"/>
        <v>#DIV/0!</v>
      </c>
      <c r="E12" s="7" t="e">
        <f t="shared" si="1"/>
        <v>#DIV/0!</v>
      </c>
      <c r="F12" s="7" t="e">
        <f t="shared" si="1"/>
        <v>#DIV/0!</v>
      </c>
      <c r="G12" s="7" t="e">
        <f t="shared" si="1"/>
        <v>#DIV/0!</v>
      </c>
      <c r="H12" s="7" t="e">
        <f t="shared" si="1"/>
        <v>#DIV/0!</v>
      </c>
      <c r="I12" s="7" t="e">
        <f t="shared" si="1"/>
        <v>#DIV/0!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5"/>
  <dimension ref="A1:K50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144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31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145</v>
      </c>
      <c r="B4" s="9">
        <v>2009898</v>
      </c>
      <c r="C4" s="9">
        <v>1276615</v>
      </c>
      <c r="D4" s="9">
        <v>228396</v>
      </c>
      <c r="E4" s="9">
        <v>-1211049</v>
      </c>
      <c r="F4" s="9"/>
      <c r="G4" s="9">
        <v>-325554</v>
      </c>
      <c r="H4" s="9">
        <v>0</v>
      </c>
      <c r="I4" s="9">
        <v>-31592</v>
      </c>
    </row>
    <row r="5" spans="1:9" s="3" customFormat="1" ht="12" customHeight="1">
      <c r="A5" s="3" t="s">
        <v>146</v>
      </c>
      <c r="B5" s="9">
        <v>1422441</v>
      </c>
      <c r="C5" s="9">
        <v>989428</v>
      </c>
      <c r="D5" s="9">
        <v>152309</v>
      </c>
      <c r="E5" s="9">
        <v>-629878</v>
      </c>
      <c r="F5" s="9">
        <v>0</v>
      </c>
      <c r="G5" s="9">
        <v>-396151</v>
      </c>
      <c r="H5" s="9">
        <v>0</v>
      </c>
      <c r="I5" s="9">
        <v>115708</v>
      </c>
    </row>
    <row r="6" spans="1:9" s="3" customFormat="1" ht="12" customHeight="1">
      <c r="A6" s="3" t="s">
        <v>142</v>
      </c>
      <c r="B6" s="9">
        <v>927494</v>
      </c>
      <c r="C6" s="9">
        <v>493996</v>
      </c>
      <c r="D6" s="9">
        <v>139832</v>
      </c>
      <c r="E6" s="9">
        <v>-475100</v>
      </c>
      <c r="F6" s="9"/>
      <c r="G6" s="9">
        <v>-181176</v>
      </c>
      <c r="H6" s="9">
        <v>-16</v>
      </c>
      <c r="I6" s="9">
        <v>-22464</v>
      </c>
    </row>
    <row r="7" spans="1:9" s="3" customFormat="1" ht="12" customHeight="1">
      <c r="A7" s="3" t="s">
        <v>147</v>
      </c>
      <c r="B7" s="9">
        <v>627471</v>
      </c>
      <c r="C7" s="9">
        <v>474529</v>
      </c>
      <c r="D7" s="9">
        <v>106034</v>
      </c>
      <c r="E7" s="9">
        <v>-349090</v>
      </c>
      <c r="F7" s="9">
        <v>0</v>
      </c>
      <c r="G7" s="9">
        <v>-130624</v>
      </c>
      <c r="H7" s="9">
        <v>0</v>
      </c>
      <c r="I7" s="9">
        <v>100849</v>
      </c>
    </row>
    <row r="8" spans="1:9" s="3" customFormat="1" ht="12" customHeight="1">
      <c r="A8" s="3" t="s">
        <v>148</v>
      </c>
      <c r="B8" s="9">
        <v>311156</v>
      </c>
      <c r="C8" s="9">
        <v>104719</v>
      </c>
      <c r="D8" s="9">
        <v>30100</v>
      </c>
      <c r="E8" s="9">
        <v>-78618</v>
      </c>
      <c r="F8" s="9"/>
      <c r="G8" s="9">
        <v>-51836</v>
      </c>
      <c r="H8" s="9">
        <v>13216</v>
      </c>
      <c r="I8" s="9">
        <v>17581</v>
      </c>
    </row>
    <row r="9" spans="1:9" s="3" customFormat="1" ht="12" customHeight="1">
      <c r="A9" s="3" t="s">
        <v>149</v>
      </c>
      <c r="B9" s="9">
        <v>259563</v>
      </c>
      <c r="C9" s="9">
        <v>58995</v>
      </c>
      <c r="D9" s="9">
        <v>7297</v>
      </c>
      <c r="E9" s="9">
        <v>-38060</v>
      </c>
      <c r="F9" s="9">
        <v>0</v>
      </c>
      <c r="G9" s="9">
        <v>-18211</v>
      </c>
      <c r="H9" s="9">
        <v>0</v>
      </c>
      <c r="I9" s="9">
        <v>10021</v>
      </c>
    </row>
    <row r="10" spans="1:9" s="3" customFormat="1" ht="12" customHeight="1">
      <c r="A10" s="3" t="s">
        <v>150</v>
      </c>
      <c r="B10" s="9">
        <v>171934</v>
      </c>
      <c r="C10" s="9">
        <v>75403</v>
      </c>
      <c r="D10" s="9">
        <v>8213</v>
      </c>
      <c r="E10" s="9">
        <v>-62615</v>
      </c>
      <c r="F10" s="9"/>
      <c r="G10" s="9">
        <v>-28919</v>
      </c>
      <c r="H10" s="9">
        <v>101</v>
      </c>
      <c r="I10" s="9">
        <v>-7817</v>
      </c>
    </row>
    <row r="11" spans="1:9" s="3" customFormat="1" ht="12" customHeight="1">
      <c r="A11" s="3" t="s">
        <v>151</v>
      </c>
      <c r="B11" s="9">
        <v>160020</v>
      </c>
      <c r="C11" s="9">
        <v>160020</v>
      </c>
      <c r="D11" s="9">
        <v>8309</v>
      </c>
      <c r="E11" s="9">
        <v>-190945</v>
      </c>
      <c r="F11" s="9"/>
      <c r="G11" s="9">
        <v>-2090</v>
      </c>
      <c r="H11" s="9">
        <v>52122</v>
      </c>
      <c r="I11" s="9">
        <v>27416</v>
      </c>
    </row>
    <row r="12" spans="1:9" s="3" customFormat="1" ht="12" customHeight="1">
      <c r="A12" s="3" t="s">
        <v>152</v>
      </c>
      <c r="B12" s="9">
        <v>141133</v>
      </c>
      <c r="C12" s="9">
        <v>140933</v>
      </c>
      <c r="D12" s="9">
        <v>2425</v>
      </c>
      <c r="E12" s="9">
        <v>-142274</v>
      </c>
      <c r="F12" s="9"/>
      <c r="G12" s="9">
        <v>-70</v>
      </c>
      <c r="H12" s="9">
        <v>0</v>
      </c>
      <c r="I12" s="9">
        <v>1014</v>
      </c>
    </row>
    <row r="13" spans="1:9" s="3" customFormat="1" ht="12" customHeight="1">
      <c r="A13" s="3" t="s">
        <v>153</v>
      </c>
      <c r="B13" s="9">
        <v>133224</v>
      </c>
      <c r="C13" s="9">
        <v>11509</v>
      </c>
      <c r="D13" s="9">
        <v>2857</v>
      </c>
      <c r="E13" s="9">
        <v>-5953</v>
      </c>
      <c r="F13" s="9"/>
      <c r="G13" s="9">
        <v>-6834</v>
      </c>
      <c r="H13" s="9">
        <v>2033</v>
      </c>
      <c r="I13" s="9">
        <v>3612</v>
      </c>
    </row>
    <row r="14" spans="1:9" s="3" customFormat="1" ht="12" customHeight="1">
      <c r="A14" s="3" t="s">
        <v>154</v>
      </c>
      <c r="B14" s="9">
        <v>105729</v>
      </c>
      <c r="C14" s="9">
        <v>32122</v>
      </c>
      <c r="D14" s="9">
        <v>3126</v>
      </c>
      <c r="E14" s="9">
        <v>-15348</v>
      </c>
      <c r="F14" s="9"/>
      <c r="G14" s="9">
        <v>-14299</v>
      </c>
      <c r="H14" s="9">
        <v>0</v>
      </c>
      <c r="I14" s="9">
        <v>5601</v>
      </c>
    </row>
    <row r="15" spans="1:9" s="3" customFormat="1" ht="12" customHeight="1">
      <c r="A15" s="3" t="s">
        <v>155</v>
      </c>
      <c r="B15" s="9">
        <v>75063</v>
      </c>
      <c r="C15" s="9">
        <v>75063</v>
      </c>
      <c r="D15" s="9">
        <v>17446</v>
      </c>
      <c r="E15" s="9">
        <v>-85211</v>
      </c>
      <c r="F15" s="9"/>
      <c r="G15" s="9">
        <v>-5375</v>
      </c>
      <c r="H15" s="9">
        <v>0</v>
      </c>
      <c r="I15" s="9">
        <v>1923</v>
      </c>
    </row>
    <row r="16" spans="1:9" s="3" customFormat="1" ht="12" customHeight="1">
      <c r="A16" s="3" t="s">
        <v>156</v>
      </c>
      <c r="B16" s="9">
        <v>73674</v>
      </c>
      <c r="C16" s="9">
        <v>45979</v>
      </c>
      <c r="D16" s="9">
        <v>4441</v>
      </c>
      <c r="E16" s="9">
        <v>-49352</v>
      </c>
      <c r="F16" s="9">
        <v>0</v>
      </c>
      <c r="G16" s="9">
        <v>-15039</v>
      </c>
      <c r="H16" s="9">
        <v>0</v>
      </c>
      <c r="I16" s="9">
        <v>-13971</v>
      </c>
    </row>
    <row r="17" spans="1:9" s="3" customFormat="1" ht="12" customHeight="1">
      <c r="A17" s="3" t="s">
        <v>157</v>
      </c>
      <c r="B17" s="9">
        <v>60570</v>
      </c>
      <c r="C17" s="9">
        <v>9441</v>
      </c>
      <c r="D17" s="9">
        <v>3030</v>
      </c>
      <c r="E17" s="9">
        <v>-10309</v>
      </c>
      <c r="F17" s="9"/>
      <c r="G17" s="9">
        <v>-3300</v>
      </c>
      <c r="H17" s="9">
        <v>10219</v>
      </c>
      <c r="I17" s="9">
        <v>9081</v>
      </c>
    </row>
    <row r="18" spans="1:9" s="3" customFormat="1" ht="12" customHeight="1">
      <c r="A18" s="3" t="s">
        <v>158</v>
      </c>
      <c r="B18" s="9">
        <v>54433</v>
      </c>
      <c r="C18" s="9">
        <v>16649</v>
      </c>
      <c r="D18" s="9">
        <v>1373</v>
      </c>
      <c r="E18" s="9">
        <v>-731</v>
      </c>
      <c r="F18" s="9">
        <v>-9398</v>
      </c>
      <c r="G18" s="9">
        <v>-2547</v>
      </c>
      <c r="H18" s="9">
        <v>0</v>
      </c>
      <c r="I18" s="9">
        <v>5346</v>
      </c>
    </row>
    <row r="19" spans="1:9" s="3" customFormat="1" ht="12" customHeight="1">
      <c r="A19" s="3" t="s">
        <v>159</v>
      </c>
      <c r="B19" s="9">
        <v>33392</v>
      </c>
      <c r="C19" s="9">
        <v>18740</v>
      </c>
      <c r="D19" s="9">
        <v>3235</v>
      </c>
      <c r="E19" s="9">
        <v>-7439</v>
      </c>
      <c r="F19" s="9"/>
      <c r="G19" s="9">
        <v>-7273</v>
      </c>
      <c r="H19" s="9">
        <v>-4837</v>
      </c>
      <c r="I19" s="9">
        <v>2426</v>
      </c>
    </row>
    <row r="20" spans="1:9" s="3" customFormat="1" ht="12" customHeight="1">
      <c r="A20" s="3" t="s">
        <v>160</v>
      </c>
      <c r="B20" s="9">
        <v>32630</v>
      </c>
      <c r="C20" s="9">
        <v>11950</v>
      </c>
      <c r="D20" s="9">
        <v>-155</v>
      </c>
      <c r="E20" s="9">
        <v>-4630</v>
      </c>
      <c r="F20" s="9"/>
      <c r="G20" s="9">
        <v>-7769</v>
      </c>
      <c r="H20" s="9">
        <v>0</v>
      </c>
      <c r="I20" s="9">
        <v>-604</v>
      </c>
    </row>
    <row r="21" spans="1:9" s="3" customFormat="1" ht="12" customHeight="1">
      <c r="A21" s="3" t="s">
        <v>161</v>
      </c>
      <c r="B21" s="9">
        <v>29972</v>
      </c>
      <c r="C21" s="9">
        <v>10729</v>
      </c>
      <c r="D21" s="9">
        <v>3236</v>
      </c>
      <c r="E21" s="9">
        <v>-37195</v>
      </c>
      <c r="F21" s="9"/>
      <c r="G21" s="9">
        <v>840</v>
      </c>
      <c r="H21" s="9">
        <v>0</v>
      </c>
      <c r="I21" s="9">
        <v>-22390</v>
      </c>
    </row>
    <row r="22" spans="1:9" s="3" customFormat="1" ht="12" customHeight="1">
      <c r="A22" s="3" t="s">
        <v>162</v>
      </c>
      <c r="B22" s="9">
        <v>28469</v>
      </c>
      <c r="C22" s="9">
        <v>5127</v>
      </c>
      <c r="D22" s="9">
        <v>5</v>
      </c>
      <c r="E22" s="9">
        <v>0</v>
      </c>
      <c r="F22" s="9">
        <v>0</v>
      </c>
      <c r="G22" s="9">
        <v>1437</v>
      </c>
      <c r="H22" s="9">
        <v>0</v>
      </c>
      <c r="I22" s="9">
        <v>6569</v>
      </c>
    </row>
    <row r="23" spans="1:9" s="3" customFormat="1" ht="12" customHeight="1">
      <c r="A23" s="3" t="s">
        <v>163</v>
      </c>
      <c r="B23" s="9">
        <v>24742</v>
      </c>
      <c r="C23" s="9">
        <v>10989</v>
      </c>
      <c r="D23" s="9">
        <v>3429</v>
      </c>
      <c r="E23" s="9">
        <v>-7774</v>
      </c>
      <c r="F23" s="9">
        <v>-10000</v>
      </c>
      <c r="G23" s="9">
        <v>-8120</v>
      </c>
      <c r="H23" s="9">
        <v>2179</v>
      </c>
      <c r="I23" s="9">
        <v>-9297</v>
      </c>
    </row>
    <row r="24" spans="1:9" s="3" customFormat="1" ht="12" customHeight="1">
      <c r="A24" s="3" t="s">
        <v>164</v>
      </c>
      <c r="B24" s="9">
        <v>23946</v>
      </c>
      <c r="C24" s="9">
        <v>4125</v>
      </c>
      <c r="D24" s="9">
        <v>131</v>
      </c>
      <c r="E24" s="9">
        <v>-9578</v>
      </c>
      <c r="F24" s="9"/>
      <c r="G24" s="9">
        <v>-568</v>
      </c>
      <c r="H24" s="9">
        <v>0</v>
      </c>
      <c r="I24" s="9">
        <v>-5890</v>
      </c>
    </row>
    <row r="25" spans="1:9" s="3" customFormat="1" ht="12" customHeight="1">
      <c r="A25" s="3" t="s">
        <v>165</v>
      </c>
      <c r="B25" s="9">
        <v>20921</v>
      </c>
      <c r="C25" s="9">
        <v>6786</v>
      </c>
      <c r="D25" s="9">
        <v>309</v>
      </c>
      <c r="E25" s="9">
        <v>-3779</v>
      </c>
      <c r="F25" s="9"/>
      <c r="G25" s="9">
        <v>-439</v>
      </c>
      <c r="H25" s="9">
        <v>-25</v>
      </c>
      <c r="I25" s="9">
        <v>2852</v>
      </c>
    </row>
    <row r="26" spans="1:9" s="3" customFormat="1" ht="12" customHeight="1">
      <c r="A26" s="3" t="s">
        <v>166</v>
      </c>
      <c r="B26" s="9">
        <v>18274</v>
      </c>
      <c r="C26" s="9">
        <v>1254</v>
      </c>
      <c r="D26" s="9">
        <v>10</v>
      </c>
      <c r="E26" s="9">
        <v>-408</v>
      </c>
      <c r="F26" s="9"/>
      <c r="G26" s="9">
        <v>-8510</v>
      </c>
      <c r="H26" s="9">
        <v>7667</v>
      </c>
      <c r="I26" s="9">
        <v>13</v>
      </c>
    </row>
    <row r="27" spans="1:9" s="3" customFormat="1" ht="12" customHeight="1">
      <c r="A27" s="3" t="s">
        <v>167</v>
      </c>
      <c r="B27" s="9">
        <v>14393</v>
      </c>
      <c r="C27" s="9">
        <v>13708</v>
      </c>
      <c r="D27" s="9">
        <v>152</v>
      </c>
      <c r="E27" s="9">
        <v>-4035</v>
      </c>
      <c r="F27" s="9"/>
      <c r="G27" s="9">
        <v>-4664</v>
      </c>
      <c r="H27" s="9">
        <v>0</v>
      </c>
      <c r="I27" s="9">
        <v>5161</v>
      </c>
    </row>
    <row r="28" spans="1:9" s="3" customFormat="1" ht="12" customHeight="1">
      <c r="A28" s="3" t="s">
        <v>168</v>
      </c>
      <c r="B28" s="9">
        <v>14007</v>
      </c>
      <c r="C28" s="9">
        <v>10829</v>
      </c>
      <c r="D28" s="9">
        <v>423</v>
      </c>
      <c r="E28" s="9">
        <v>-9739</v>
      </c>
      <c r="F28" s="9"/>
      <c r="G28" s="9">
        <v>-4134</v>
      </c>
      <c r="H28" s="9">
        <v>0</v>
      </c>
      <c r="I28" s="9">
        <v>-2621</v>
      </c>
    </row>
    <row r="29" spans="1:9" s="3" customFormat="1" ht="12" customHeight="1">
      <c r="A29" s="3" t="s">
        <v>169</v>
      </c>
      <c r="B29" s="9">
        <v>13038</v>
      </c>
      <c r="C29" s="9">
        <v>2442</v>
      </c>
      <c r="D29" s="9">
        <v>137</v>
      </c>
      <c r="E29" s="9">
        <v>-3348</v>
      </c>
      <c r="F29" s="9"/>
      <c r="G29" s="9">
        <v>-1178</v>
      </c>
      <c r="H29" s="9">
        <v>0</v>
      </c>
      <c r="I29" s="9">
        <v>-1947</v>
      </c>
    </row>
    <row r="30" spans="1:9" s="3" customFormat="1" ht="12" customHeight="1">
      <c r="A30" s="3" t="s">
        <v>170</v>
      </c>
      <c r="B30" s="9">
        <v>12329</v>
      </c>
      <c r="C30" s="9">
        <v>1394</v>
      </c>
      <c r="D30" s="9">
        <v>93</v>
      </c>
      <c r="E30" s="9">
        <v>993</v>
      </c>
      <c r="F30" s="9"/>
      <c r="G30" s="9">
        <v>-227</v>
      </c>
      <c r="H30" s="9">
        <v>0</v>
      </c>
      <c r="I30" s="9">
        <v>2253</v>
      </c>
    </row>
    <row r="31" spans="1:9" s="3" customFormat="1" ht="12" customHeight="1">
      <c r="A31" s="3" t="s">
        <v>171</v>
      </c>
      <c r="B31" s="9">
        <v>11437</v>
      </c>
      <c r="C31" s="9">
        <v>11437</v>
      </c>
      <c r="D31" s="9">
        <v>896</v>
      </c>
      <c r="E31" s="9">
        <v>-1293</v>
      </c>
      <c r="F31" s="9"/>
      <c r="G31" s="9">
        <v>-9297</v>
      </c>
      <c r="H31" s="9">
        <v>0</v>
      </c>
      <c r="I31" s="9">
        <v>1743</v>
      </c>
    </row>
    <row r="32" spans="1:9" s="3" customFormat="1" ht="12" customHeight="1">
      <c r="A32" s="3" t="s">
        <v>172</v>
      </c>
      <c r="B32" s="9">
        <v>10568</v>
      </c>
      <c r="C32" s="9">
        <v>7698</v>
      </c>
      <c r="D32" s="9">
        <v>186</v>
      </c>
      <c r="E32" s="9">
        <v>-1362</v>
      </c>
      <c r="F32" s="9"/>
      <c r="G32" s="9">
        <v>-1415</v>
      </c>
      <c r="H32" s="9">
        <v>613</v>
      </c>
      <c r="I32" s="9">
        <v>5720</v>
      </c>
    </row>
    <row r="33" spans="1:9" s="3" customFormat="1" ht="12" customHeight="1">
      <c r="A33" s="3" t="s">
        <v>173</v>
      </c>
      <c r="B33" s="9">
        <v>9196</v>
      </c>
      <c r="C33" s="9">
        <v>5803</v>
      </c>
      <c r="D33" s="9">
        <v>495</v>
      </c>
      <c r="E33" s="9">
        <v>0</v>
      </c>
      <c r="F33" s="9"/>
      <c r="G33" s="9">
        <v>-255</v>
      </c>
      <c r="H33" s="9">
        <v>0</v>
      </c>
      <c r="I33" s="9">
        <v>6043</v>
      </c>
    </row>
    <row r="34" spans="1:9" s="3" customFormat="1" ht="12" customHeight="1">
      <c r="A34" s="3" t="s">
        <v>174</v>
      </c>
      <c r="B34" s="9">
        <v>8782</v>
      </c>
      <c r="C34" s="9">
        <v>5282</v>
      </c>
      <c r="D34" s="9">
        <v>128</v>
      </c>
      <c r="E34" s="9">
        <v>-1740</v>
      </c>
      <c r="F34" s="9"/>
      <c r="G34" s="9">
        <v>-276</v>
      </c>
      <c r="H34" s="9">
        <v>0</v>
      </c>
      <c r="I34" s="9">
        <v>3394</v>
      </c>
    </row>
    <row r="35" spans="1:9" s="3" customFormat="1" ht="12" customHeight="1">
      <c r="A35" s="3" t="s">
        <v>175</v>
      </c>
      <c r="B35" s="9">
        <v>5633</v>
      </c>
      <c r="C35" s="9">
        <v>855</v>
      </c>
      <c r="D35" s="9">
        <v>30</v>
      </c>
      <c r="E35" s="9">
        <v>-821</v>
      </c>
      <c r="F35" s="9"/>
      <c r="G35" s="9">
        <v>296</v>
      </c>
      <c r="H35" s="9">
        <v>0</v>
      </c>
      <c r="I35" s="9">
        <v>360</v>
      </c>
    </row>
    <row r="36" spans="1:9" s="3" customFormat="1" ht="12" customHeight="1">
      <c r="A36" s="3" t="s">
        <v>176</v>
      </c>
      <c r="B36" s="9">
        <v>5599</v>
      </c>
      <c r="C36" s="9">
        <v>6472</v>
      </c>
      <c r="D36" s="9">
        <v>226</v>
      </c>
      <c r="E36" s="9">
        <v>-3548</v>
      </c>
      <c r="F36" s="9"/>
      <c r="G36" s="9">
        <v>-1761</v>
      </c>
      <c r="H36" s="9">
        <v>0</v>
      </c>
      <c r="I36" s="9">
        <v>1389</v>
      </c>
    </row>
    <row r="37" spans="1:9" s="3" customFormat="1" ht="12" customHeight="1">
      <c r="A37" s="3" t="s">
        <v>177</v>
      </c>
      <c r="B37" s="9">
        <v>4352</v>
      </c>
      <c r="C37" s="9">
        <v>1352</v>
      </c>
      <c r="D37" s="9">
        <v>151</v>
      </c>
      <c r="E37" s="9">
        <v>-60</v>
      </c>
      <c r="F37" s="9"/>
      <c r="G37" s="9">
        <v>370</v>
      </c>
      <c r="H37" s="9">
        <v>0</v>
      </c>
      <c r="I37" s="9">
        <v>1813</v>
      </c>
    </row>
    <row r="38" spans="1:9" s="3" customFormat="1" ht="12" customHeight="1">
      <c r="A38" s="3" t="s">
        <v>178</v>
      </c>
      <c r="B38" s="9">
        <v>3543</v>
      </c>
      <c r="C38" s="9">
        <v>3543</v>
      </c>
      <c r="D38" s="9"/>
      <c r="E38" s="9">
        <v>0</v>
      </c>
      <c r="F38" s="9"/>
      <c r="G38" s="9"/>
      <c r="H38" s="9">
        <v>0</v>
      </c>
      <c r="I38" s="9">
        <v>3543</v>
      </c>
    </row>
    <row r="39" spans="1:9" s="3" customFormat="1" ht="12" customHeight="1">
      <c r="A39" s="3" t="s">
        <v>179</v>
      </c>
      <c r="B39" s="9">
        <v>2766</v>
      </c>
      <c r="C39" s="9">
        <v>2766</v>
      </c>
      <c r="D39" s="9">
        <v>194</v>
      </c>
      <c r="E39" s="9">
        <v>-6279</v>
      </c>
      <c r="F39" s="9"/>
      <c r="G39" s="9">
        <v>-116</v>
      </c>
      <c r="H39" s="9">
        <v>0</v>
      </c>
      <c r="I39" s="9">
        <v>-3435</v>
      </c>
    </row>
    <row r="40" spans="1:9" s="3" customFormat="1" ht="12" customHeight="1">
      <c r="A40" s="3" t="s">
        <v>180</v>
      </c>
      <c r="B40" s="9">
        <v>2017</v>
      </c>
      <c r="C40" s="9">
        <v>1547</v>
      </c>
      <c r="D40" s="9">
        <v>234</v>
      </c>
      <c r="E40" s="9">
        <v>-1849</v>
      </c>
      <c r="F40" s="9"/>
      <c r="G40" s="9">
        <v>-922</v>
      </c>
      <c r="H40" s="9">
        <v>0</v>
      </c>
      <c r="I40" s="9">
        <v>-990</v>
      </c>
    </row>
    <row r="41" spans="1:9" s="3" customFormat="1" ht="12" customHeight="1">
      <c r="A41" s="3" t="s">
        <v>181</v>
      </c>
      <c r="B41" s="9">
        <v>219</v>
      </c>
      <c r="C41" s="9">
        <v>219</v>
      </c>
      <c r="D41" s="9"/>
      <c r="E41" s="9">
        <v>0</v>
      </c>
      <c r="F41" s="9"/>
      <c r="G41" s="9"/>
      <c r="H41" s="9">
        <v>0</v>
      </c>
      <c r="I41" s="9">
        <v>219</v>
      </c>
    </row>
    <row r="42" spans="1:9" s="3" customFormat="1" ht="12" customHeight="1">
      <c r="A42" s="3" t="s">
        <v>182</v>
      </c>
      <c r="B42" s="9">
        <v>0</v>
      </c>
      <c r="C42" s="9"/>
      <c r="D42" s="9">
        <v>110</v>
      </c>
      <c r="E42" s="9">
        <v>79</v>
      </c>
      <c r="F42" s="9"/>
      <c r="G42" s="9">
        <v>1</v>
      </c>
      <c r="H42" s="9">
        <v>0</v>
      </c>
      <c r="I42" s="9">
        <v>190</v>
      </c>
    </row>
    <row r="43" spans="1:9" s="3" customFormat="1" ht="12" customHeight="1">
      <c r="A43" s="3" t="s">
        <v>183</v>
      </c>
      <c r="B43" s="9">
        <v>0</v>
      </c>
      <c r="C43" s="9">
        <v>-218</v>
      </c>
      <c r="D43" s="9">
        <v>3000</v>
      </c>
      <c r="E43" s="9">
        <v>-493</v>
      </c>
      <c r="F43" s="9"/>
      <c r="G43" s="9">
        <v>-982</v>
      </c>
      <c r="H43" s="9">
        <v>0</v>
      </c>
      <c r="I43" s="9">
        <v>1307</v>
      </c>
    </row>
    <row r="44" spans="1:9" s="3" customFormat="1" ht="12" customHeight="1">
      <c r="A44" s="3" t="s">
        <v>184</v>
      </c>
      <c r="B44" s="9">
        <v>-353</v>
      </c>
      <c r="C44" s="9">
        <v>-2325</v>
      </c>
      <c r="D44" s="9">
        <v>20896</v>
      </c>
      <c r="E44" s="9">
        <v>-1660</v>
      </c>
      <c r="F44" s="9"/>
      <c r="G44" s="9">
        <v>-4235</v>
      </c>
      <c r="H44" s="9">
        <v>0</v>
      </c>
      <c r="I44" s="9">
        <v>12676</v>
      </c>
    </row>
    <row r="45" spans="1:9" s="3" customFormat="1" ht="12.75">
      <c r="A45" s="2"/>
      <c r="B45" s="9"/>
      <c r="C45" s="9"/>
      <c r="D45" s="9"/>
      <c r="E45" s="9"/>
      <c r="F45" s="9"/>
      <c r="G45" s="9"/>
      <c r="H45" s="9"/>
      <c r="I45" s="9"/>
    </row>
    <row r="46" spans="1:9" ht="12.75">
      <c r="A46" s="3" t="s">
        <v>139</v>
      </c>
      <c r="B46" s="9">
        <f aca="true" t="shared" si="0" ref="B46:I46">SUM(B4:B45)</f>
        <v>6863675</v>
      </c>
      <c r="C46" s="9">
        <f t="shared" si="0"/>
        <v>4107905</v>
      </c>
      <c r="D46" s="9">
        <f t="shared" si="0"/>
        <v>752739</v>
      </c>
      <c r="E46" s="9">
        <f t="shared" si="0"/>
        <v>-3450491</v>
      </c>
      <c r="F46" s="9">
        <f t="shared" si="0"/>
        <v>-19398</v>
      </c>
      <c r="G46" s="9">
        <f t="shared" si="0"/>
        <v>-1241222</v>
      </c>
      <c r="H46" s="9">
        <f t="shared" si="0"/>
        <v>83272</v>
      </c>
      <c r="I46" s="9">
        <f t="shared" si="0"/>
        <v>232805</v>
      </c>
    </row>
    <row r="47" spans="1:9" ht="12.75">
      <c r="A47" s="1" t="s">
        <v>140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</row>
    <row r="49" spans="1:9" ht="12.75">
      <c r="A49" s="1" t="s">
        <v>136</v>
      </c>
      <c r="B49" s="7">
        <f aca="true" t="shared" si="1" ref="B49:I50">B46/($C46/100)</f>
        <v>167.08456013466719</v>
      </c>
      <c r="C49" s="7">
        <f t="shared" si="1"/>
        <v>100</v>
      </c>
      <c r="D49" s="7">
        <f t="shared" si="1"/>
        <v>18.324157934518933</v>
      </c>
      <c r="E49" s="7">
        <f t="shared" si="1"/>
        <v>-83.99636797832471</v>
      </c>
      <c r="F49" s="7">
        <f t="shared" si="1"/>
        <v>-0.4722115044043131</v>
      </c>
      <c r="G49" s="7">
        <f t="shared" si="1"/>
        <v>-30.215450454672148</v>
      </c>
      <c r="H49" s="7">
        <f t="shared" si="1"/>
        <v>2.0271160116896567</v>
      </c>
      <c r="I49" s="7">
        <f t="shared" si="1"/>
        <v>5.667244008807408</v>
      </c>
    </row>
    <row r="50" spans="1:9" ht="12.75">
      <c r="A50" s="1" t="s">
        <v>137</v>
      </c>
      <c r="B50" s="7" t="e">
        <f t="shared" si="1"/>
        <v>#DIV/0!</v>
      </c>
      <c r="C50" s="7" t="e">
        <f t="shared" si="1"/>
        <v>#DIV/0!</v>
      </c>
      <c r="D50" s="7" t="e">
        <f t="shared" si="1"/>
        <v>#DIV/0!</v>
      </c>
      <c r="E50" s="7" t="e">
        <f t="shared" si="1"/>
        <v>#DIV/0!</v>
      </c>
      <c r="F50" s="7" t="e">
        <f t="shared" si="1"/>
        <v>#DIV/0!</v>
      </c>
      <c r="G50" s="7" t="e">
        <f t="shared" si="1"/>
        <v>#DIV/0!</v>
      </c>
      <c r="H50" s="7" t="e">
        <f t="shared" si="1"/>
        <v>#DIV/0!</v>
      </c>
      <c r="I50" s="7" t="e">
        <f t="shared" si="1"/>
        <v>#DIV/0!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6"/>
  <dimension ref="A1:K37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185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32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186</v>
      </c>
      <c r="B4" s="9">
        <v>146282</v>
      </c>
      <c r="C4" s="9">
        <v>132758</v>
      </c>
      <c r="D4" s="9">
        <v>9319</v>
      </c>
      <c r="E4" s="9">
        <v>-74418</v>
      </c>
      <c r="F4" s="9">
        <v>-33220</v>
      </c>
      <c r="G4" s="9">
        <v>-30714</v>
      </c>
      <c r="H4" s="9">
        <v>0</v>
      </c>
      <c r="I4" s="9">
        <v>3725</v>
      </c>
    </row>
    <row r="5" spans="1:9" s="3" customFormat="1" ht="12" customHeight="1">
      <c r="A5" s="3" t="s">
        <v>187</v>
      </c>
      <c r="B5" s="9">
        <v>126760</v>
      </c>
      <c r="C5" s="9">
        <v>93496</v>
      </c>
      <c r="D5" s="9">
        <v>8388</v>
      </c>
      <c r="E5" s="9">
        <v>-71643</v>
      </c>
      <c r="F5" s="9">
        <v>-19311</v>
      </c>
      <c r="G5" s="9">
        <v>-21575</v>
      </c>
      <c r="H5" s="9">
        <v>3411</v>
      </c>
      <c r="I5" s="9">
        <v>-7234</v>
      </c>
    </row>
    <row r="6" spans="1:9" s="3" customFormat="1" ht="12" customHeight="1">
      <c r="A6" s="3" t="s">
        <v>188</v>
      </c>
      <c r="B6" s="9">
        <v>124759</v>
      </c>
      <c r="C6" s="9">
        <v>116220</v>
      </c>
      <c r="D6" s="9">
        <v>8063</v>
      </c>
      <c r="E6" s="9">
        <v>-100413</v>
      </c>
      <c r="F6" s="9"/>
      <c r="G6" s="9">
        <v>-27778</v>
      </c>
      <c r="H6" s="9">
        <v>0</v>
      </c>
      <c r="I6" s="9">
        <v>-3908</v>
      </c>
    </row>
    <row r="7" spans="1:9" s="3" customFormat="1" ht="12" customHeight="1">
      <c r="A7" s="3" t="s">
        <v>189</v>
      </c>
      <c r="B7" s="9">
        <v>120938</v>
      </c>
      <c r="C7" s="9">
        <v>85198</v>
      </c>
      <c r="D7" s="9">
        <v>7154</v>
      </c>
      <c r="E7" s="9">
        <v>-56545</v>
      </c>
      <c r="F7" s="9">
        <v>-26121</v>
      </c>
      <c r="G7" s="9">
        <v>-17884</v>
      </c>
      <c r="H7" s="9">
        <v>1225</v>
      </c>
      <c r="I7" s="9">
        <v>-6973</v>
      </c>
    </row>
    <row r="8" spans="1:9" s="3" customFormat="1" ht="12" customHeight="1">
      <c r="A8" s="3" t="s">
        <v>190</v>
      </c>
      <c r="B8" s="9">
        <v>120809</v>
      </c>
      <c r="C8" s="9">
        <v>111246</v>
      </c>
      <c r="D8" s="9">
        <v>6319</v>
      </c>
      <c r="E8" s="9">
        <v>-68610</v>
      </c>
      <c r="F8" s="9">
        <v>-14352</v>
      </c>
      <c r="G8" s="9">
        <v>-16823</v>
      </c>
      <c r="H8" s="9">
        <v>0</v>
      </c>
      <c r="I8" s="9">
        <v>17780</v>
      </c>
    </row>
    <row r="9" spans="1:9" s="3" customFormat="1" ht="12" customHeight="1">
      <c r="A9" s="3" t="s">
        <v>191</v>
      </c>
      <c r="B9" s="9">
        <v>116049</v>
      </c>
      <c r="C9" s="9">
        <v>106009</v>
      </c>
      <c r="D9" s="9">
        <v>7729</v>
      </c>
      <c r="E9" s="9">
        <v>-79528</v>
      </c>
      <c r="F9" s="9"/>
      <c r="G9" s="9">
        <v>-20142</v>
      </c>
      <c r="H9" s="9">
        <v>-2747</v>
      </c>
      <c r="I9" s="9">
        <v>11321</v>
      </c>
    </row>
    <row r="10" spans="1:9" s="3" customFormat="1" ht="12" customHeight="1">
      <c r="A10" s="3" t="s">
        <v>192</v>
      </c>
      <c r="B10" s="9">
        <v>114009</v>
      </c>
      <c r="C10" s="9">
        <v>81801</v>
      </c>
      <c r="D10" s="9">
        <v>7860</v>
      </c>
      <c r="E10" s="9">
        <v>-58206</v>
      </c>
      <c r="F10" s="9">
        <v>-26138</v>
      </c>
      <c r="G10" s="9">
        <v>-23348</v>
      </c>
      <c r="H10" s="9">
        <v>0</v>
      </c>
      <c r="I10" s="9">
        <v>-18031</v>
      </c>
    </row>
    <row r="11" spans="1:9" s="3" customFormat="1" ht="12" customHeight="1">
      <c r="A11" s="3" t="s">
        <v>193</v>
      </c>
      <c r="B11" s="9">
        <v>86361</v>
      </c>
      <c r="C11" s="9">
        <v>75734</v>
      </c>
      <c r="D11" s="9">
        <v>5439</v>
      </c>
      <c r="E11" s="9">
        <v>-63708</v>
      </c>
      <c r="F11" s="9"/>
      <c r="G11" s="9">
        <v>-16774</v>
      </c>
      <c r="H11" s="9">
        <v>0</v>
      </c>
      <c r="I11" s="9">
        <v>691</v>
      </c>
    </row>
    <row r="12" spans="1:9" s="3" customFormat="1" ht="12" customHeight="1">
      <c r="A12" s="3" t="s">
        <v>194</v>
      </c>
      <c r="B12" s="9">
        <v>77459</v>
      </c>
      <c r="C12" s="9">
        <v>45075</v>
      </c>
      <c r="D12" s="9">
        <v>3680</v>
      </c>
      <c r="E12" s="9">
        <v>-40552</v>
      </c>
      <c r="F12" s="9">
        <v>-15156</v>
      </c>
      <c r="G12" s="9">
        <v>-8342</v>
      </c>
      <c r="H12" s="9">
        <v>0</v>
      </c>
      <c r="I12" s="9">
        <v>-15295</v>
      </c>
    </row>
    <row r="13" spans="1:9" s="3" customFormat="1" ht="12" customHeight="1">
      <c r="A13" s="3" t="s">
        <v>195</v>
      </c>
      <c r="B13" s="9">
        <v>72831</v>
      </c>
      <c r="C13" s="9">
        <v>50589</v>
      </c>
      <c r="D13" s="9">
        <v>3147</v>
      </c>
      <c r="E13" s="9">
        <v>-44400</v>
      </c>
      <c r="F13" s="9">
        <v>18</v>
      </c>
      <c r="G13" s="9">
        <v>-8871</v>
      </c>
      <c r="H13" s="9">
        <v>0</v>
      </c>
      <c r="I13" s="9">
        <v>483</v>
      </c>
    </row>
    <row r="14" spans="1:9" s="3" customFormat="1" ht="12" customHeight="1">
      <c r="A14" s="3" t="s">
        <v>196</v>
      </c>
      <c r="B14" s="9">
        <v>69143</v>
      </c>
      <c r="C14" s="9">
        <v>49802</v>
      </c>
      <c r="D14" s="9">
        <v>3955</v>
      </c>
      <c r="E14" s="9">
        <v>-39762</v>
      </c>
      <c r="F14" s="9">
        <v>-5756</v>
      </c>
      <c r="G14" s="9">
        <v>-9634</v>
      </c>
      <c r="H14" s="9">
        <v>2009</v>
      </c>
      <c r="I14" s="9">
        <v>614</v>
      </c>
    </row>
    <row r="15" spans="1:9" s="3" customFormat="1" ht="12" customHeight="1">
      <c r="A15" s="3" t="s">
        <v>197</v>
      </c>
      <c r="B15" s="9">
        <v>66519</v>
      </c>
      <c r="C15" s="9">
        <v>55133</v>
      </c>
      <c r="D15" s="9">
        <v>3705</v>
      </c>
      <c r="E15" s="9">
        <v>-45245</v>
      </c>
      <c r="F15" s="9"/>
      <c r="G15" s="9">
        <v>-11804</v>
      </c>
      <c r="H15" s="9">
        <v>1647</v>
      </c>
      <c r="I15" s="9">
        <v>3436</v>
      </c>
    </row>
    <row r="16" spans="1:9" s="3" customFormat="1" ht="12" customHeight="1">
      <c r="A16" s="3" t="s">
        <v>198</v>
      </c>
      <c r="B16" s="9">
        <v>66088</v>
      </c>
      <c r="C16" s="9">
        <v>46709</v>
      </c>
      <c r="D16" s="9">
        <v>4616</v>
      </c>
      <c r="E16" s="9">
        <v>-40377</v>
      </c>
      <c r="F16" s="9">
        <v>-2100</v>
      </c>
      <c r="G16" s="9">
        <v>-5289</v>
      </c>
      <c r="H16" s="9">
        <v>0</v>
      </c>
      <c r="I16" s="9">
        <v>3559</v>
      </c>
    </row>
    <row r="17" spans="1:9" s="3" customFormat="1" ht="12" customHeight="1">
      <c r="A17" s="3" t="s">
        <v>199</v>
      </c>
      <c r="B17" s="9">
        <v>60027</v>
      </c>
      <c r="C17" s="9">
        <v>53415</v>
      </c>
      <c r="D17" s="9">
        <v>3426</v>
      </c>
      <c r="E17" s="9">
        <v>-36238</v>
      </c>
      <c r="F17" s="9">
        <v>-7260</v>
      </c>
      <c r="G17" s="9">
        <v>-15463</v>
      </c>
      <c r="H17" s="9">
        <v>-1280</v>
      </c>
      <c r="I17" s="9">
        <v>-3400</v>
      </c>
    </row>
    <row r="18" spans="1:9" s="3" customFormat="1" ht="12" customHeight="1">
      <c r="A18" s="3" t="s">
        <v>200</v>
      </c>
      <c r="B18" s="9">
        <v>52977</v>
      </c>
      <c r="C18" s="9">
        <v>47170</v>
      </c>
      <c r="D18" s="9">
        <v>2817</v>
      </c>
      <c r="E18" s="9">
        <v>-39804</v>
      </c>
      <c r="F18" s="9">
        <v>-3300</v>
      </c>
      <c r="G18" s="9">
        <v>-10447</v>
      </c>
      <c r="H18" s="9">
        <v>0</v>
      </c>
      <c r="I18" s="9">
        <v>-3564</v>
      </c>
    </row>
    <row r="19" spans="1:9" s="3" customFormat="1" ht="12" customHeight="1">
      <c r="A19" s="3" t="s">
        <v>201</v>
      </c>
      <c r="B19" s="9">
        <v>51743</v>
      </c>
      <c r="C19" s="9">
        <v>46689</v>
      </c>
      <c r="D19" s="9">
        <v>2726</v>
      </c>
      <c r="E19" s="9">
        <v>-31023</v>
      </c>
      <c r="F19" s="9">
        <v>64</v>
      </c>
      <c r="G19" s="9">
        <v>-8463</v>
      </c>
      <c r="H19" s="9">
        <v>1628</v>
      </c>
      <c r="I19" s="9">
        <v>11621</v>
      </c>
    </row>
    <row r="20" spans="1:9" s="3" customFormat="1" ht="12" customHeight="1">
      <c r="A20" s="3" t="s">
        <v>202</v>
      </c>
      <c r="B20" s="9">
        <v>50664</v>
      </c>
      <c r="C20" s="9">
        <v>46093</v>
      </c>
      <c r="D20" s="9">
        <v>3721</v>
      </c>
      <c r="E20" s="9">
        <v>-29508</v>
      </c>
      <c r="F20" s="9">
        <v>-5251</v>
      </c>
      <c r="G20" s="9">
        <v>-10432</v>
      </c>
      <c r="H20" s="9">
        <v>0</v>
      </c>
      <c r="I20" s="9">
        <v>4623</v>
      </c>
    </row>
    <row r="21" spans="1:9" s="3" customFormat="1" ht="12" customHeight="1">
      <c r="A21" s="3" t="s">
        <v>203</v>
      </c>
      <c r="B21" s="9">
        <v>47677</v>
      </c>
      <c r="C21" s="9">
        <v>34695</v>
      </c>
      <c r="D21" s="9">
        <v>2210</v>
      </c>
      <c r="E21" s="9">
        <v>-27385</v>
      </c>
      <c r="F21" s="9"/>
      <c r="G21" s="9">
        <v>-6850</v>
      </c>
      <c r="H21" s="9">
        <v>0</v>
      </c>
      <c r="I21" s="9">
        <v>2670</v>
      </c>
    </row>
    <row r="22" spans="1:9" s="3" customFormat="1" ht="12" customHeight="1">
      <c r="A22" s="3" t="s">
        <v>204</v>
      </c>
      <c r="B22" s="9">
        <v>37442</v>
      </c>
      <c r="C22" s="9">
        <v>32405</v>
      </c>
      <c r="D22" s="9">
        <v>1891</v>
      </c>
      <c r="E22" s="9">
        <v>-28462</v>
      </c>
      <c r="F22" s="9"/>
      <c r="G22" s="9">
        <v>-9148</v>
      </c>
      <c r="H22" s="9">
        <v>0</v>
      </c>
      <c r="I22" s="9">
        <v>-3314</v>
      </c>
    </row>
    <row r="23" spans="1:9" s="3" customFormat="1" ht="12" customHeight="1">
      <c r="A23" s="3" t="s">
        <v>205</v>
      </c>
      <c r="B23" s="9">
        <v>31764</v>
      </c>
      <c r="C23" s="9">
        <v>27365</v>
      </c>
      <c r="D23" s="9">
        <v>1892</v>
      </c>
      <c r="E23" s="9">
        <v>-25796</v>
      </c>
      <c r="F23" s="9"/>
      <c r="G23" s="9">
        <v>-5215</v>
      </c>
      <c r="H23" s="9">
        <v>0</v>
      </c>
      <c r="I23" s="9">
        <v>-1754</v>
      </c>
    </row>
    <row r="24" spans="1:9" s="3" customFormat="1" ht="12" customHeight="1">
      <c r="A24" s="3" t="s">
        <v>206</v>
      </c>
      <c r="B24" s="9">
        <v>30865</v>
      </c>
      <c r="C24" s="9">
        <v>25770</v>
      </c>
      <c r="D24" s="9">
        <v>1390</v>
      </c>
      <c r="E24" s="9">
        <v>-15064</v>
      </c>
      <c r="F24" s="9"/>
      <c r="G24" s="9">
        <v>-6451</v>
      </c>
      <c r="H24" s="9">
        <v>657</v>
      </c>
      <c r="I24" s="9">
        <v>6302</v>
      </c>
    </row>
    <row r="25" spans="1:9" s="3" customFormat="1" ht="12" customHeight="1">
      <c r="A25" s="3" t="s">
        <v>207</v>
      </c>
      <c r="B25" s="9">
        <v>30048</v>
      </c>
      <c r="C25" s="9">
        <v>23502</v>
      </c>
      <c r="D25" s="9">
        <v>1288</v>
      </c>
      <c r="E25" s="9">
        <v>-9298</v>
      </c>
      <c r="F25" s="9">
        <v>-8681</v>
      </c>
      <c r="G25" s="9">
        <v>-3094</v>
      </c>
      <c r="H25" s="9">
        <v>-18</v>
      </c>
      <c r="I25" s="9">
        <v>3699</v>
      </c>
    </row>
    <row r="26" spans="1:9" s="3" customFormat="1" ht="12" customHeight="1">
      <c r="A26" s="3" t="s">
        <v>208</v>
      </c>
      <c r="B26" s="9">
        <v>29174</v>
      </c>
      <c r="C26" s="9">
        <v>19208</v>
      </c>
      <c r="D26" s="9">
        <v>1728</v>
      </c>
      <c r="E26" s="9">
        <v>-15389</v>
      </c>
      <c r="F26" s="9">
        <v>-3200</v>
      </c>
      <c r="G26" s="9">
        <v>-4362</v>
      </c>
      <c r="H26" s="9">
        <v>0</v>
      </c>
      <c r="I26" s="9">
        <v>-2015</v>
      </c>
    </row>
    <row r="27" spans="1:9" s="3" customFormat="1" ht="12" customHeight="1">
      <c r="A27" s="3" t="s">
        <v>209</v>
      </c>
      <c r="B27" s="9">
        <v>24468</v>
      </c>
      <c r="C27" s="9">
        <v>14097</v>
      </c>
      <c r="D27" s="9">
        <v>836</v>
      </c>
      <c r="E27" s="9">
        <v>-8274</v>
      </c>
      <c r="F27" s="9">
        <v>-4800</v>
      </c>
      <c r="G27" s="9">
        <v>-4771</v>
      </c>
      <c r="H27" s="9">
        <v>0</v>
      </c>
      <c r="I27" s="9">
        <v>-2912</v>
      </c>
    </row>
    <row r="28" spans="1:9" s="3" customFormat="1" ht="12" customHeight="1">
      <c r="A28" s="3" t="s">
        <v>210</v>
      </c>
      <c r="B28" s="9">
        <v>8043</v>
      </c>
      <c r="C28" s="9">
        <v>5178</v>
      </c>
      <c r="D28" s="9">
        <v>585</v>
      </c>
      <c r="E28" s="9">
        <v>-3859</v>
      </c>
      <c r="F28" s="9">
        <v>-1260</v>
      </c>
      <c r="G28" s="9">
        <v>-1147</v>
      </c>
      <c r="H28" s="9">
        <v>0</v>
      </c>
      <c r="I28" s="9">
        <v>-503</v>
      </c>
    </row>
    <row r="29" spans="1:9" s="3" customFormat="1" ht="12" customHeight="1">
      <c r="A29" s="3" t="s">
        <v>211</v>
      </c>
      <c r="B29" s="9">
        <v>1855</v>
      </c>
      <c r="C29" s="9">
        <v>1561</v>
      </c>
      <c r="D29" s="9">
        <v>51</v>
      </c>
      <c r="E29" s="9">
        <v>-75</v>
      </c>
      <c r="F29" s="9">
        <v>-680</v>
      </c>
      <c r="G29" s="9">
        <v>-186</v>
      </c>
      <c r="H29" s="9">
        <v>0</v>
      </c>
      <c r="I29" s="9">
        <v>671</v>
      </c>
    </row>
    <row r="30" spans="1:9" s="3" customFormat="1" ht="12" customHeight="1">
      <c r="A30" s="3" t="s">
        <v>212</v>
      </c>
      <c r="B30" s="9">
        <v>1364</v>
      </c>
      <c r="C30" s="9">
        <v>618</v>
      </c>
      <c r="D30" s="9">
        <v>84</v>
      </c>
      <c r="E30" s="9">
        <v>-787</v>
      </c>
      <c r="F30" s="9"/>
      <c r="G30" s="9">
        <v>-358</v>
      </c>
      <c r="H30" s="9">
        <v>0</v>
      </c>
      <c r="I30" s="9">
        <v>-443</v>
      </c>
    </row>
    <row r="31" spans="1:9" s="3" customFormat="1" ht="12" customHeight="1">
      <c r="A31" s="3" t="s">
        <v>213</v>
      </c>
      <c r="B31" s="9">
        <v>1248</v>
      </c>
      <c r="C31" s="9">
        <v>1157</v>
      </c>
      <c r="D31" s="9">
        <v>34</v>
      </c>
      <c r="E31" s="9">
        <v>-488</v>
      </c>
      <c r="F31" s="9">
        <v>-140</v>
      </c>
      <c r="G31" s="9">
        <v>-281</v>
      </c>
      <c r="H31" s="9">
        <v>0</v>
      </c>
      <c r="I31" s="9">
        <v>282</v>
      </c>
    </row>
    <row r="32" spans="1:9" s="3" customFormat="1" ht="12.75">
      <c r="A32" s="2"/>
      <c r="B32" s="9"/>
      <c r="C32" s="9"/>
      <c r="D32" s="9"/>
      <c r="E32" s="9"/>
      <c r="F32" s="9"/>
      <c r="G32" s="9"/>
      <c r="H32" s="9"/>
      <c r="I32" s="9"/>
    </row>
    <row r="33" spans="1:9" ht="12.75">
      <c r="A33" s="3" t="s">
        <v>139</v>
      </c>
      <c r="B33" s="9">
        <f aca="true" t="shared" si="0" ref="B33:I33">SUM(B4:B32)</f>
        <v>1767366</v>
      </c>
      <c r="C33" s="9">
        <f t="shared" si="0"/>
        <v>1428693</v>
      </c>
      <c r="D33" s="9">
        <f t="shared" si="0"/>
        <v>104053</v>
      </c>
      <c r="E33" s="9">
        <f t="shared" si="0"/>
        <v>-1054857</v>
      </c>
      <c r="F33" s="9">
        <f t="shared" si="0"/>
        <v>-176644</v>
      </c>
      <c r="G33" s="9">
        <f t="shared" si="0"/>
        <v>-305646</v>
      </c>
      <c r="H33" s="9">
        <f t="shared" si="0"/>
        <v>6532</v>
      </c>
      <c r="I33" s="9">
        <f t="shared" si="0"/>
        <v>2131</v>
      </c>
    </row>
    <row r="34" spans="1:9" ht="12.75">
      <c r="A34" s="1" t="s">
        <v>140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</row>
    <row r="36" spans="1:9" ht="12.75">
      <c r="A36" s="1" t="s">
        <v>136</v>
      </c>
      <c r="B36" s="7">
        <f aca="true" t="shared" si="1" ref="B36:I37">B33/($C33/100)</f>
        <v>123.70509269661152</v>
      </c>
      <c r="C36" s="7">
        <f t="shared" si="1"/>
        <v>100</v>
      </c>
      <c r="D36" s="7">
        <f t="shared" si="1"/>
        <v>7.283090209023212</v>
      </c>
      <c r="E36" s="7">
        <f t="shared" si="1"/>
        <v>-73.83370675155544</v>
      </c>
      <c r="F36" s="7">
        <f t="shared" si="1"/>
        <v>-12.364027821232414</v>
      </c>
      <c r="G36" s="7">
        <f t="shared" si="1"/>
        <v>-21.393399421709212</v>
      </c>
      <c r="H36" s="7">
        <f t="shared" si="1"/>
        <v>0.45720109218705485</v>
      </c>
      <c r="I36" s="7">
        <f t="shared" si="1"/>
        <v>0.1491573067131987</v>
      </c>
    </row>
    <row r="37" spans="1:9" ht="12.75">
      <c r="A37" s="1" t="s">
        <v>137</v>
      </c>
      <c r="B37" s="7" t="e">
        <f t="shared" si="1"/>
        <v>#DIV/0!</v>
      </c>
      <c r="C37" s="7" t="e">
        <f t="shared" si="1"/>
        <v>#DIV/0!</v>
      </c>
      <c r="D37" s="7" t="e">
        <f t="shared" si="1"/>
        <v>#DIV/0!</v>
      </c>
      <c r="E37" s="7" t="e">
        <f t="shared" si="1"/>
        <v>#DIV/0!</v>
      </c>
      <c r="F37" s="7" t="e">
        <f t="shared" si="1"/>
        <v>#DIV/0!</v>
      </c>
      <c r="G37" s="7" t="e">
        <f t="shared" si="1"/>
        <v>#DIV/0!</v>
      </c>
      <c r="H37" s="7" t="e">
        <f t="shared" si="1"/>
        <v>#DIV/0!</v>
      </c>
      <c r="I37" s="7" t="e">
        <f t="shared" si="1"/>
        <v>#DIV/0!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"/>
  <dimension ref="A1:K3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214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33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147</v>
      </c>
      <c r="B4" s="9">
        <v>1794867</v>
      </c>
      <c r="C4" s="9">
        <v>1360983</v>
      </c>
      <c r="D4" s="9">
        <v>160665</v>
      </c>
      <c r="E4" s="9">
        <v>-960351</v>
      </c>
      <c r="F4" s="9">
        <v>0</v>
      </c>
      <c r="G4" s="9">
        <v>-141107</v>
      </c>
      <c r="H4" s="9">
        <v>0</v>
      </c>
      <c r="I4" s="9">
        <v>420190</v>
      </c>
    </row>
    <row r="5" spans="1:9" s="3" customFormat="1" ht="12" customHeight="1">
      <c r="A5" s="3" t="s">
        <v>146</v>
      </c>
      <c r="B5" s="9">
        <v>1140673</v>
      </c>
      <c r="C5" s="9">
        <v>1095977</v>
      </c>
      <c r="D5" s="9">
        <v>65516</v>
      </c>
      <c r="E5" s="9">
        <v>-788930</v>
      </c>
      <c r="F5" s="9">
        <v>0</v>
      </c>
      <c r="G5" s="9">
        <v>-187692</v>
      </c>
      <c r="H5" s="9">
        <v>0</v>
      </c>
      <c r="I5" s="9">
        <v>184871</v>
      </c>
    </row>
    <row r="6" spans="1:9" s="3" customFormat="1" ht="12" customHeight="1">
      <c r="A6" s="3" t="s">
        <v>145</v>
      </c>
      <c r="B6" s="9">
        <v>847376</v>
      </c>
      <c r="C6" s="9">
        <v>838422</v>
      </c>
      <c r="D6" s="9">
        <v>69175</v>
      </c>
      <c r="E6" s="9">
        <v>-618163</v>
      </c>
      <c r="F6" s="9"/>
      <c r="G6" s="9">
        <v>-122518</v>
      </c>
      <c r="H6" s="9">
        <v>0</v>
      </c>
      <c r="I6" s="9">
        <v>166916</v>
      </c>
    </row>
    <row r="7" spans="1:9" s="3" customFormat="1" ht="12" customHeight="1">
      <c r="A7" s="3" t="s">
        <v>142</v>
      </c>
      <c r="B7" s="9">
        <v>279059</v>
      </c>
      <c r="C7" s="9">
        <v>272139</v>
      </c>
      <c r="D7" s="9">
        <v>22864</v>
      </c>
      <c r="E7" s="9">
        <v>-211839</v>
      </c>
      <c r="F7" s="9"/>
      <c r="G7" s="9">
        <v>-68860</v>
      </c>
      <c r="H7" s="9">
        <v>0</v>
      </c>
      <c r="I7" s="9">
        <v>14304</v>
      </c>
    </row>
    <row r="8" spans="1:9" s="3" customFormat="1" ht="12" customHeight="1">
      <c r="A8" s="3" t="s">
        <v>215</v>
      </c>
      <c r="B8" s="9">
        <v>194328</v>
      </c>
      <c r="C8" s="9">
        <v>186270</v>
      </c>
      <c r="D8" s="9">
        <v>4851</v>
      </c>
      <c r="E8" s="9">
        <v>-99866</v>
      </c>
      <c r="F8" s="9"/>
      <c r="G8" s="9">
        <v>-100344</v>
      </c>
      <c r="H8" s="9">
        <v>0</v>
      </c>
      <c r="I8" s="9">
        <v>-9089</v>
      </c>
    </row>
    <row r="9" spans="1:9" s="3" customFormat="1" ht="12" customHeight="1">
      <c r="A9" s="3" t="s">
        <v>154</v>
      </c>
      <c r="B9" s="9">
        <v>143406</v>
      </c>
      <c r="C9" s="9">
        <v>82125</v>
      </c>
      <c r="D9" s="9">
        <v>8661</v>
      </c>
      <c r="E9" s="9">
        <v>-55099</v>
      </c>
      <c r="F9" s="9"/>
      <c r="G9" s="9">
        <v>-25299</v>
      </c>
      <c r="H9" s="9">
        <v>-1840</v>
      </c>
      <c r="I9" s="9">
        <v>8548</v>
      </c>
    </row>
    <row r="10" spans="1:9" s="3" customFormat="1" ht="12" customHeight="1">
      <c r="A10" s="3" t="s">
        <v>216</v>
      </c>
      <c r="B10" s="9">
        <v>132102</v>
      </c>
      <c r="C10" s="9">
        <v>129482</v>
      </c>
      <c r="D10" s="9">
        <v>11414</v>
      </c>
      <c r="E10" s="9">
        <v>-85778</v>
      </c>
      <c r="F10" s="9">
        <v>0</v>
      </c>
      <c r="G10" s="9">
        <v>-26815</v>
      </c>
      <c r="H10" s="9">
        <v>0</v>
      </c>
      <c r="I10" s="9">
        <v>28303</v>
      </c>
    </row>
    <row r="11" spans="1:9" s="3" customFormat="1" ht="12" customHeight="1">
      <c r="A11" s="3" t="s">
        <v>217</v>
      </c>
      <c r="B11" s="9">
        <v>108692</v>
      </c>
      <c r="C11" s="9">
        <v>41365</v>
      </c>
      <c r="D11" s="9">
        <v>1481</v>
      </c>
      <c r="E11" s="9">
        <v>-7018</v>
      </c>
      <c r="F11" s="9"/>
      <c r="G11" s="9">
        <v>-23502</v>
      </c>
      <c r="H11" s="9">
        <v>0</v>
      </c>
      <c r="I11" s="9">
        <v>12326</v>
      </c>
    </row>
    <row r="12" spans="1:9" s="3" customFormat="1" ht="12" customHeight="1">
      <c r="A12" s="3" t="s">
        <v>218</v>
      </c>
      <c r="B12" s="9">
        <v>105183</v>
      </c>
      <c r="C12" s="9">
        <v>104693</v>
      </c>
      <c r="D12" s="9">
        <v>4693</v>
      </c>
      <c r="E12" s="9">
        <v>-24262</v>
      </c>
      <c r="F12" s="9"/>
      <c r="G12" s="9">
        <v>-79849</v>
      </c>
      <c r="H12" s="9">
        <v>0</v>
      </c>
      <c r="I12" s="9">
        <v>5275</v>
      </c>
    </row>
    <row r="13" spans="1:9" s="3" customFormat="1" ht="12" customHeight="1">
      <c r="A13" s="3" t="s">
        <v>149</v>
      </c>
      <c r="B13" s="9">
        <v>59786</v>
      </c>
      <c r="C13" s="9">
        <v>53703</v>
      </c>
      <c r="D13" s="9">
        <v>1922</v>
      </c>
      <c r="E13" s="9">
        <v>-37927</v>
      </c>
      <c r="F13" s="9">
        <v>0</v>
      </c>
      <c r="G13" s="9">
        <v>-12596</v>
      </c>
      <c r="H13" s="9">
        <v>0</v>
      </c>
      <c r="I13" s="9">
        <v>5102</v>
      </c>
    </row>
    <row r="14" spans="1:9" s="3" customFormat="1" ht="12" customHeight="1">
      <c r="A14" s="3" t="s">
        <v>182</v>
      </c>
      <c r="B14" s="9">
        <v>59299</v>
      </c>
      <c r="C14" s="9">
        <v>49602</v>
      </c>
      <c r="D14" s="9">
        <v>3607</v>
      </c>
      <c r="E14" s="9">
        <v>-46215</v>
      </c>
      <c r="F14" s="9"/>
      <c r="G14" s="9">
        <v>-19415</v>
      </c>
      <c r="H14" s="9">
        <v>0</v>
      </c>
      <c r="I14" s="9">
        <v>-12421</v>
      </c>
    </row>
    <row r="15" spans="1:9" s="3" customFormat="1" ht="12" customHeight="1">
      <c r="A15" s="3" t="s">
        <v>168</v>
      </c>
      <c r="B15" s="9">
        <v>34355</v>
      </c>
      <c r="C15" s="9">
        <v>33301</v>
      </c>
      <c r="D15" s="9">
        <v>1868</v>
      </c>
      <c r="E15" s="9">
        <v>-25467</v>
      </c>
      <c r="F15" s="9"/>
      <c r="G15" s="9">
        <v>-10212</v>
      </c>
      <c r="H15" s="9">
        <v>0</v>
      </c>
      <c r="I15" s="9">
        <v>-510</v>
      </c>
    </row>
    <row r="16" spans="1:9" s="3" customFormat="1" ht="12" customHeight="1">
      <c r="A16" s="3" t="s">
        <v>171</v>
      </c>
      <c r="B16" s="9">
        <v>25510</v>
      </c>
      <c r="C16" s="9">
        <v>25510</v>
      </c>
      <c r="D16" s="9">
        <v>1994</v>
      </c>
      <c r="E16" s="9">
        <v>-2879</v>
      </c>
      <c r="F16" s="9"/>
      <c r="G16" s="9">
        <v>-20694</v>
      </c>
      <c r="H16" s="9">
        <v>0</v>
      </c>
      <c r="I16" s="9">
        <v>3931</v>
      </c>
    </row>
    <row r="17" spans="1:9" s="3" customFormat="1" ht="12" customHeight="1">
      <c r="A17" s="3" t="s">
        <v>169</v>
      </c>
      <c r="B17" s="9">
        <v>11957</v>
      </c>
      <c r="C17" s="9">
        <v>2657</v>
      </c>
      <c r="D17" s="9">
        <v>67</v>
      </c>
      <c r="E17" s="9">
        <v>-3644</v>
      </c>
      <c r="F17" s="9"/>
      <c r="G17" s="9">
        <v>-962</v>
      </c>
      <c r="H17" s="9">
        <v>0</v>
      </c>
      <c r="I17" s="9">
        <v>-1882</v>
      </c>
    </row>
    <row r="18" spans="1:9" s="3" customFormat="1" ht="12" customHeight="1">
      <c r="A18" s="3" t="s">
        <v>219</v>
      </c>
      <c r="B18" s="9">
        <v>11766</v>
      </c>
      <c r="C18" s="9">
        <v>11766</v>
      </c>
      <c r="D18" s="9">
        <v>2546</v>
      </c>
      <c r="E18" s="9">
        <v>-12850</v>
      </c>
      <c r="F18" s="9"/>
      <c r="G18" s="9">
        <v>-1556</v>
      </c>
      <c r="H18" s="9">
        <v>0</v>
      </c>
      <c r="I18" s="9">
        <v>-94</v>
      </c>
    </row>
    <row r="19" spans="1:9" s="3" customFormat="1" ht="12" customHeight="1">
      <c r="A19" s="3" t="s">
        <v>156</v>
      </c>
      <c r="B19" s="9">
        <v>5112</v>
      </c>
      <c r="C19" s="9">
        <v>2754</v>
      </c>
      <c r="D19" s="9">
        <v>266</v>
      </c>
      <c r="E19" s="9">
        <v>-2720</v>
      </c>
      <c r="F19" s="9">
        <v>0</v>
      </c>
      <c r="G19" s="9">
        <v>-1590</v>
      </c>
      <c r="H19" s="9">
        <v>0</v>
      </c>
      <c r="I19" s="9">
        <v>-1290</v>
      </c>
    </row>
    <row r="20" spans="1:9" s="3" customFormat="1" ht="12" customHeight="1">
      <c r="A20" s="3" t="s">
        <v>150</v>
      </c>
      <c r="B20" s="9">
        <v>2408</v>
      </c>
      <c r="C20" s="9">
        <v>286</v>
      </c>
      <c r="D20" s="9">
        <v>40</v>
      </c>
      <c r="E20" s="9">
        <v>-544</v>
      </c>
      <c r="F20" s="9"/>
      <c r="G20" s="9">
        <v>-141</v>
      </c>
      <c r="H20" s="9">
        <v>0</v>
      </c>
      <c r="I20" s="9">
        <v>-359</v>
      </c>
    </row>
    <row r="21" spans="1:9" s="3" customFormat="1" ht="12" customHeight="1">
      <c r="A21" s="3" t="s">
        <v>220</v>
      </c>
      <c r="B21" s="9">
        <v>2291</v>
      </c>
      <c r="C21" s="9">
        <v>448</v>
      </c>
      <c r="D21" s="9">
        <v>5</v>
      </c>
      <c r="E21" s="9">
        <v>-79</v>
      </c>
      <c r="F21" s="9"/>
      <c r="G21" s="9">
        <v>-232</v>
      </c>
      <c r="H21" s="9">
        <v>0</v>
      </c>
      <c r="I21" s="9">
        <v>142</v>
      </c>
    </row>
    <row r="22" spans="1:9" s="3" customFormat="1" ht="12" customHeight="1">
      <c r="A22" s="3" t="s">
        <v>166</v>
      </c>
      <c r="B22" s="9">
        <v>2000</v>
      </c>
      <c r="C22" s="9">
        <v>333</v>
      </c>
      <c r="D22" s="9">
        <v>1</v>
      </c>
      <c r="E22" s="9">
        <v>-19</v>
      </c>
      <c r="F22" s="9">
        <v>-19</v>
      </c>
      <c r="G22" s="9">
        <v>-1027</v>
      </c>
      <c r="H22" s="9">
        <v>614</v>
      </c>
      <c r="I22" s="9">
        <v>-117</v>
      </c>
    </row>
    <row r="23" spans="1:9" s="3" customFormat="1" ht="12" customHeight="1">
      <c r="A23" s="3" t="s">
        <v>176</v>
      </c>
      <c r="B23" s="9">
        <v>1346</v>
      </c>
      <c r="C23" s="9">
        <v>2064</v>
      </c>
      <c r="D23" s="9">
        <v>87</v>
      </c>
      <c r="E23" s="9">
        <v>-2458</v>
      </c>
      <c r="F23" s="9"/>
      <c r="G23" s="9">
        <v>-746</v>
      </c>
      <c r="H23" s="9">
        <v>0</v>
      </c>
      <c r="I23" s="9">
        <v>-1053</v>
      </c>
    </row>
    <row r="24" spans="1:9" s="3" customFormat="1" ht="12" customHeight="1">
      <c r="A24" s="3" t="s">
        <v>184</v>
      </c>
      <c r="B24" s="9">
        <v>14</v>
      </c>
      <c r="C24" s="9">
        <v>14</v>
      </c>
      <c r="D24" s="9">
        <v>442</v>
      </c>
      <c r="E24" s="9">
        <v>0</v>
      </c>
      <c r="F24" s="9"/>
      <c r="G24" s="9">
        <v>-223</v>
      </c>
      <c r="H24" s="9">
        <v>0</v>
      </c>
      <c r="I24" s="9">
        <v>233</v>
      </c>
    </row>
    <row r="25" spans="1:9" s="3" customFormat="1" ht="12" customHeight="1">
      <c r="A25" s="3" t="s">
        <v>183</v>
      </c>
      <c r="B25" s="9">
        <v>0</v>
      </c>
      <c r="C25" s="9"/>
      <c r="D25" s="9">
        <v>650</v>
      </c>
      <c r="E25" s="9">
        <v>-80</v>
      </c>
      <c r="F25" s="9"/>
      <c r="G25" s="9">
        <v>-230</v>
      </c>
      <c r="H25" s="9">
        <v>0</v>
      </c>
      <c r="I25" s="9">
        <v>340</v>
      </c>
    </row>
    <row r="26" spans="1:9" s="3" customFormat="1" ht="12.75">
      <c r="A26" s="2"/>
      <c r="B26" s="9"/>
      <c r="C26" s="9"/>
      <c r="D26" s="9"/>
      <c r="E26" s="9"/>
      <c r="F26" s="9"/>
      <c r="G26" s="9"/>
      <c r="H26" s="9"/>
      <c r="I26" s="9"/>
    </row>
    <row r="27" spans="1:9" ht="12.75">
      <c r="A27" s="3" t="s">
        <v>139</v>
      </c>
      <c r="B27" s="9">
        <f aca="true" t="shared" si="0" ref="B27:I27">SUM(B4:B26)</f>
        <v>4961530</v>
      </c>
      <c r="C27" s="9">
        <f t="shared" si="0"/>
        <v>4293894</v>
      </c>
      <c r="D27" s="9">
        <f t="shared" si="0"/>
        <v>362815</v>
      </c>
      <c r="E27" s="9">
        <f t="shared" si="0"/>
        <v>-2986188</v>
      </c>
      <c r="F27" s="9">
        <f t="shared" si="0"/>
        <v>-19</v>
      </c>
      <c r="G27" s="9">
        <f t="shared" si="0"/>
        <v>-845610</v>
      </c>
      <c r="H27" s="9">
        <f t="shared" si="0"/>
        <v>-1226</v>
      </c>
      <c r="I27" s="9">
        <f t="shared" si="0"/>
        <v>823666</v>
      </c>
    </row>
    <row r="28" spans="1:9" ht="12.75">
      <c r="A28" s="1" t="s">
        <v>140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</row>
    <row r="30" spans="1:9" ht="12.75">
      <c r="A30" s="1" t="s">
        <v>136</v>
      </c>
      <c r="B30" s="7">
        <f>B27/($C27/100)</f>
        <v>115.54849747106006</v>
      </c>
      <c r="C30" s="7">
        <f aca="true" t="shared" si="1" ref="C30:I30">C27/($C27/100)</f>
        <v>100</v>
      </c>
      <c r="D30" s="7">
        <f t="shared" si="1"/>
        <v>8.44955650977877</v>
      </c>
      <c r="E30" s="7">
        <f t="shared" si="1"/>
        <v>-69.54498643888275</v>
      </c>
      <c r="F30" s="7">
        <f t="shared" si="1"/>
        <v>-0.0004424887992111589</v>
      </c>
      <c r="G30" s="7">
        <f t="shared" si="1"/>
        <v>-19.69331334215516</v>
      </c>
      <c r="H30" s="7">
        <f t="shared" si="1"/>
        <v>-0.028552171991204252</v>
      </c>
      <c r="I30" s="7">
        <f t="shared" si="1"/>
        <v>19.182262067950443</v>
      </c>
    </row>
    <row r="31" spans="1:9" ht="12.75">
      <c r="A31" s="1" t="s">
        <v>137</v>
      </c>
      <c r="B31" s="7" t="e">
        <f>B28/($C28/100)</f>
        <v>#DIV/0!</v>
      </c>
      <c r="C31" s="7" t="e">
        <f aca="true" t="shared" si="2" ref="C31:I31">C28/($C28/100)</f>
        <v>#DIV/0!</v>
      </c>
      <c r="D31" s="7" t="e">
        <f t="shared" si="2"/>
        <v>#DIV/0!</v>
      </c>
      <c r="E31" s="7" t="e">
        <f t="shared" si="2"/>
        <v>#DIV/0!</v>
      </c>
      <c r="F31" s="7" t="e">
        <f t="shared" si="2"/>
        <v>#DIV/0!</v>
      </c>
      <c r="G31" s="7" t="e">
        <f t="shared" si="2"/>
        <v>#DIV/0!</v>
      </c>
      <c r="H31" s="7" t="e">
        <f t="shared" si="2"/>
        <v>#DIV/0!</v>
      </c>
      <c r="I31" s="7" t="e">
        <f t="shared" si="2"/>
        <v>#DIV/0!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2"/>
  <dimension ref="A1:K37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221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34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188</v>
      </c>
      <c r="B4" s="9">
        <v>198104</v>
      </c>
      <c r="C4" s="9">
        <v>196416</v>
      </c>
      <c r="D4" s="9">
        <v>11809</v>
      </c>
      <c r="E4" s="9">
        <v>-165317</v>
      </c>
      <c r="F4" s="9"/>
      <c r="G4" s="9">
        <v>-35142</v>
      </c>
      <c r="H4" s="9">
        <v>0</v>
      </c>
      <c r="I4" s="9">
        <v>7766</v>
      </c>
    </row>
    <row r="5" spans="1:9" s="3" customFormat="1" ht="12" customHeight="1">
      <c r="A5" s="3" t="s">
        <v>186</v>
      </c>
      <c r="B5" s="9">
        <v>134263</v>
      </c>
      <c r="C5" s="9">
        <v>131805</v>
      </c>
      <c r="D5" s="9">
        <v>9526</v>
      </c>
      <c r="E5" s="9">
        <v>-88046</v>
      </c>
      <c r="F5" s="9">
        <v>-27900</v>
      </c>
      <c r="G5" s="9">
        <v>-25683</v>
      </c>
      <c r="H5" s="9">
        <v>0</v>
      </c>
      <c r="I5" s="9">
        <v>-298</v>
      </c>
    </row>
    <row r="6" spans="1:9" s="3" customFormat="1" ht="12" customHeight="1">
      <c r="A6" s="3" t="s">
        <v>192</v>
      </c>
      <c r="B6" s="9">
        <v>121019</v>
      </c>
      <c r="C6" s="9">
        <v>94130</v>
      </c>
      <c r="D6" s="9">
        <v>8340</v>
      </c>
      <c r="E6" s="9">
        <v>-101911</v>
      </c>
      <c r="F6" s="9">
        <v>-30563</v>
      </c>
      <c r="G6" s="9">
        <v>-22875</v>
      </c>
      <c r="H6" s="9">
        <v>0</v>
      </c>
      <c r="I6" s="9">
        <v>-52879</v>
      </c>
    </row>
    <row r="7" spans="1:9" s="3" customFormat="1" ht="12" customHeight="1">
      <c r="A7" s="3" t="s">
        <v>187</v>
      </c>
      <c r="B7" s="9">
        <v>119728</v>
      </c>
      <c r="C7" s="9">
        <v>94565</v>
      </c>
      <c r="D7" s="9">
        <v>6769</v>
      </c>
      <c r="E7" s="9">
        <v>-87374</v>
      </c>
      <c r="F7" s="9">
        <v>-18239</v>
      </c>
      <c r="G7" s="9">
        <v>-17953</v>
      </c>
      <c r="H7" s="9">
        <v>3455</v>
      </c>
      <c r="I7" s="9">
        <v>-18777</v>
      </c>
    </row>
    <row r="8" spans="1:9" s="3" customFormat="1" ht="12" customHeight="1">
      <c r="A8" s="3" t="s">
        <v>198</v>
      </c>
      <c r="B8" s="9">
        <v>112105</v>
      </c>
      <c r="C8" s="9">
        <v>87800</v>
      </c>
      <c r="D8" s="9">
        <v>6792</v>
      </c>
      <c r="E8" s="9">
        <v>-47469</v>
      </c>
      <c r="F8" s="9">
        <v>-6900</v>
      </c>
      <c r="G8" s="9">
        <v>-9049</v>
      </c>
      <c r="H8" s="9">
        <v>0</v>
      </c>
      <c r="I8" s="9">
        <v>31174</v>
      </c>
    </row>
    <row r="9" spans="1:9" s="3" customFormat="1" ht="12" customHeight="1">
      <c r="A9" s="3" t="s">
        <v>189</v>
      </c>
      <c r="B9" s="9">
        <v>97586</v>
      </c>
      <c r="C9" s="9">
        <v>81614</v>
      </c>
      <c r="D9" s="9">
        <v>5470</v>
      </c>
      <c r="E9" s="9">
        <v>-69138</v>
      </c>
      <c r="F9" s="9">
        <v>-21228</v>
      </c>
      <c r="G9" s="9">
        <v>-14531</v>
      </c>
      <c r="H9" s="9">
        <v>1711</v>
      </c>
      <c r="I9" s="9">
        <v>-16102</v>
      </c>
    </row>
    <row r="10" spans="1:9" s="3" customFormat="1" ht="12" customHeight="1">
      <c r="A10" s="3" t="s">
        <v>191</v>
      </c>
      <c r="B10" s="9">
        <v>92108</v>
      </c>
      <c r="C10" s="9">
        <v>90211</v>
      </c>
      <c r="D10" s="9">
        <v>5746</v>
      </c>
      <c r="E10" s="9">
        <v>-84234</v>
      </c>
      <c r="F10" s="9"/>
      <c r="G10" s="9">
        <v>-17367</v>
      </c>
      <c r="H10" s="9">
        <v>-1373</v>
      </c>
      <c r="I10" s="9">
        <v>-7017</v>
      </c>
    </row>
    <row r="11" spans="1:9" s="3" customFormat="1" ht="12" customHeight="1">
      <c r="A11" s="3" t="s">
        <v>190</v>
      </c>
      <c r="B11" s="9">
        <v>85353</v>
      </c>
      <c r="C11" s="9">
        <v>83210</v>
      </c>
      <c r="D11" s="9">
        <v>4465</v>
      </c>
      <c r="E11" s="9">
        <v>-72241</v>
      </c>
      <c r="F11" s="9">
        <v>-7251</v>
      </c>
      <c r="G11" s="9">
        <v>-15350</v>
      </c>
      <c r="H11" s="9">
        <v>0</v>
      </c>
      <c r="I11" s="9">
        <v>-7167</v>
      </c>
    </row>
    <row r="12" spans="1:9" s="3" customFormat="1" ht="12" customHeight="1">
      <c r="A12" s="3" t="s">
        <v>196</v>
      </c>
      <c r="B12" s="9">
        <v>76036</v>
      </c>
      <c r="C12" s="9">
        <v>60100</v>
      </c>
      <c r="D12" s="9">
        <v>4672</v>
      </c>
      <c r="E12" s="9">
        <v>-49765</v>
      </c>
      <c r="F12" s="9">
        <v>-5784</v>
      </c>
      <c r="G12" s="9">
        <v>-10352</v>
      </c>
      <c r="H12" s="9">
        <v>2159</v>
      </c>
      <c r="I12" s="9">
        <v>1030</v>
      </c>
    </row>
    <row r="13" spans="1:9" s="3" customFormat="1" ht="12" customHeight="1">
      <c r="A13" s="3" t="s">
        <v>194</v>
      </c>
      <c r="B13" s="9">
        <v>68186</v>
      </c>
      <c r="C13" s="9">
        <v>64580</v>
      </c>
      <c r="D13" s="9">
        <v>4109</v>
      </c>
      <c r="E13" s="9">
        <v>-43754</v>
      </c>
      <c r="F13" s="9">
        <v>-13253</v>
      </c>
      <c r="G13" s="9">
        <v>-7222</v>
      </c>
      <c r="H13" s="9">
        <v>0</v>
      </c>
      <c r="I13" s="9">
        <v>4460</v>
      </c>
    </row>
    <row r="14" spans="1:9" s="3" customFormat="1" ht="12" customHeight="1">
      <c r="A14" s="3" t="s">
        <v>204</v>
      </c>
      <c r="B14" s="9">
        <v>67759</v>
      </c>
      <c r="C14" s="9">
        <v>66790</v>
      </c>
      <c r="D14" s="9">
        <v>3322</v>
      </c>
      <c r="E14" s="9">
        <v>-51649</v>
      </c>
      <c r="F14" s="9"/>
      <c r="G14" s="9">
        <v>-19098</v>
      </c>
      <c r="H14" s="9">
        <v>0</v>
      </c>
      <c r="I14" s="9">
        <v>-635</v>
      </c>
    </row>
    <row r="15" spans="1:9" s="3" customFormat="1" ht="12" customHeight="1">
      <c r="A15" s="3" t="s">
        <v>199</v>
      </c>
      <c r="B15" s="9">
        <v>67581</v>
      </c>
      <c r="C15" s="9">
        <v>66528</v>
      </c>
      <c r="D15" s="9">
        <v>4111</v>
      </c>
      <c r="E15" s="9">
        <v>-51491</v>
      </c>
      <c r="F15" s="9">
        <v>-15040</v>
      </c>
      <c r="G15" s="9">
        <v>-16265</v>
      </c>
      <c r="H15" s="9">
        <v>-4775</v>
      </c>
      <c r="I15" s="9">
        <v>-16932</v>
      </c>
    </row>
    <row r="16" spans="1:9" s="3" customFormat="1" ht="12" customHeight="1">
      <c r="A16" s="3" t="s">
        <v>197</v>
      </c>
      <c r="B16" s="9">
        <v>67218</v>
      </c>
      <c r="C16" s="9">
        <v>65048</v>
      </c>
      <c r="D16" s="9">
        <v>3658</v>
      </c>
      <c r="E16" s="9">
        <v>-53182</v>
      </c>
      <c r="F16" s="9"/>
      <c r="G16" s="9">
        <v>-14049</v>
      </c>
      <c r="H16" s="9">
        <v>1943</v>
      </c>
      <c r="I16" s="9">
        <v>3418</v>
      </c>
    </row>
    <row r="17" spans="1:9" s="3" customFormat="1" ht="12" customHeight="1">
      <c r="A17" s="3" t="s">
        <v>195</v>
      </c>
      <c r="B17" s="9">
        <v>66439</v>
      </c>
      <c r="C17" s="9">
        <v>52059</v>
      </c>
      <c r="D17" s="9">
        <v>2951</v>
      </c>
      <c r="E17" s="9">
        <v>-49632</v>
      </c>
      <c r="F17" s="9">
        <v>-44</v>
      </c>
      <c r="G17" s="9">
        <v>-14605</v>
      </c>
      <c r="H17" s="9">
        <v>0</v>
      </c>
      <c r="I17" s="9">
        <v>-9271</v>
      </c>
    </row>
    <row r="18" spans="1:9" s="3" customFormat="1" ht="12" customHeight="1">
      <c r="A18" s="3" t="s">
        <v>200</v>
      </c>
      <c r="B18" s="9">
        <v>62084</v>
      </c>
      <c r="C18" s="9">
        <v>60623</v>
      </c>
      <c r="D18" s="9">
        <v>3565</v>
      </c>
      <c r="E18" s="9">
        <v>-47529</v>
      </c>
      <c r="F18" s="9">
        <v>-5000</v>
      </c>
      <c r="G18" s="9">
        <v>-13048</v>
      </c>
      <c r="H18" s="9">
        <v>0</v>
      </c>
      <c r="I18" s="9">
        <v>-1389</v>
      </c>
    </row>
    <row r="19" spans="1:9" s="3" customFormat="1" ht="12" customHeight="1">
      <c r="A19" s="3" t="s">
        <v>203</v>
      </c>
      <c r="B19" s="9">
        <v>55064</v>
      </c>
      <c r="C19" s="9">
        <v>46069</v>
      </c>
      <c r="D19" s="9">
        <v>2977</v>
      </c>
      <c r="E19" s="9">
        <v>-42330</v>
      </c>
      <c r="F19" s="9"/>
      <c r="G19" s="9">
        <v>-11941</v>
      </c>
      <c r="H19" s="9">
        <v>0</v>
      </c>
      <c r="I19" s="9">
        <v>-5225</v>
      </c>
    </row>
    <row r="20" spans="1:9" s="3" customFormat="1" ht="12" customHeight="1">
      <c r="A20" s="3" t="s">
        <v>193</v>
      </c>
      <c r="B20" s="9">
        <v>52597</v>
      </c>
      <c r="C20" s="9">
        <v>50880</v>
      </c>
      <c r="D20" s="9">
        <v>2827</v>
      </c>
      <c r="E20" s="9">
        <v>-42431</v>
      </c>
      <c r="F20" s="9"/>
      <c r="G20" s="9">
        <v>-12304</v>
      </c>
      <c r="H20" s="9">
        <v>0</v>
      </c>
      <c r="I20" s="9">
        <v>-1028</v>
      </c>
    </row>
    <row r="21" spans="1:9" s="3" customFormat="1" ht="12" customHeight="1">
      <c r="A21" s="3" t="s">
        <v>201</v>
      </c>
      <c r="B21" s="9">
        <v>39082</v>
      </c>
      <c r="C21" s="9">
        <v>38024</v>
      </c>
      <c r="D21" s="9">
        <v>2472</v>
      </c>
      <c r="E21" s="9">
        <v>-36465</v>
      </c>
      <c r="F21" s="9">
        <v>120</v>
      </c>
      <c r="G21" s="9">
        <v>-6900</v>
      </c>
      <c r="H21" s="9">
        <v>1328</v>
      </c>
      <c r="I21" s="9">
        <v>-1421</v>
      </c>
    </row>
    <row r="22" spans="1:9" s="3" customFormat="1" ht="12" customHeight="1">
      <c r="A22" s="3" t="s">
        <v>205</v>
      </c>
      <c r="B22" s="9">
        <v>38807</v>
      </c>
      <c r="C22" s="9">
        <v>37750</v>
      </c>
      <c r="D22" s="9">
        <v>2008</v>
      </c>
      <c r="E22" s="9">
        <v>-33550</v>
      </c>
      <c r="F22" s="9"/>
      <c r="G22" s="9">
        <v>-8576</v>
      </c>
      <c r="H22" s="9">
        <v>0</v>
      </c>
      <c r="I22" s="9">
        <v>-2368</v>
      </c>
    </row>
    <row r="23" spans="1:9" s="3" customFormat="1" ht="12" customHeight="1">
      <c r="A23" s="3" t="s">
        <v>206</v>
      </c>
      <c r="B23" s="9">
        <v>37829</v>
      </c>
      <c r="C23" s="9">
        <v>36712</v>
      </c>
      <c r="D23" s="9">
        <v>2016</v>
      </c>
      <c r="E23" s="9">
        <v>-27844</v>
      </c>
      <c r="F23" s="9"/>
      <c r="G23" s="9">
        <v>-8867</v>
      </c>
      <c r="H23" s="9">
        <v>788</v>
      </c>
      <c r="I23" s="9">
        <v>2805</v>
      </c>
    </row>
    <row r="24" spans="1:9" s="3" customFormat="1" ht="12" customHeight="1">
      <c r="A24" s="3" t="s">
        <v>202</v>
      </c>
      <c r="B24" s="9">
        <v>34553</v>
      </c>
      <c r="C24" s="9">
        <v>33978</v>
      </c>
      <c r="D24" s="9">
        <v>2097</v>
      </c>
      <c r="E24" s="9">
        <v>-25707</v>
      </c>
      <c r="F24" s="9">
        <v>-2473</v>
      </c>
      <c r="G24" s="9">
        <v>-8524</v>
      </c>
      <c r="H24" s="9">
        <v>0</v>
      </c>
      <c r="I24" s="9">
        <v>-629</v>
      </c>
    </row>
    <row r="25" spans="1:9" s="3" customFormat="1" ht="12" customHeight="1">
      <c r="A25" s="3" t="s">
        <v>209</v>
      </c>
      <c r="B25" s="9">
        <v>29920</v>
      </c>
      <c r="C25" s="9">
        <v>23624</v>
      </c>
      <c r="D25" s="9">
        <v>1663</v>
      </c>
      <c r="E25" s="9">
        <v>-20124</v>
      </c>
      <c r="F25" s="9">
        <v>-5800</v>
      </c>
      <c r="G25" s="9">
        <v>-3921</v>
      </c>
      <c r="H25" s="9">
        <v>0</v>
      </c>
      <c r="I25" s="9">
        <v>-4558</v>
      </c>
    </row>
    <row r="26" spans="1:9" s="3" customFormat="1" ht="12" customHeight="1">
      <c r="A26" s="3" t="s">
        <v>208</v>
      </c>
      <c r="B26" s="9">
        <v>28419</v>
      </c>
      <c r="C26" s="9">
        <v>21589</v>
      </c>
      <c r="D26" s="9">
        <v>1939</v>
      </c>
      <c r="E26" s="9">
        <v>-16164</v>
      </c>
      <c r="F26" s="9"/>
      <c r="G26" s="9">
        <v>-5682</v>
      </c>
      <c r="H26" s="9">
        <v>0</v>
      </c>
      <c r="I26" s="9">
        <v>1682</v>
      </c>
    </row>
    <row r="27" spans="1:9" s="3" customFormat="1" ht="12" customHeight="1">
      <c r="A27" s="3" t="s">
        <v>207</v>
      </c>
      <c r="B27" s="9">
        <v>15854</v>
      </c>
      <c r="C27" s="9">
        <v>15347</v>
      </c>
      <c r="D27" s="9">
        <v>913</v>
      </c>
      <c r="E27" s="9">
        <v>-9709</v>
      </c>
      <c r="F27" s="9">
        <v>-4581</v>
      </c>
      <c r="G27" s="9">
        <v>-1629</v>
      </c>
      <c r="H27" s="9">
        <v>-9</v>
      </c>
      <c r="I27" s="9">
        <v>332</v>
      </c>
    </row>
    <row r="28" spans="1:9" s="3" customFormat="1" ht="12" customHeight="1">
      <c r="A28" s="3" t="s">
        <v>210</v>
      </c>
      <c r="B28" s="9">
        <v>10568</v>
      </c>
      <c r="C28" s="9">
        <v>8836</v>
      </c>
      <c r="D28" s="9">
        <v>720</v>
      </c>
      <c r="E28" s="9">
        <v>-4101</v>
      </c>
      <c r="F28" s="9">
        <v>-1670</v>
      </c>
      <c r="G28" s="9">
        <v>-1651</v>
      </c>
      <c r="H28" s="9">
        <v>0</v>
      </c>
      <c r="I28" s="9">
        <v>2134</v>
      </c>
    </row>
    <row r="29" spans="1:9" s="3" customFormat="1" ht="12" customHeight="1">
      <c r="A29" s="3" t="s">
        <v>212</v>
      </c>
      <c r="B29" s="9">
        <v>9219</v>
      </c>
      <c r="C29" s="9">
        <v>7878</v>
      </c>
      <c r="D29" s="9">
        <v>553</v>
      </c>
      <c r="E29" s="9">
        <v>-4385</v>
      </c>
      <c r="F29" s="9"/>
      <c r="G29" s="9">
        <v>-2358</v>
      </c>
      <c r="H29" s="9">
        <v>0</v>
      </c>
      <c r="I29" s="9">
        <v>1688</v>
      </c>
    </row>
    <row r="30" spans="1:9" s="3" customFormat="1" ht="12" customHeight="1">
      <c r="A30" s="3" t="s">
        <v>213</v>
      </c>
      <c r="B30" s="9">
        <v>4992</v>
      </c>
      <c r="C30" s="9">
        <v>4628</v>
      </c>
      <c r="D30" s="9">
        <v>138</v>
      </c>
      <c r="E30" s="9">
        <v>-1709</v>
      </c>
      <c r="F30" s="9">
        <v>-560</v>
      </c>
      <c r="G30" s="9">
        <v>-1123</v>
      </c>
      <c r="H30" s="9">
        <v>0</v>
      </c>
      <c r="I30" s="9">
        <v>1374</v>
      </c>
    </row>
    <row r="31" spans="1:9" s="3" customFormat="1" ht="12" customHeight="1">
      <c r="A31" s="3" t="s">
        <v>211</v>
      </c>
      <c r="B31" s="9">
        <v>3650</v>
      </c>
      <c r="C31" s="9">
        <v>3231</v>
      </c>
      <c r="D31" s="9">
        <v>119</v>
      </c>
      <c r="E31" s="9">
        <v>-1387</v>
      </c>
      <c r="F31" s="9">
        <v>-1339</v>
      </c>
      <c r="G31" s="9">
        <v>-367</v>
      </c>
      <c r="H31" s="9">
        <v>0</v>
      </c>
      <c r="I31" s="9">
        <v>257</v>
      </c>
    </row>
    <row r="32" spans="1:9" s="3" customFormat="1" ht="12.75">
      <c r="A32" s="2"/>
      <c r="B32" s="9"/>
      <c r="C32" s="9"/>
      <c r="D32" s="9"/>
      <c r="E32" s="9"/>
      <c r="F32" s="9"/>
      <c r="G32" s="9"/>
      <c r="H32" s="9"/>
      <c r="I32" s="9"/>
    </row>
    <row r="33" spans="1:9" ht="12.75">
      <c r="A33" s="3" t="s">
        <v>139</v>
      </c>
      <c r="B33" s="9">
        <f aca="true" t="shared" si="0" ref="B33:I33">SUM(B4:B32)</f>
        <v>1796123</v>
      </c>
      <c r="C33" s="9">
        <f t="shared" si="0"/>
        <v>1624025</v>
      </c>
      <c r="D33" s="9">
        <f t="shared" si="0"/>
        <v>105747</v>
      </c>
      <c r="E33" s="9">
        <f t="shared" si="0"/>
        <v>-1328638</v>
      </c>
      <c r="F33" s="9">
        <f t="shared" si="0"/>
        <v>-167505</v>
      </c>
      <c r="G33" s="9">
        <f t="shared" si="0"/>
        <v>-326432</v>
      </c>
      <c r="H33" s="9">
        <f t="shared" si="0"/>
        <v>5227</v>
      </c>
      <c r="I33" s="9">
        <f t="shared" si="0"/>
        <v>-87576</v>
      </c>
    </row>
    <row r="34" spans="1:9" ht="12.75">
      <c r="A34" s="1" t="s">
        <v>140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</row>
    <row r="36" spans="1:9" ht="12.75">
      <c r="A36" s="1" t="s">
        <v>136</v>
      </c>
      <c r="B36" s="7">
        <f aca="true" t="shared" si="1" ref="B36:I37">B33/($C33/100)</f>
        <v>110.59700435646003</v>
      </c>
      <c r="C36" s="7">
        <f t="shared" si="1"/>
        <v>100</v>
      </c>
      <c r="D36" s="7">
        <f t="shared" si="1"/>
        <v>6.511414541032312</v>
      </c>
      <c r="E36" s="7">
        <f t="shared" si="1"/>
        <v>-81.8114253167285</v>
      </c>
      <c r="F36" s="7">
        <f t="shared" si="1"/>
        <v>-10.314188513107865</v>
      </c>
      <c r="G36" s="7">
        <f t="shared" si="1"/>
        <v>-20.100183186835178</v>
      </c>
      <c r="H36" s="7">
        <f t="shared" si="1"/>
        <v>0.32185465125228985</v>
      </c>
      <c r="I36" s="7">
        <f t="shared" si="1"/>
        <v>-5.3925278243869395</v>
      </c>
    </row>
    <row r="37" spans="1:9" ht="12.75">
      <c r="A37" s="1" t="s">
        <v>137</v>
      </c>
      <c r="B37" s="7" t="e">
        <f t="shared" si="1"/>
        <v>#DIV/0!</v>
      </c>
      <c r="C37" s="7" t="e">
        <f t="shared" si="1"/>
        <v>#DIV/0!</v>
      </c>
      <c r="D37" s="7" t="e">
        <f t="shared" si="1"/>
        <v>#DIV/0!</v>
      </c>
      <c r="E37" s="7" t="e">
        <f t="shared" si="1"/>
        <v>#DIV/0!</v>
      </c>
      <c r="F37" s="7" t="e">
        <f t="shared" si="1"/>
        <v>#DIV/0!</v>
      </c>
      <c r="G37" s="7" t="e">
        <f t="shared" si="1"/>
        <v>#DIV/0!</v>
      </c>
      <c r="H37" s="7" t="e">
        <f t="shared" si="1"/>
        <v>#DIV/0!</v>
      </c>
      <c r="I37" s="7" t="e">
        <f t="shared" si="1"/>
        <v>#DIV/0!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3"/>
  <dimension ref="A1:K22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222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35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147</v>
      </c>
      <c r="B4" s="9">
        <v>923047</v>
      </c>
      <c r="C4" s="9">
        <v>725806</v>
      </c>
      <c r="D4" s="9">
        <v>505179</v>
      </c>
      <c r="E4" s="9">
        <v>-1028934</v>
      </c>
      <c r="F4" s="9">
        <v>0</v>
      </c>
      <c r="G4" s="9">
        <v>-155479</v>
      </c>
      <c r="H4" s="9">
        <v>-2354</v>
      </c>
      <c r="I4" s="9">
        <v>44218</v>
      </c>
    </row>
    <row r="5" spans="1:9" s="3" customFormat="1" ht="12" customHeight="1">
      <c r="A5" s="3" t="s">
        <v>148</v>
      </c>
      <c r="B5" s="9">
        <v>911315</v>
      </c>
      <c r="C5" s="9">
        <v>906747</v>
      </c>
      <c r="D5" s="9">
        <v>312367</v>
      </c>
      <c r="E5" s="9">
        <v>-1556848</v>
      </c>
      <c r="F5" s="9"/>
      <c r="G5" s="9">
        <v>-140607</v>
      </c>
      <c r="H5" s="9">
        <v>4936</v>
      </c>
      <c r="I5" s="9">
        <v>-473405</v>
      </c>
    </row>
    <row r="6" spans="1:9" s="3" customFormat="1" ht="12" customHeight="1">
      <c r="A6" s="3" t="s">
        <v>146</v>
      </c>
      <c r="B6" s="9">
        <v>770880</v>
      </c>
      <c r="C6" s="9">
        <v>766754</v>
      </c>
      <c r="D6" s="9">
        <v>471265</v>
      </c>
      <c r="E6" s="9">
        <v>-1002602</v>
      </c>
      <c r="F6" s="9">
        <v>0</v>
      </c>
      <c r="G6" s="9">
        <v>-152827</v>
      </c>
      <c r="H6" s="9">
        <v>292</v>
      </c>
      <c r="I6" s="9">
        <v>82882</v>
      </c>
    </row>
    <row r="7" spans="1:9" s="3" customFormat="1" ht="12" customHeight="1">
      <c r="A7" s="3" t="s">
        <v>145</v>
      </c>
      <c r="B7" s="9">
        <v>585069</v>
      </c>
      <c r="C7" s="9">
        <v>584360</v>
      </c>
      <c r="D7" s="9">
        <v>262275</v>
      </c>
      <c r="E7" s="9">
        <v>-780213</v>
      </c>
      <c r="F7" s="9"/>
      <c r="G7" s="9">
        <v>-121316</v>
      </c>
      <c r="H7" s="9">
        <v>0</v>
      </c>
      <c r="I7" s="9">
        <v>-54894</v>
      </c>
    </row>
    <row r="8" spans="1:9" s="3" customFormat="1" ht="12" customHeight="1">
      <c r="A8" s="3" t="s">
        <v>142</v>
      </c>
      <c r="B8" s="9">
        <v>326603</v>
      </c>
      <c r="C8" s="9">
        <v>323585</v>
      </c>
      <c r="D8" s="9">
        <v>126336</v>
      </c>
      <c r="E8" s="9">
        <v>-359922</v>
      </c>
      <c r="F8" s="9"/>
      <c r="G8" s="9">
        <v>-57452</v>
      </c>
      <c r="H8" s="9">
        <v>-2848</v>
      </c>
      <c r="I8" s="9">
        <v>29699</v>
      </c>
    </row>
    <row r="9" spans="1:9" s="3" customFormat="1" ht="12" customHeight="1">
      <c r="A9" s="3" t="s">
        <v>216</v>
      </c>
      <c r="B9" s="9">
        <v>303464</v>
      </c>
      <c r="C9" s="9">
        <v>301370</v>
      </c>
      <c r="D9" s="9">
        <v>107237</v>
      </c>
      <c r="E9" s="9">
        <v>-362305</v>
      </c>
      <c r="F9" s="9">
        <v>0</v>
      </c>
      <c r="G9" s="9">
        <v>-60604</v>
      </c>
      <c r="H9" s="9">
        <v>0</v>
      </c>
      <c r="I9" s="9">
        <v>-14302</v>
      </c>
    </row>
    <row r="10" spans="1:9" s="3" customFormat="1" ht="12" customHeight="1">
      <c r="A10" s="3" t="s">
        <v>182</v>
      </c>
      <c r="B10" s="9">
        <v>170387</v>
      </c>
      <c r="C10" s="9">
        <v>142834</v>
      </c>
      <c r="D10" s="9">
        <v>30472</v>
      </c>
      <c r="E10" s="9">
        <v>-168293</v>
      </c>
      <c r="F10" s="9"/>
      <c r="G10" s="9">
        <v>-29843</v>
      </c>
      <c r="H10" s="9">
        <v>0</v>
      </c>
      <c r="I10" s="9">
        <v>-24830</v>
      </c>
    </row>
    <row r="11" spans="1:9" s="3" customFormat="1" ht="12" customHeight="1">
      <c r="A11" s="3" t="s">
        <v>223</v>
      </c>
      <c r="B11" s="9">
        <v>162268</v>
      </c>
      <c r="C11" s="9">
        <v>160533</v>
      </c>
      <c r="D11" s="9">
        <v>34537</v>
      </c>
      <c r="E11" s="9">
        <v>-199219</v>
      </c>
      <c r="F11" s="9"/>
      <c r="G11" s="9">
        <v>-22269</v>
      </c>
      <c r="H11" s="9">
        <v>0</v>
      </c>
      <c r="I11" s="9">
        <v>-26418</v>
      </c>
    </row>
    <row r="12" spans="1:9" s="3" customFormat="1" ht="12" customHeight="1">
      <c r="A12" s="3" t="s">
        <v>154</v>
      </c>
      <c r="B12" s="9">
        <v>79549</v>
      </c>
      <c r="C12" s="9">
        <v>44310</v>
      </c>
      <c r="D12" s="9">
        <v>46861</v>
      </c>
      <c r="E12" s="9">
        <v>-62119</v>
      </c>
      <c r="F12" s="9"/>
      <c r="G12" s="9">
        <v>-17351</v>
      </c>
      <c r="H12" s="9">
        <v>-1187</v>
      </c>
      <c r="I12" s="9">
        <v>10514</v>
      </c>
    </row>
    <row r="13" spans="1:9" s="3" customFormat="1" ht="12" customHeight="1">
      <c r="A13" s="3" t="s">
        <v>224</v>
      </c>
      <c r="B13" s="9">
        <v>58736</v>
      </c>
      <c r="C13" s="9">
        <v>852</v>
      </c>
      <c r="D13" s="9">
        <v>738</v>
      </c>
      <c r="E13" s="9">
        <v>2501</v>
      </c>
      <c r="F13" s="9"/>
      <c r="G13" s="9">
        <v>-12263</v>
      </c>
      <c r="H13" s="9">
        <v>56</v>
      </c>
      <c r="I13" s="9">
        <v>-8116</v>
      </c>
    </row>
    <row r="14" spans="1:9" s="3" customFormat="1" ht="12" customHeight="1">
      <c r="A14" s="3" t="s">
        <v>168</v>
      </c>
      <c r="B14" s="9">
        <v>26025</v>
      </c>
      <c r="C14" s="9">
        <v>24643</v>
      </c>
      <c r="D14" s="9">
        <v>1695</v>
      </c>
      <c r="E14" s="9">
        <v>-20321</v>
      </c>
      <c r="F14" s="9"/>
      <c r="G14" s="9">
        <v>-8038</v>
      </c>
      <c r="H14" s="9">
        <v>0</v>
      </c>
      <c r="I14" s="9">
        <v>-2021</v>
      </c>
    </row>
    <row r="15" spans="1:9" s="3" customFormat="1" ht="12" customHeight="1">
      <c r="A15" s="3" t="s">
        <v>169</v>
      </c>
      <c r="B15" s="9">
        <v>9382</v>
      </c>
      <c r="C15" s="9">
        <v>1194</v>
      </c>
      <c r="D15" s="9">
        <v>249</v>
      </c>
      <c r="E15" s="9">
        <v>-1091</v>
      </c>
      <c r="F15" s="9"/>
      <c r="G15" s="9">
        <v>-899</v>
      </c>
      <c r="H15" s="9">
        <v>0</v>
      </c>
      <c r="I15" s="9">
        <v>-547</v>
      </c>
    </row>
    <row r="16" spans="1:9" s="3" customFormat="1" ht="12" customHeight="1">
      <c r="A16" s="3" t="s">
        <v>150</v>
      </c>
      <c r="B16" s="9">
        <v>156</v>
      </c>
      <c r="C16" s="9">
        <v>156</v>
      </c>
      <c r="D16" s="9">
        <v>3149</v>
      </c>
      <c r="E16" s="9">
        <v>-2885</v>
      </c>
      <c r="F16" s="9"/>
      <c r="G16" s="9">
        <v>-1915</v>
      </c>
      <c r="H16" s="9">
        <v>0</v>
      </c>
      <c r="I16" s="9">
        <v>-1495</v>
      </c>
    </row>
    <row r="17" spans="1:9" s="3" customFormat="1" ht="12.75">
      <c r="A17" s="2"/>
      <c r="B17" s="9"/>
      <c r="C17" s="9"/>
      <c r="D17" s="9"/>
      <c r="E17" s="9"/>
      <c r="F17" s="9"/>
      <c r="G17" s="9"/>
      <c r="H17" s="9"/>
      <c r="I17" s="9"/>
    </row>
    <row r="18" spans="1:9" ht="12.75">
      <c r="A18" s="3" t="s">
        <v>139</v>
      </c>
      <c r="B18" s="9">
        <f aca="true" t="shared" si="0" ref="B18:I18">SUM(B4:B17)</f>
        <v>4326881</v>
      </c>
      <c r="C18" s="9">
        <f t="shared" si="0"/>
        <v>3983144</v>
      </c>
      <c r="D18" s="9">
        <f t="shared" si="0"/>
        <v>1902360</v>
      </c>
      <c r="E18" s="9">
        <f t="shared" si="0"/>
        <v>-5542251</v>
      </c>
      <c r="F18" s="9">
        <f t="shared" si="0"/>
        <v>0</v>
      </c>
      <c r="G18" s="9">
        <f t="shared" si="0"/>
        <v>-780863</v>
      </c>
      <c r="H18" s="9">
        <f t="shared" si="0"/>
        <v>-1105</v>
      </c>
      <c r="I18" s="9">
        <f t="shared" si="0"/>
        <v>-438715</v>
      </c>
    </row>
    <row r="19" spans="1:9" ht="12.75">
      <c r="A19" s="1" t="s">
        <v>140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1" spans="1:9" ht="12.75">
      <c r="A21" s="1" t="s">
        <v>136</v>
      </c>
      <c r="B21" s="7">
        <f aca="true" t="shared" si="1" ref="B21:I22">B18/($C18/100)</f>
        <v>108.62979093901701</v>
      </c>
      <c r="C21" s="7">
        <f t="shared" si="1"/>
        <v>100</v>
      </c>
      <c r="D21" s="7">
        <f t="shared" si="1"/>
        <v>47.76026174298494</v>
      </c>
      <c r="E21" s="7">
        <f t="shared" si="1"/>
        <v>-139.14262200914655</v>
      </c>
      <c r="F21" s="7">
        <f t="shared" si="1"/>
        <v>0</v>
      </c>
      <c r="G21" s="7">
        <f t="shared" si="1"/>
        <v>-19.604187044204277</v>
      </c>
      <c r="H21" s="7">
        <f t="shared" si="1"/>
        <v>-0.02774190438507872</v>
      </c>
      <c r="I21" s="7">
        <f t="shared" si="1"/>
        <v>-11.01428921475096</v>
      </c>
    </row>
    <row r="22" spans="1:9" ht="12.75">
      <c r="A22" s="1" t="s">
        <v>137</v>
      </c>
      <c r="B22" s="7" t="e">
        <f t="shared" si="1"/>
        <v>#DIV/0!</v>
      </c>
      <c r="C22" s="7" t="e">
        <f t="shared" si="1"/>
        <v>#DIV/0!</v>
      </c>
      <c r="D22" s="7" t="e">
        <f t="shared" si="1"/>
        <v>#DIV/0!</v>
      </c>
      <c r="E22" s="7" t="e">
        <f t="shared" si="1"/>
        <v>#DIV/0!</v>
      </c>
      <c r="F22" s="7" t="e">
        <f t="shared" si="1"/>
        <v>#DIV/0!</v>
      </c>
      <c r="G22" s="7" t="e">
        <f t="shared" si="1"/>
        <v>#DIV/0!</v>
      </c>
      <c r="H22" s="7" t="e">
        <f t="shared" si="1"/>
        <v>#DIV/0!</v>
      </c>
      <c r="I22" s="7" t="e">
        <f t="shared" si="1"/>
        <v>#DIV/0!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8"/>
  <dimension ref="A1:K18"/>
  <sheetViews>
    <sheetView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11" width="13.7109375" style="1" customWidth="1"/>
    <col min="12" max="16384" width="9.140625" style="1" customWidth="1"/>
  </cols>
  <sheetData>
    <row r="1" spans="1:6" ht="27" customHeight="1">
      <c r="A1" s="32" t="s">
        <v>282</v>
      </c>
      <c r="B1" s="23"/>
      <c r="C1" s="23"/>
      <c r="D1" s="23"/>
      <c r="E1" s="23"/>
      <c r="F1" s="23"/>
    </row>
    <row r="2" spans="1:11" s="19" customFormat="1" ht="17.25" customHeight="1" thickBot="1">
      <c r="A2" s="24" t="s">
        <v>48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11" ht="80.25" customHeight="1" thickTop="1">
      <c r="A3" s="5" t="s">
        <v>59</v>
      </c>
      <c r="B3" s="4" t="s">
        <v>57</v>
      </c>
      <c r="C3" s="4" t="s">
        <v>67</v>
      </c>
      <c r="D3" s="4" t="s">
        <v>68</v>
      </c>
      <c r="E3" s="4" t="s">
        <v>60</v>
      </c>
      <c r="F3" s="4" t="s">
        <v>61</v>
      </c>
      <c r="G3" s="4" t="s">
        <v>69</v>
      </c>
      <c r="H3" s="4" t="s">
        <v>64</v>
      </c>
      <c r="I3" s="4" t="s">
        <v>70</v>
      </c>
      <c r="J3" s="4" t="s">
        <v>71</v>
      </c>
      <c r="K3" s="4" t="s">
        <v>66</v>
      </c>
    </row>
    <row r="4" spans="1:11" s="3" customFormat="1" ht="12" customHeight="1">
      <c r="A4" s="3" t="s">
        <v>283</v>
      </c>
      <c r="B4" s="9">
        <v>211335</v>
      </c>
      <c r="C4" s="9">
        <v>10198067</v>
      </c>
      <c r="D4" s="9">
        <v>133221</v>
      </c>
      <c r="E4" s="9">
        <v>45542</v>
      </c>
      <c r="F4" s="9">
        <v>10588165</v>
      </c>
      <c r="G4" s="9">
        <v>180105</v>
      </c>
      <c r="H4" s="9">
        <v>40670</v>
      </c>
      <c r="I4" s="9">
        <v>10215867</v>
      </c>
      <c r="J4" s="9">
        <v>151523</v>
      </c>
      <c r="K4" s="9">
        <v>10588165</v>
      </c>
    </row>
    <row r="5" spans="1:11" s="3" customFormat="1" ht="12" customHeight="1">
      <c r="A5" s="3" t="s">
        <v>284</v>
      </c>
      <c r="B5" s="9">
        <v>320856</v>
      </c>
      <c r="C5" s="9">
        <v>8826441</v>
      </c>
      <c r="D5" s="9">
        <v>167065</v>
      </c>
      <c r="E5" s="9">
        <v>128259</v>
      </c>
      <c r="F5" s="9">
        <v>9442621</v>
      </c>
      <c r="G5" s="9">
        <v>218305</v>
      </c>
      <c r="H5" s="9">
        <v>73037</v>
      </c>
      <c r="I5" s="9">
        <v>8972481</v>
      </c>
      <c r="J5" s="9">
        <v>178798</v>
      </c>
      <c r="K5" s="9">
        <v>9442621</v>
      </c>
    </row>
    <row r="6" spans="1:11" s="3" customFormat="1" ht="12" customHeight="1">
      <c r="A6" s="3" t="s">
        <v>285</v>
      </c>
      <c r="B6" s="9">
        <v>225</v>
      </c>
      <c r="C6" s="9">
        <v>3659213</v>
      </c>
      <c r="D6" s="9">
        <v>379474</v>
      </c>
      <c r="E6" s="9">
        <v>167000</v>
      </c>
      <c r="F6" s="9">
        <v>4205912</v>
      </c>
      <c r="G6" s="9">
        <v>420824</v>
      </c>
      <c r="H6" s="9">
        <v>0</v>
      </c>
      <c r="I6" s="9">
        <v>3681880</v>
      </c>
      <c r="J6" s="9">
        <v>103208</v>
      </c>
      <c r="K6" s="9">
        <v>4205912</v>
      </c>
    </row>
    <row r="7" spans="1:11" s="3" customFormat="1" ht="12" customHeight="1">
      <c r="A7" s="3" t="s">
        <v>286</v>
      </c>
      <c r="B7" s="9">
        <v>240086</v>
      </c>
      <c r="C7" s="9">
        <v>3208338</v>
      </c>
      <c r="D7" s="9">
        <v>19932</v>
      </c>
      <c r="E7" s="9">
        <v>12694</v>
      </c>
      <c r="F7" s="9">
        <v>3481050</v>
      </c>
      <c r="G7" s="9">
        <v>154300</v>
      </c>
      <c r="H7" s="9">
        <v>3469</v>
      </c>
      <c r="I7" s="9">
        <v>3208338</v>
      </c>
      <c r="J7" s="9">
        <v>114943</v>
      </c>
      <c r="K7" s="9">
        <v>3481050</v>
      </c>
    </row>
    <row r="8" spans="1:11" s="3" customFormat="1" ht="12" customHeight="1">
      <c r="A8" s="3" t="s">
        <v>287</v>
      </c>
      <c r="B8" s="9">
        <v>82470</v>
      </c>
      <c r="C8" s="9">
        <v>2617960</v>
      </c>
      <c r="D8" s="9">
        <v>93337</v>
      </c>
      <c r="E8" s="9">
        <v>276548</v>
      </c>
      <c r="F8" s="9">
        <v>3070315</v>
      </c>
      <c r="G8" s="9">
        <v>285196</v>
      </c>
      <c r="H8" s="9">
        <v>27655</v>
      </c>
      <c r="I8" s="9">
        <v>2627042</v>
      </c>
      <c r="J8" s="9">
        <v>130422</v>
      </c>
      <c r="K8" s="9">
        <v>3070315</v>
      </c>
    </row>
    <row r="9" spans="1:11" s="3" customFormat="1" ht="12" customHeight="1">
      <c r="A9" s="3" t="s">
        <v>288</v>
      </c>
      <c r="B9" s="9">
        <v>144785</v>
      </c>
      <c r="C9" s="9">
        <v>1209998</v>
      </c>
      <c r="D9" s="9">
        <v>8437</v>
      </c>
      <c r="E9" s="9">
        <v>10623</v>
      </c>
      <c r="F9" s="9">
        <v>1373843</v>
      </c>
      <c r="G9" s="9">
        <v>125757</v>
      </c>
      <c r="H9" s="9">
        <v>0</v>
      </c>
      <c r="I9" s="9">
        <v>1209998</v>
      </c>
      <c r="J9" s="9">
        <v>38088</v>
      </c>
      <c r="K9" s="9">
        <v>1373843</v>
      </c>
    </row>
    <row r="10" spans="1:11" s="3" customFormat="1" ht="12" customHeight="1">
      <c r="A10" s="3" t="s">
        <v>289</v>
      </c>
      <c r="B10" s="9">
        <v>149421</v>
      </c>
      <c r="C10" s="9">
        <v>1034937</v>
      </c>
      <c r="D10" s="9">
        <v>53795</v>
      </c>
      <c r="E10" s="9">
        <v>3758</v>
      </c>
      <c r="F10" s="9">
        <v>1241911</v>
      </c>
      <c r="G10" s="9">
        <v>137546</v>
      </c>
      <c r="H10" s="9">
        <v>0</v>
      </c>
      <c r="I10" s="9">
        <v>1034937</v>
      </c>
      <c r="J10" s="9">
        <v>69428</v>
      </c>
      <c r="K10" s="9">
        <v>1241911</v>
      </c>
    </row>
    <row r="11" spans="1:11" s="3" customFormat="1" ht="12" customHeight="1">
      <c r="A11" s="3" t="s">
        <v>290</v>
      </c>
      <c r="B11" s="9">
        <v>94282</v>
      </c>
      <c r="C11" s="9">
        <v>78603</v>
      </c>
      <c r="D11" s="9">
        <v>34649</v>
      </c>
      <c r="E11" s="9">
        <v>3</v>
      </c>
      <c r="F11" s="9">
        <v>207537</v>
      </c>
      <c r="G11" s="9">
        <v>101322</v>
      </c>
      <c r="H11" s="9">
        <v>0</v>
      </c>
      <c r="I11" s="9">
        <v>78604</v>
      </c>
      <c r="J11" s="9">
        <v>27611</v>
      </c>
      <c r="K11" s="9">
        <v>207537</v>
      </c>
    </row>
    <row r="12" spans="1:11" s="3" customFormat="1" ht="12" customHeight="1">
      <c r="A12" s="3" t="s">
        <v>291</v>
      </c>
      <c r="B12" s="9">
        <v>77123</v>
      </c>
      <c r="C12" s="9">
        <v>87685</v>
      </c>
      <c r="D12" s="9">
        <v>15873</v>
      </c>
      <c r="E12" s="9">
        <v>8687</v>
      </c>
      <c r="F12" s="9">
        <v>189368</v>
      </c>
      <c r="G12" s="9">
        <v>63788</v>
      </c>
      <c r="H12" s="9">
        <v>65</v>
      </c>
      <c r="I12" s="9">
        <v>87709</v>
      </c>
      <c r="J12" s="9">
        <v>37806</v>
      </c>
      <c r="K12" s="9">
        <v>189368</v>
      </c>
    </row>
    <row r="13" spans="1:6" s="3" customFormat="1" ht="12.75">
      <c r="A13" s="2"/>
      <c r="B13" s="9"/>
      <c r="C13" s="9"/>
      <c r="D13" s="9"/>
      <c r="E13" s="9"/>
      <c r="F13" s="9"/>
    </row>
    <row r="14" spans="1:11" ht="12.75">
      <c r="A14" s="3" t="s">
        <v>139</v>
      </c>
      <c r="B14" s="9">
        <f aca="true" t="shared" si="0" ref="B14:K14">SUM(B4:B13)</f>
        <v>1320583</v>
      </c>
      <c r="C14" s="9">
        <f t="shared" si="0"/>
        <v>30921242</v>
      </c>
      <c r="D14" s="9">
        <f t="shared" si="0"/>
        <v>905783</v>
      </c>
      <c r="E14" s="9">
        <f t="shared" si="0"/>
        <v>653114</v>
      </c>
      <c r="F14" s="9">
        <f t="shared" si="0"/>
        <v>33800722</v>
      </c>
      <c r="G14" s="9">
        <f t="shared" si="0"/>
        <v>1687143</v>
      </c>
      <c r="H14" s="9">
        <f t="shared" si="0"/>
        <v>144896</v>
      </c>
      <c r="I14" s="9">
        <f t="shared" si="0"/>
        <v>31116856</v>
      </c>
      <c r="J14" s="9">
        <f t="shared" si="0"/>
        <v>851827</v>
      </c>
      <c r="K14" s="9">
        <f t="shared" si="0"/>
        <v>33800722</v>
      </c>
    </row>
    <row r="15" spans="1:11" ht="12.75">
      <c r="A15" s="1" t="s">
        <v>140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7" spans="1:11" ht="12.75">
      <c r="A17" s="1" t="s">
        <v>136</v>
      </c>
      <c r="B17" s="7">
        <f aca="true" t="shared" si="1" ref="B17:F18">B14/($F14/100)</f>
        <v>3.9069668393473966</v>
      </c>
      <c r="C17" s="7">
        <f t="shared" si="1"/>
        <v>91.48101037605055</v>
      </c>
      <c r="D17" s="7">
        <f t="shared" si="1"/>
        <v>2.6797741184345116</v>
      </c>
      <c r="E17" s="7">
        <f t="shared" si="1"/>
        <v>1.9322486661675453</v>
      </c>
      <c r="F17" s="7">
        <f t="shared" si="1"/>
        <v>100.00000000000001</v>
      </c>
      <c r="G17" s="7">
        <f aca="true" t="shared" si="2" ref="G17:K18">G14/($K14/100)</f>
        <v>4.991440715378802</v>
      </c>
      <c r="H17" s="7">
        <f t="shared" si="2"/>
        <v>0.42867723358098686</v>
      </c>
      <c r="I17" s="7">
        <f t="shared" si="2"/>
        <v>92.0597376588583</v>
      </c>
      <c r="J17" s="7">
        <f t="shared" si="2"/>
        <v>2.5201443921819187</v>
      </c>
      <c r="K17" s="7">
        <f t="shared" si="2"/>
        <v>100.00000000000001</v>
      </c>
    </row>
    <row r="18" spans="1:11" ht="12.75">
      <c r="A18" s="1" t="s">
        <v>137</v>
      </c>
      <c r="B18" s="7" t="e">
        <f t="shared" si="1"/>
        <v>#DIV/0!</v>
      </c>
      <c r="C18" s="7" t="e">
        <f t="shared" si="1"/>
        <v>#DIV/0!</v>
      </c>
      <c r="D18" s="7" t="e">
        <f t="shared" si="1"/>
        <v>#DIV/0!</v>
      </c>
      <c r="E18" s="7" t="e">
        <f t="shared" si="1"/>
        <v>#DIV/0!</v>
      </c>
      <c r="F18" s="7" t="e">
        <f t="shared" si="1"/>
        <v>#DIV/0!</v>
      </c>
      <c r="G18" s="7" t="e">
        <f t="shared" si="2"/>
        <v>#DIV/0!</v>
      </c>
      <c r="H18" s="7" t="e">
        <f t="shared" si="2"/>
        <v>#DIV/0!</v>
      </c>
      <c r="I18" s="7" t="e">
        <f t="shared" si="2"/>
        <v>#DIV/0!</v>
      </c>
      <c r="J18" s="7" t="e">
        <f t="shared" si="2"/>
        <v>#DIV/0!</v>
      </c>
      <c r="K18" s="7" t="e">
        <f t="shared" si="2"/>
        <v>#DIV/0!</v>
      </c>
    </row>
  </sheetData>
  <mergeCells count="2">
    <mergeCell ref="A1:F1"/>
    <mergeCell ref="A2:I2"/>
  </mergeCells>
  <printOptions/>
  <pageMargins left="0.3937007874015748" right="0.3937007874015748" top="0.984251968503937" bottom="0.984251968503937" header="0.5118110236220472" footer="0.5118110236220472"/>
  <pageSetup orientation="landscape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4"/>
  <dimension ref="A1:K49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225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36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146</v>
      </c>
      <c r="B4" s="9">
        <v>1080661</v>
      </c>
      <c r="C4" s="9">
        <v>1079854</v>
      </c>
      <c r="D4" s="9">
        <v>58510</v>
      </c>
      <c r="E4" s="9">
        <v>-855376</v>
      </c>
      <c r="F4" s="9">
        <v>0</v>
      </c>
      <c r="G4" s="9">
        <v>-151100</v>
      </c>
      <c r="H4" s="9">
        <v>-8000</v>
      </c>
      <c r="I4" s="9">
        <v>123888</v>
      </c>
    </row>
    <row r="5" spans="1:9" s="3" customFormat="1" ht="12" customHeight="1">
      <c r="A5" s="3" t="s">
        <v>147</v>
      </c>
      <c r="B5" s="9">
        <v>1073350</v>
      </c>
      <c r="C5" s="9">
        <v>1066376</v>
      </c>
      <c r="D5" s="9">
        <v>41841</v>
      </c>
      <c r="E5" s="9">
        <v>-925174</v>
      </c>
      <c r="F5" s="9">
        <v>0</v>
      </c>
      <c r="G5" s="9">
        <v>-253321</v>
      </c>
      <c r="H5" s="9">
        <v>0</v>
      </c>
      <c r="I5" s="9">
        <v>-70278</v>
      </c>
    </row>
    <row r="6" spans="1:9" s="3" customFormat="1" ht="12" customHeight="1">
      <c r="A6" s="3" t="s">
        <v>145</v>
      </c>
      <c r="B6" s="9">
        <v>673688</v>
      </c>
      <c r="C6" s="9">
        <v>673278</v>
      </c>
      <c r="D6" s="9">
        <v>40228</v>
      </c>
      <c r="E6" s="9">
        <v>-616618</v>
      </c>
      <c r="F6" s="9"/>
      <c r="G6" s="9">
        <v>-130312</v>
      </c>
      <c r="H6" s="9">
        <v>0</v>
      </c>
      <c r="I6" s="9">
        <v>-33424</v>
      </c>
    </row>
    <row r="7" spans="1:9" s="3" customFormat="1" ht="12" customHeight="1">
      <c r="A7" s="3" t="s">
        <v>223</v>
      </c>
      <c r="B7" s="9">
        <v>623670</v>
      </c>
      <c r="C7" s="9">
        <v>622770</v>
      </c>
      <c r="D7" s="9">
        <v>35933</v>
      </c>
      <c r="E7" s="9">
        <v>-566469</v>
      </c>
      <c r="F7" s="9"/>
      <c r="G7" s="9">
        <v>-46316</v>
      </c>
      <c r="H7" s="9">
        <v>0</v>
      </c>
      <c r="I7" s="9">
        <v>45918</v>
      </c>
    </row>
    <row r="8" spans="1:9" s="3" customFormat="1" ht="12" customHeight="1">
      <c r="A8" s="3" t="s">
        <v>142</v>
      </c>
      <c r="B8" s="9">
        <v>372907</v>
      </c>
      <c r="C8" s="9">
        <v>368304</v>
      </c>
      <c r="D8" s="9">
        <v>21320</v>
      </c>
      <c r="E8" s="9">
        <v>-392866</v>
      </c>
      <c r="F8" s="9"/>
      <c r="G8" s="9">
        <v>-76280</v>
      </c>
      <c r="H8" s="9">
        <v>0</v>
      </c>
      <c r="I8" s="9">
        <v>-79522</v>
      </c>
    </row>
    <row r="9" spans="1:9" s="3" customFormat="1" ht="12" customHeight="1">
      <c r="A9" s="3" t="s">
        <v>216</v>
      </c>
      <c r="B9" s="9">
        <v>370359</v>
      </c>
      <c r="C9" s="9">
        <v>309237</v>
      </c>
      <c r="D9" s="9">
        <v>28332</v>
      </c>
      <c r="E9" s="9">
        <v>-278838</v>
      </c>
      <c r="F9" s="9">
        <v>0</v>
      </c>
      <c r="G9" s="9">
        <v>-49525</v>
      </c>
      <c r="H9" s="9">
        <v>0</v>
      </c>
      <c r="I9" s="9">
        <v>9206</v>
      </c>
    </row>
    <row r="10" spans="1:9" s="3" customFormat="1" ht="12" customHeight="1">
      <c r="A10" s="3" t="s">
        <v>182</v>
      </c>
      <c r="B10" s="9">
        <v>184367</v>
      </c>
      <c r="C10" s="9">
        <v>155403</v>
      </c>
      <c r="D10" s="9">
        <v>6128</v>
      </c>
      <c r="E10" s="9">
        <v>-160651</v>
      </c>
      <c r="F10" s="9">
        <v>-1492</v>
      </c>
      <c r="G10" s="9">
        <v>-32255</v>
      </c>
      <c r="H10" s="9">
        <v>0</v>
      </c>
      <c r="I10" s="9">
        <v>-32867</v>
      </c>
    </row>
    <row r="11" spans="1:9" s="3" customFormat="1" ht="12" customHeight="1">
      <c r="A11" s="3" t="s">
        <v>224</v>
      </c>
      <c r="B11" s="9">
        <v>106575</v>
      </c>
      <c r="C11" s="9">
        <v>19749</v>
      </c>
      <c r="D11" s="9">
        <v>512</v>
      </c>
      <c r="E11" s="9">
        <v>-19091</v>
      </c>
      <c r="F11" s="9"/>
      <c r="G11" s="9">
        <v>-12264</v>
      </c>
      <c r="H11" s="9">
        <v>84</v>
      </c>
      <c r="I11" s="9">
        <v>-11010</v>
      </c>
    </row>
    <row r="12" spans="1:9" s="3" customFormat="1" ht="12" customHeight="1">
      <c r="A12" s="3" t="s">
        <v>154</v>
      </c>
      <c r="B12" s="9">
        <v>106412</v>
      </c>
      <c r="C12" s="9">
        <v>61273</v>
      </c>
      <c r="D12" s="9">
        <v>4421</v>
      </c>
      <c r="E12" s="9">
        <v>-56909</v>
      </c>
      <c r="F12" s="9"/>
      <c r="G12" s="9">
        <v>-22743</v>
      </c>
      <c r="H12" s="9">
        <v>-1573</v>
      </c>
      <c r="I12" s="9">
        <v>-15531</v>
      </c>
    </row>
    <row r="13" spans="1:9" s="3" customFormat="1" ht="12" customHeight="1">
      <c r="A13" s="3" t="s">
        <v>188</v>
      </c>
      <c r="B13" s="9">
        <v>89540</v>
      </c>
      <c r="C13" s="9">
        <v>87116</v>
      </c>
      <c r="D13" s="9">
        <v>3389</v>
      </c>
      <c r="E13" s="9">
        <v>-92409</v>
      </c>
      <c r="F13" s="9"/>
      <c r="G13" s="9">
        <v>-15660</v>
      </c>
      <c r="H13" s="9">
        <v>0</v>
      </c>
      <c r="I13" s="9">
        <v>-17564</v>
      </c>
    </row>
    <row r="14" spans="1:9" s="3" customFormat="1" ht="12" customHeight="1">
      <c r="A14" s="3" t="s">
        <v>186</v>
      </c>
      <c r="B14" s="9">
        <v>86147</v>
      </c>
      <c r="C14" s="9">
        <v>84147</v>
      </c>
      <c r="D14" s="9">
        <v>3216</v>
      </c>
      <c r="E14" s="9">
        <v>-65970</v>
      </c>
      <c r="F14" s="9"/>
      <c r="G14" s="9">
        <v>-21232</v>
      </c>
      <c r="H14" s="9">
        <v>0</v>
      </c>
      <c r="I14" s="9">
        <v>161</v>
      </c>
    </row>
    <row r="15" spans="1:9" s="3" customFormat="1" ht="12" customHeight="1">
      <c r="A15" s="3" t="s">
        <v>187</v>
      </c>
      <c r="B15" s="9">
        <v>72105</v>
      </c>
      <c r="C15" s="9">
        <v>70250</v>
      </c>
      <c r="D15" s="9">
        <v>2642</v>
      </c>
      <c r="E15" s="9">
        <v>-67783</v>
      </c>
      <c r="F15" s="9">
        <v>-10984</v>
      </c>
      <c r="G15" s="9">
        <v>-11877</v>
      </c>
      <c r="H15" s="9">
        <v>1046</v>
      </c>
      <c r="I15" s="9">
        <v>-16706</v>
      </c>
    </row>
    <row r="16" spans="1:9" s="3" customFormat="1" ht="12" customHeight="1">
      <c r="A16" s="3" t="s">
        <v>189</v>
      </c>
      <c r="B16" s="9">
        <v>67798</v>
      </c>
      <c r="C16" s="9">
        <v>66412</v>
      </c>
      <c r="D16" s="9">
        <v>2632</v>
      </c>
      <c r="E16" s="9">
        <v>-63174</v>
      </c>
      <c r="F16" s="9"/>
      <c r="G16" s="9">
        <v>-14388</v>
      </c>
      <c r="H16" s="9">
        <v>0</v>
      </c>
      <c r="I16" s="9">
        <v>-8518</v>
      </c>
    </row>
    <row r="17" spans="1:9" s="3" customFormat="1" ht="12" customHeight="1">
      <c r="A17" s="3" t="s">
        <v>192</v>
      </c>
      <c r="B17" s="9">
        <v>65570</v>
      </c>
      <c r="C17" s="9">
        <v>64294</v>
      </c>
      <c r="D17" s="9">
        <v>2439</v>
      </c>
      <c r="E17" s="9">
        <v>-50011</v>
      </c>
      <c r="F17" s="9"/>
      <c r="G17" s="9">
        <v>-13000</v>
      </c>
      <c r="H17" s="9">
        <v>0</v>
      </c>
      <c r="I17" s="9">
        <v>3722</v>
      </c>
    </row>
    <row r="18" spans="1:9" s="3" customFormat="1" ht="12" customHeight="1">
      <c r="A18" s="3" t="s">
        <v>198</v>
      </c>
      <c r="B18" s="9">
        <v>61012</v>
      </c>
      <c r="C18" s="9">
        <v>59269</v>
      </c>
      <c r="D18" s="9">
        <v>2109</v>
      </c>
      <c r="E18" s="9">
        <v>-53986</v>
      </c>
      <c r="F18" s="9"/>
      <c r="G18" s="9">
        <v>-8688</v>
      </c>
      <c r="H18" s="9">
        <v>0</v>
      </c>
      <c r="I18" s="9">
        <v>-1296</v>
      </c>
    </row>
    <row r="19" spans="1:9" s="3" customFormat="1" ht="12" customHeight="1">
      <c r="A19" s="3" t="s">
        <v>190</v>
      </c>
      <c r="B19" s="9">
        <v>58525</v>
      </c>
      <c r="C19" s="9">
        <v>57161</v>
      </c>
      <c r="D19" s="9">
        <v>3062</v>
      </c>
      <c r="E19" s="9">
        <v>-52571</v>
      </c>
      <c r="F19" s="9">
        <v>-5800</v>
      </c>
      <c r="G19" s="9">
        <v>-11058</v>
      </c>
      <c r="H19" s="9">
        <v>0</v>
      </c>
      <c r="I19" s="9">
        <v>-9206</v>
      </c>
    </row>
    <row r="20" spans="1:9" s="3" customFormat="1" ht="12" customHeight="1">
      <c r="A20" s="3" t="s">
        <v>191</v>
      </c>
      <c r="B20" s="9">
        <v>50724</v>
      </c>
      <c r="C20" s="9">
        <v>49730</v>
      </c>
      <c r="D20" s="9">
        <v>1794</v>
      </c>
      <c r="E20" s="9">
        <v>-41561</v>
      </c>
      <c r="F20" s="9"/>
      <c r="G20" s="9">
        <v>-9747</v>
      </c>
      <c r="H20" s="9">
        <v>-1374</v>
      </c>
      <c r="I20" s="9">
        <v>-1158</v>
      </c>
    </row>
    <row r="21" spans="1:9" s="3" customFormat="1" ht="12" customHeight="1">
      <c r="A21" s="3" t="s">
        <v>196</v>
      </c>
      <c r="B21" s="9">
        <v>45965</v>
      </c>
      <c r="C21" s="9">
        <v>44802</v>
      </c>
      <c r="D21" s="9">
        <v>1714</v>
      </c>
      <c r="E21" s="9">
        <v>-39056</v>
      </c>
      <c r="F21" s="9">
        <v>540</v>
      </c>
      <c r="G21" s="9">
        <v>-6269</v>
      </c>
      <c r="H21" s="9">
        <v>1307</v>
      </c>
      <c r="I21" s="9">
        <v>3038</v>
      </c>
    </row>
    <row r="22" spans="1:9" s="3" customFormat="1" ht="12" customHeight="1">
      <c r="A22" s="3" t="s">
        <v>193</v>
      </c>
      <c r="B22" s="9">
        <v>43903</v>
      </c>
      <c r="C22" s="9">
        <v>42900</v>
      </c>
      <c r="D22" s="9">
        <v>1501</v>
      </c>
      <c r="E22" s="9">
        <v>-29822</v>
      </c>
      <c r="F22" s="9"/>
      <c r="G22" s="9">
        <v>-11461</v>
      </c>
      <c r="H22" s="9">
        <v>0</v>
      </c>
      <c r="I22" s="9">
        <v>3118</v>
      </c>
    </row>
    <row r="23" spans="1:9" s="3" customFormat="1" ht="12" customHeight="1">
      <c r="A23" s="3" t="s">
        <v>204</v>
      </c>
      <c r="B23" s="9">
        <v>35538</v>
      </c>
      <c r="C23" s="9">
        <v>35331</v>
      </c>
      <c r="D23" s="9">
        <v>1279</v>
      </c>
      <c r="E23" s="9">
        <v>-22984</v>
      </c>
      <c r="F23" s="9"/>
      <c r="G23" s="9">
        <v>-6796</v>
      </c>
      <c r="H23" s="9">
        <v>0</v>
      </c>
      <c r="I23" s="9">
        <v>6830</v>
      </c>
    </row>
    <row r="24" spans="1:9" s="3" customFormat="1" ht="12" customHeight="1">
      <c r="A24" s="3" t="s">
        <v>197</v>
      </c>
      <c r="B24" s="9">
        <v>35084</v>
      </c>
      <c r="C24" s="9">
        <v>25262</v>
      </c>
      <c r="D24" s="9">
        <v>939</v>
      </c>
      <c r="E24" s="9">
        <v>-24031</v>
      </c>
      <c r="F24" s="9"/>
      <c r="G24" s="9">
        <v>-8813</v>
      </c>
      <c r="H24" s="9">
        <v>754</v>
      </c>
      <c r="I24" s="9">
        <v>-5889</v>
      </c>
    </row>
    <row r="25" spans="1:9" s="3" customFormat="1" ht="12" customHeight="1">
      <c r="A25" s="3" t="s">
        <v>195</v>
      </c>
      <c r="B25" s="9">
        <v>34680</v>
      </c>
      <c r="C25" s="9">
        <v>33870</v>
      </c>
      <c r="D25" s="9">
        <v>1275</v>
      </c>
      <c r="E25" s="9">
        <v>-27495</v>
      </c>
      <c r="F25" s="9">
        <v>32</v>
      </c>
      <c r="G25" s="9">
        <v>-7882</v>
      </c>
      <c r="H25" s="9">
        <v>0</v>
      </c>
      <c r="I25" s="9">
        <v>-200</v>
      </c>
    </row>
    <row r="26" spans="1:9" s="3" customFormat="1" ht="12" customHeight="1">
      <c r="A26" s="3" t="s">
        <v>200</v>
      </c>
      <c r="B26" s="9">
        <v>33006</v>
      </c>
      <c r="C26" s="9">
        <v>31984</v>
      </c>
      <c r="D26" s="9">
        <v>1195</v>
      </c>
      <c r="E26" s="9">
        <v>-25831</v>
      </c>
      <c r="F26" s="9"/>
      <c r="G26" s="9">
        <v>-5668</v>
      </c>
      <c r="H26" s="9">
        <v>0</v>
      </c>
      <c r="I26" s="9">
        <v>1680</v>
      </c>
    </row>
    <row r="27" spans="1:9" s="3" customFormat="1" ht="12" customHeight="1">
      <c r="A27" s="3" t="s">
        <v>199</v>
      </c>
      <c r="B27" s="9">
        <v>32716</v>
      </c>
      <c r="C27" s="9">
        <v>31972</v>
      </c>
      <c r="D27" s="9">
        <v>1202</v>
      </c>
      <c r="E27" s="9">
        <v>-21692</v>
      </c>
      <c r="F27" s="9"/>
      <c r="G27" s="9">
        <v>-8330</v>
      </c>
      <c r="H27" s="9">
        <v>0</v>
      </c>
      <c r="I27" s="9">
        <v>3152</v>
      </c>
    </row>
    <row r="28" spans="1:9" s="3" customFormat="1" ht="12" customHeight="1">
      <c r="A28" s="3" t="s">
        <v>194</v>
      </c>
      <c r="B28" s="9">
        <v>31783</v>
      </c>
      <c r="C28" s="9">
        <v>31037</v>
      </c>
      <c r="D28" s="9">
        <v>1307</v>
      </c>
      <c r="E28" s="9">
        <v>-36520</v>
      </c>
      <c r="F28" s="9"/>
      <c r="G28" s="9">
        <v>-4573</v>
      </c>
      <c r="H28" s="9">
        <v>0</v>
      </c>
      <c r="I28" s="9">
        <v>-8749</v>
      </c>
    </row>
    <row r="29" spans="1:9" s="3" customFormat="1" ht="12" customHeight="1">
      <c r="A29" s="3" t="s">
        <v>203</v>
      </c>
      <c r="B29" s="9">
        <v>30782</v>
      </c>
      <c r="C29" s="9">
        <v>30081</v>
      </c>
      <c r="D29" s="9">
        <v>1149</v>
      </c>
      <c r="E29" s="9">
        <v>-24250</v>
      </c>
      <c r="F29" s="9"/>
      <c r="G29" s="9">
        <v>-6718</v>
      </c>
      <c r="H29" s="9">
        <v>0</v>
      </c>
      <c r="I29" s="9">
        <v>262</v>
      </c>
    </row>
    <row r="30" spans="1:9" s="3" customFormat="1" ht="12" customHeight="1">
      <c r="A30" s="3" t="s">
        <v>168</v>
      </c>
      <c r="B30" s="9">
        <v>28976</v>
      </c>
      <c r="C30" s="9">
        <v>28920</v>
      </c>
      <c r="D30" s="9">
        <v>879</v>
      </c>
      <c r="E30" s="9">
        <v>-30792</v>
      </c>
      <c r="F30" s="9"/>
      <c r="G30" s="9">
        <v>-8950</v>
      </c>
      <c r="H30" s="9">
        <v>0</v>
      </c>
      <c r="I30" s="9">
        <v>-9943</v>
      </c>
    </row>
    <row r="31" spans="1:9" s="3" customFormat="1" ht="12" customHeight="1">
      <c r="A31" s="3" t="s">
        <v>201</v>
      </c>
      <c r="B31" s="9">
        <v>27230</v>
      </c>
      <c r="C31" s="9">
        <v>26053</v>
      </c>
      <c r="D31" s="9">
        <v>1058</v>
      </c>
      <c r="E31" s="9">
        <v>-21737</v>
      </c>
      <c r="F31" s="9">
        <v>61</v>
      </c>
      <c r="G31" s="9">
        <v>-4728</v>
      </c>
      <c r="H31" s="9">
        <v>910</v>
      </c>
      <c r="I31" s="9">
        <v>1617</v>
      </c>
    </row>
    <row r="32" spans="1:9" s="3" customFormat="1" ht="12" customHeight="1">
      <c r="A32" s="3" t="s">
        <v>202</v>
      </c>
      <c r="B32" s="9">
        <v>23266</v>
      </c>
      <c r="C32" s="9">
        <v>22801</v>
      </c>
      <c r="D32" s="9">
        <v>814</v>
      </c>
      <c r="E32" s="9">
        <v>-20336</v>
      </c>
      <c r="F32" s="9"/>
      <c r="G32" s="9">
        <v>-5598</v>
      </c>
      <c r="H32" s="9">
        <v>0</v>
      </c>
      <c r="I32" s="9">
        <v>-2319</v>
      </c>
    </row>
    <row r="33" spans="1:9" s="3" customFormat="1" ht="12" customHeight="1">
      <c r="A33" s="3" t="s">
        <v>209</v>
      </c>
      <c r="B33" s="9">
        <v>18722</v>
      </c>
      <c r="C33" s="9">
        <v>18713</v>
      </c>
      <c r="D33" s="9">
        <v>672</v>
      </c>
      <c r="E33" s="9">
        <v>-12844</v>
      </c>
      <c r="F33" s="9"/>
      <c r="G33" s="9">
        <v>-4726</v>
      </c>
      <c r="H33" s="9">
        <v>0</v>
      </c>
      <c r="I33" s="9">
        <v>1815</v>
      </c>
    </row>
    <row r="34" spans="1:9" s="3" customFormat="1" ht="12" customHeight="1">
      <c r="A34" s="3" t="s">
        <v>206</v>
      </c>
      <c r="B34" s="9">
        <v>18505</v>
      </c>
      <c r="C34" s="9">
        <v>4720</v>
      </c>
      <c r="D34" s="9">
        <v>185</v>
      </c>
      <c r="E34" s="9">
        <v>-5027</v>
      </c>
      <c r="F34" s="9"/>
      <c r="G34" s="9">
        <v>221</v>
      </c>
      <c r="H34" s="9">
        <v>394</v>
      </c>
      <c r="I34" s="9">
        <v>493</v>
      </c>
    </row>
    <row r="35" spans="1:9" s="3" customFormat="1" ht="12" customHeight="1">
      <c r="A35" s="3" t="s">
        <v>208</v>
      </c>
      <c r="B35" s="9">
        <v>17677</v>
      </c>
      <c r="C35" s="9">
        <v>17256</v>
      </c>
      <c r="D35" s="9">
        <v>623</v>
      </c>
      <c r="E35" s="9">
        <v>-14093</v>
      </c>
      <c r="F35" s="9"/>
      <c r="G35" s="9">
        <v>-3643</v>
      </c>
      <c r="H35" s="9">
        <v>0</v>
      </c>
      <c r="I35" s="9">
        <v>143</v>
      </c>
    </row>
    <row r="36" spans="1:9" s="3" customFormat="1" ht="12" customHeight="1">
      <c r="A36" s="3" t="s">
        <v>205</v>
      </c>
      <c r="B36" s="9">
        <v>16705</v>
      </c>
      <c r="C36" s="9">
        <v>16237</v>
      </c>
      <c r="D36" s="9">
        <v>637</v>
      </c>
      <c r="E36" s="9">
        <v>-13018</v>
      </c>
      <c r="F36" s="9"/>
      <c r="G36" s="9">
        <v>-3679</v>
      </c>
      <c r="H36" s="9">
        <v>0</v>
      </c>
      <c r="I36" s="9">
        <v>177</v>
      </c>
    </row>
    <row r="37" spans="1:9" s="3" customFormat="1" ht="12" customHeight="1">
      <c r="A37" s="3" t="s">
        <v>169</v>
      </c>
      <c r="B37" s="9">
        <v>10711</v>
      </c>
      <c r="C37" s="9">
        <v>2441</v>
      </c>
      <c r="D37" s="9">
        <v>220</v>
      </c>
      <c r="E37" s="9">
        <v>-1385</v>
      </c>
      <c r="F37" s="9"/>
      <c r="G37" s="9">
        <v>-906</v>
      </c>
      <c r="H37" s="9">
        <v>0</v>
      </c>
      <c r="I37" s="9">
        <v>370</v>
      </c>
    </row>
    <row r="38" spans="1:9" s="3" customFormat="1" ht="12" customHeight="1">
      <c r="A38" s="3" t="s">
        <v>148</v>
      </c>
      <c r="B38" s="9">
        <v>9613</v>
      </c>
      <c r="C38" s="9">
        <v>9584</v>
      </c>
      <c r="D38" s="9">
        <v>376</v>
      </c>
      <c r="E38" s="9">
        <v>-8557</v>
      </c>
      <c r="F38" s="9"/>
      <c r="G38" s="9">
        <v>-2534</v>
      </c>
      <c r="H38" s="9">
        <v>373</v>
      </c>
      <c r="I38" s="9">
        <v>-758</v>
      </c>
    </row>
    <row r="39" spans="1:9" s="3" customFormat="1" ht="12" customHeight="1">
      <c r="A39" s="3" t="s">
        <v>207</v>
      </c>
      <c r="B39" s="9">
        <v>8874</v>
      </c>
      <c r="C39" s="9">
        <v>8868</v>
      </c>
      <c r="D39" s="9">
        <v>331</v>
      </c>
      <c r="E39" s="9">
        <v>-6621</v>
      </c>
      <c r="F39" s="9"/>
      <c r="G39" s="9">
        <v>-1002</v>
      </c>
      <c r="H39" s="9">
        <v>18</v>
      </c>
      <c r="I39" s="9">
        <v>1594</v>
      </c>
    </row>
    <row r="40" spans="1:9" s="3" customFormat="1" ht="12" customHeight="1">
      <c r="A40" s="3" t="s">
        <v>163</v>
      </c>
      <c r="B40" s="9">
        <v>4158</v>
      </c>
      <c r="C40" s="9">
        <v>2858</v>
      </c>
      <c r="D40" s="9"/>
      <c r="E40" s="9">
        <v>-1518</v>
      </c>
      <c r="F40" s="9">
        <v>-300</v>
      </c>
      <c r="G40" s="9"/>
      <c r="H40" s="9">
        <v>0</v>
      </c>
      <c r="I40" s="9">
        <v>1040</v>
      </c>
    </row>
    <row r="41" spans="1:9" s="3" customFormat="1" ht="12" customHeight="1">
      <c r="A41" s="3" t="s">
        <v>226</v>
      </c>
      <c r="B41" s="9">
        <v>1276</v>
      </c>
      <c r="C41" s="9">
        <v>1276</v>
      </c>
      <c r="D41" s="9">
        <v>48</v>
      </c>
      <c r="E41" s="9">
        <v>-503</v>
      </c>
      <c r="F41" s="9"/>
      <c r="G41" s="9">
        <v>-1131</v>
      </c>
      <c r="H41" s="9">
        <v>0</v>
      </c>
      <c r="I41" s="9">
        <v>-310</v>
      </c>
    </row>
    <row r="42" spans="1:9" s="3" customFormat="1" ht="12" customHeight="1">
      <c r="A42" s="3" t="s">
        <v>149</v>
      </c>
      <c r="B42" s="9">
        <v>114</v>
      </c>
      <c r="C42" s="9">
        <v>1</v>
      </c>
      <c r="D42" s="9">
        <v>-3</v>
      </c>
      <c r="E42" s="9">
        <v>39</v>
      </c>
      <c r="F42" s="9">
        <v>0</v>
      </c>
      <c r="G42" s="9">
        <v>0</v>
      </c>
      <c r="H42" s="9">
        <v>0</v>
      </c>
      <c r="I42" s="9">
        <v>37</v>
      </c>
    </row>
    <row r="43" spans="1:9" s="3" customFormat="1" ht="12" customHeight="1">
      <c r="A43" s="3" t="s">
        <v>150</v>
      </c>
      <c r="B43" s="9">
        <v>0</v>
      </c>
      <c r="C43" s="9"/>
      <c r="D43" s="9">
        <v>6</v>
      </c>
      <c r="E43" s="9">
        <v>134</v>
      </c>
      <c r="F43" s="9"/>
      <c r="G43" s="9">
        <v>-309</v>
      </c>
      <c r="H43" s="9">
        <v>0</v>
      </c>
      <c r="I43" s="9">
        <v>-169</v>
      </c>
    </row>
    <row r="44" spans="1:9" s="3" customFormat="1" ht="12.75">
      <c r="A44" s="2"/>
      <c r="B44" s="9"/>
      <c r="C44" s="9"/>
      <c r="D44" s="9"/>
      <c r="E44" s="9"/>
      <c r="F44" s="9"/>
      <c r="G44" s="9"/>
      <c r="H44" s="9"/>
      <c r="I44" s="9"/>
    </row>
    <row r="45" spans="1:9" ht="12.75">
      <c r="A45" s="3" t="s">
        <v>139</v>
      </c>
      <c r="B45" s="9">
        <f aca="true" t="shared" si="0" ref="B45:I45">SUM(B4:B44)</f>
        <v>5652694</v>
      </c>
      <c r="C45" s="9">
        <f t="shared" si="0"/>
        <v>5361590</v>
      </c>
      <c r="D45" s="9">
        <f t="shared" si="0"/>
        <v>275915</v>
      </c>
      <c r="E45" s="9">
        <f t="shared" si="0"/>
        <v>-4747396</v>
      </c>
      <c r="F45" s="9">
        <f t="shared" si="0"/>
        <v>-17943</v>
      </c>
      <c r="G45" s="9">
        <f t="shared" si="0"/>
        <v>-983261</v>
      </c>
      <c r="H45" s="9">
        <f t="shared" si="0"/>
        <v>-6061</v>
      </c>
      <c r="I45" s="9">
        <f t="shared" si="0"/>
        <v>-117156</v>
      </c>
    </row>
    <row r="46" spans="1:9" ht="12.75">
      <c r="A46" s="1" t="s">
        <v>140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</row>
    <row r="48" spans="1:9" ht="12.75">
      <c r="A48" s="1" t="s">
        <v>136</v>
      </c>
      <c r="B48" s="7">
        <f aca="true" t="shared" si="1" ref="B48:I49">B45/($C45/100)</f>
        <v>105.42943417904017</v>
      </c>
      <c r="C48" s="7">
        <f t="shared" si="1"/>
        <v>100</v>
      </c>
      <c r="D48" s="7">
        <f t="shared" si="1"/>
        <v>5.146141349860769</v>
      </c>
      <c r="E48" s="7">
        <f t="shared" si="1"/>
        <v>-88.54455488017547</v>
      </c>
      <c r="F48" s="7">
        <f t="shared" si="1"/>
        <v>-0.3346581890819701</v>
      </c>
      <c r="G48" s="7">
        <f t="shared" si="1"/>
        <v>-18.33898153346302</v>
      </c>
      <c r="H48" s="7">
        <f t="shared" si="1"/>
        <v>-0.11304482438977989</v>
      </c>
      <c r="I48" s="7">
        <f t="shared" si="1"/>
        <v>-2.1850980772494726</v>
      </c>
    </row>
    <row r="49" spans="1:9" ht="12.75">
      <c r="A49" s="1" t="s">
        <v>137</v>
      </c>
      <c r="B49" s="7" t="e">
        <f t="shared" si="1"/>
        <v>#DIV/0!</v>
      </c>
      <c r="C49" s="7" t="e">
        <f t="shared" si="1"/>
        <v>#DIV/0!</v>
      </c>
      <c r="D49" s="7" t="e">
        <f t="shared" si="1"/>
        <v>#DIV/0!</v>
      </c>
      <c r="E49" s="7" t="e">
        <f t="shared" si="1"/>
        <v>#DIV/0!</v>
      </c>
      <c r="F49" s="7" t="e">
        <f t="shared" si="1"/>
        <v>#DIV/0!</v>
      </c>
      <c r="G49" s="7" t="e">
        <f t="shared" si="1"/>
        <v>#DIV/0!</v>
      </c>
      <c r="H49" s="7" t="e">
        <f t="shared" si="1"/>
        <v>#DIV/0!</v>
      </c>
      <c r="I49" s="7" t="e">
        <f t="shared" si="1"/>
        <v>#DIV/0!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5"/>
  <dimension ref="A1:K16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227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39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228</v>
      </c>
      <c r="B4" s="9">
        <v>650157</v>
      </c>
      <c r="C4" s="9">
        <v>369529</v>
      </c>
      <c r="D4" s="9">
        <v>104478</v>
      </c>
      <c r="E4" s="9">
        <v>-331085</v>
      </c>
      <c r="F4" s="9"/>
      <c r="G4" s="9">
        <v>-83803</v>
      </c>
      <c r="H4" s="9">
        <v>0</v>
      </c>
      <c r="I4" s="9">
        <v>59119</v>
      </c>
    </row>
    <row r="5" spans="1:9" s="3" customFormat="1" ht="12" customHeight="1">
      <c r="A5" s="3" t="s">
        <v>146</v>
      </c>
      <c r="B5" s="9">
        <v>139641</v>
      </c>
      <c r="C5" s="9">
        <v>27923</v>
      </c>
      <c r="D5" s="9">
        <v>4820</v>
      </c>
      <c r="E5" s="9">
        <v>-14615</v>
      </c>
      <c r="F5" s="9">
        <v>0</v>
      </c>
      <c r="G5" s="9">
        <v>3327</v>
      </c>
      <c r="H5" s="9">
        <v>0</v>
      </c>
      <c r="I5" s="9">
        <v>21455</v>
      </c>
    </row>
    <row r="6" spans="1:9" s="3" customFormat="1" ht="12" customHeight="1">
      <c r="A6" s="3" t="s">
        <v>145</v>
      </c>
      <c r="B6" s="9">
        <v>73067</v>
      </c>
      <c r="C6" s="9">
        <v>62547</v>
      </c>
      <c r="D6" s="9">
        <v>2406</v>
      </c>
      <c r="E6" s="9">
        <v>-52345</v>
      </c>
      <c r="F6" s="9"/>
      <c r="G6" s="9">
        <v>-10160</v>
      </c>
      <c r="H6" s="9">
        <v>0</v>
      </c>
      <c r="I6" s="9">
        <v>2448</v>
      </c>
    </row>
    <row r="7" spans="1:9" s="3" customFormat="1" ht="12" customHeight="1">
      <c r="A7" s="3" t="s">
        <v>149</v>
      </c>
      <c r="B7" s="9">
        <v>53831</v>
      </c>
      <c r="C7" s="9">
        <v>4436</v>
      </c>
      <c r="D7" s="9">
        <v>1306</v>
      </c>
      <c r="E7" s="9">
        <v>-5538</v>
      </c>
      <c r="F7" s="9">
        <v>0</v>
      </c>
      <c r="G7" s="9">
        <v>4242</v>
      </c>
      <c r="H7" s="9">
        <v>0</v>
      </c>
      <c r="I7" s="9">
        <v>4446</v>
      </c>
    </row>
    <row r="8" spans="1:9" s="3" customFormat="1" ht="12" customHeight="1">
      <c r="A8" s="3" t="s">
        <v>148</v>
      </c>
      <c r="B8" s="9">
        <v>37820</v>
      </c>
      <c r="C8" s="9">
        <v>15206</v>
      </c>
      <c r="D8" s="9">
        <v>959</v>
      </c>
      <c r="E8" s="9">
        <v>-8130</v>
      </c>
      <c r="F8" s="9"/>
      <c r="G8" s="9">
        <v>-7945</v>
      </c>
      <c r="H8" s="9">
        <v>1164</v>
      </c>
      <c r="I8" s="9">
        <v>1254</v>
      </c>
    </row>
    <row r="9" spans="1:9" s="3" customFormat="1" ht="12" customHeight="1">
      <c r="A9" s="3" t="s">
        <v>147</v>
      </c>
      <c r="B9" s="9">
        <v>4453</v>
      </c>
      <c r="C9" s="9">
        <v>3684</v>
      </c>
      <c r="D9" s="9">
        <v>165</v>
      </c>
      <c r="E9" s="9">
        <v>-638</v>
      </c>
      <c r="F9" s="9">
        <v>0</v>
      </c>
      <c r="G9" s="9">
        <v>-1002</v>
      </c>
      <c r="H9" s="9">
        <v>0</v>
      </c>
      <c r="I9" s="9">
        <v>2209</v>
      </c>
    </row>
    <row r="10" spans="1:9" s="3" customFormat="1" ht="12" customHeight="1">
      <c r="A10" s="3" t="s">
        <v>142</v>
      </c>
      <c r="B10" s="9">
        <v>-1028</v>
      </c>
      <c r="C10" s="9">
        <v>-1416</v>
      </c>
      <c r="D10" s="9">
        <v>19</v>
      </c>
      <c r="E10" s="9">
        <v>-240</v>
      </c>
      <c r="F10" s="9"/>
      <c r="G10" s="9"/>
      <c r="H10" s="9">
        <v>0</v>
      </c>
      <c r="I10" s="9">
        <v>-1637</v>
      </c>
    </row>
    <row r="11" spans="1:9" s="3" customFormat="1" ht="12.75">
      <c r="A11" s="2"/>
      <c r="B11" s="9"/>
      <c r="C11" s="9"/>
      <c r="D11" s="9"/>
      <c r="E11" s="9"/>
      <c r="F11" s="9"/>
      <c r="G11" s="9"/>
      <c r="H11" s="9"/>
      <c r="I11" s="9"/>
    </row>
    <row r="12" spans="1:9" ht="12.75">
      <c r="A12" s="3" t="s">
        <v>139</v>
      </c>
      <c r="B12" s="9">
        <f aca="true" t="shared" si="0" ref="B12:I12">SUM(B4:B11)</f>
        <v>957941</v>
      </c>
      <c r="C12" s="9">
        <f t="shared" si="0"/>
        <v>481909</v>
      </c>
      <c r="D12" s="9">
        <f t="shared" si="0"/>
        <v>114153</v>
      </c>
      <c r="E12" s="9">
        <f t="shared" si="0"/>
        <v>-412591</v>
      </c>
      <c r="F12" s="9">
        <f t="shared" si="0"/>
        <v>0</v>
      </c>
      <c r="G12" s="9">
        <f t="shared" si="0"/>
        <v>-95341</v>
      </c>
      <c r="H12" s="9">
        <f t="shared" si="0"/>
        <v>1164</v>
      </c>
      <c r="I12" s="9">
        <f t="shared" si="0"/>
        <v>89294</v>
      </c>
    </row>
    <row r="13" spans="1:9" ht="12.75">
      <c r="A13" s="1" t="s">
        <v>140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5" spans="1:9" ht="12.75">
      <c r="A15" s="1" t="s">
        <v>136</v>
      </c>
      <c r="B15" s="7">
        <f aca="true" t="shared" si="1" ref="B15:I16">B12/($C12/100)</f>
        <v>198.78047515194777</v>
      </c>
      <c r="C15" s="7">
        <f t="shared" si="1"/>
        <v>100</v>
      </c>
      <c r="D15" s="7">
        <f t="shared" si="1"/>
        <v>23.68766717367802</v>
      </c>
      <c r="E15" s="7">
        <f t="shared" si="1"/>
        <v>-85.61595653951264</v>
      </c>
      <c r="F15" s="7">
        <f t="shared" si="1"/>
        <v>0</v>
      </c>
      <c r="G15" s="7">
        <f t="shared" si="1"/>
        <v>-19.784025614794494</v>
      </c>
      <c r="H15" s="7">
        <f t="shared" si="1"/>
        <v>0.24153937776634177</v>
      </c>
      <c r="I15" s="7">
        <f t="shared" si="1"/>
        <v>18.529224397137217</v>
      </c>
    </row>
    <row r="16" spans="1:9" ht="12.75">
      <c r="A16" s="1" t="s">
        <v>137</v>
      </c>
      <c r="B16" s="7" t="e">
        <f t="shared" si="1"/>
        <v>#DIV/0!</v>
      </c>
      <c r="C16" s="7" t="e">
        <f t="shared" si="1"/>
        <v>#DIV/0!</v>
      </c>
      <c r="D16" s="7" t="e">
        <f t="shared" si="1"/>
        <v>#DIV/0!</v>
      </c>
      <c r="E16" s="7" t="e">
        <f t="shared" si="1"/>
        <v>#DIV/0!</v>
      </c>
      <c r="F16" s="7" t="e">
        <f t="shared" si="1"/>
        <v>#DIV/0!</v>
      </c>
      <c r="G16" s="7" t="e">
        <f t="shared" si="1"/>
        <v>#DIV/0!</v>
      </c>
      <c r="H16" s="7" t="e">
        <f t="shared" si="1"/>
        <v>#DIV/0!</v>
      </c>
      <c r="I16" s="7" t="e">
        <f t="shared" si="1"/>
        <v>#DIV/0!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6"/>
  <dimension ref="A1:K19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229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38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145</v>
      </c>
      <c r="B4" s="9">
        <v>46073</v>
      </c>
      <c r="C4" s="9">
        <v>12024</v>
      </c>
      <c r="D4" s="9">
        <v>1525</v>
      </c>
      <c r="E4" s="9">
        <v>-2185</v>
      </c>
      <c r="F4" s="9"/>
      <c r="G4" s="9">
        <v>-2996</v>
      </c>
      <c r="H4" s="9">
        <v>0</v>
      </c>
      <c r="I4" s="9">
        <v>8368</v>
      </c>
    </row>
    <row r="5" spans="1:9" s="3" customFormat="1" ht="12" customHeight="1">
      <c r="A5" s="3" t="s">
        <v>146</v>
      </c>
      <c r="B5" s="9">
        <v>6368</v>
      </c>
      <c r="C5" s="9">
        <v>5509</v>
      </c>
      <c r="D5" s="9">
        <v>243</v>
      </c>
      <c r="E5" s="9">
        <v>-3485</v>
      </c>
      <c r="F5" s="9">
        <v>0</v>
      </c>
      <c r="G5" s="9">
        <v>-1369</v>
      </c>
      <c r="H5" s="9">
        <v>0</v>
      </c>
      <c r="I5" s="9">
        <v>898</v>
      </c>
    </row>
    <row r="6" spans="1:9" s="3" customFormat="1" ht="12" customHeight="1">
      <c r="A6" s="3" t="s">
        <v>172</v>
      </c>
      <c r="B6" s="9">
        <v>1666</v>
      </c>
      <c r="C6" s="9">
        <v>481</v>
      </c>
      <c r="D6" s="9">
        <v>672</v>
      </c>
      <c r="E6" s="9">
        <v>-1650</v>
      </c>
      <c r="F6" s="9"/>
      <c r="G6" s="9">
        <v>-345</v>
      </c>
      <c r="H6" s="9">
        <v>3332</v>
      </c>
      <c r="I6" s="9">
        <v>2490</v>
      </c>
    </row>
    <row r="7" spans="1:9" s="3" customFormat="1" ht="12" customHeight="1">
      <c r="A7" s="3" t="s">
        <v>165</v>
      </c>
      <c r="B7" s="9">
        <v>610</v>
      </c>
      <c r="C7" s="9">
        <v>177</v>
      </c>
      <c r="D7" s="9">
        <v>-6</v>
      </c>
      <c r="E7" s="9">
        <v>-219</v>
      </c>
      <c r="F7" s="9"/>
      <c r="G7" s="9">
        <v>-79</v>
      </c>
      <c r="H7" s="9">
        <v>-1</v>
      </c>
      <c r="I7" s="9">
        <v>-128</v>
      </c>
    </row>
    <row r="8" spans="1:9" s="3" customFormat="1" ht="12" customHeight="1">
      <c r="A8" s="3" t="s">
        <v>142</v>
      </c>
      <c r="B8" s="9">
        <v>113</v>
      </c>
      <c r="C8" s="9">
        <v>97</v>
      </c>
      <c r="D8" s="9">
        <v>59</v>
      </c>
      <c r="E8" s="9">
        <v>1517</v>
      </c>
      <c r="F8" s="9"/>
      <c r="G8" s="9"/>
      <c r="H8" s="9">
        <v>0</v>
      </c>
      <c r="I8" s="9">
        <v>1673</v>
      </c>
    </row>
    <row r="9" spans="1:9" s="3" customFormat="1" ht="12" customHeight="1">
      <c r="A9" s="3" t="s">
        <v>177</v>
      </c>
      <c r="B9" s="9">
        <v>112</v>
      </c>
      <c r="C9" s="9"/>
      <c r="D9" s="9"/>
      <c r="E9" s="9">
        <v>0</v>
      </c>
      <c r="F9" s="9"/>
      <c r="G9" s="9"/>
      <c r="H9" s="9">
        <v>0</v>
      </c>
      <c r="I9" s="9"/>
    </row>
    <row r="10" spans="1:9" s="3" customFormat="1" ht="12" customHeight="1">
      <c r="A10" s="3" t="s">
        <v>168</v>
      </c>
      <c r="B10" s="9">
        <v>87</v>
      </c>
      <c r="C10" s="9">
        <v>87</v>
      </c>
      <c r="D10" s="9"/>
      <c r="E10" s="9">
        <v>-3</v>
      </c>
      <c r="F10" s="9"/>
      <c r="G10" s="9"/>
      <c r="H10" s="9">
        <v>0</v>
      </c>
      <c r="I10" s="9">
        <v>84</v>
      </c>
    </row>
    <row r="11" spans="1:9" s="3" customFormat="1" ht="12" customHeight="1">
      <c r="A11" s="3" t="s">
        <v>148</v>
      </c>
      <c r="B11" s="9">
        <v>10</v>
      </c>
      <c r="C11" s="9"/>
      <c r="D11" s="9"/>
      <c r="E11" s="9">
        <v>0</v>
      </c>
      <c r="F11" s="9"/>
      <c r="G11" s="9"/>
      <c r="H11" s="9">
        <v>0</v>
      </c>
      <c r="I11" s="9"/>
    </row>
    <row r="12" spans="1:9" s="3" customFormat="1" ht="12" customHeight="1">
      <c r="A12" s="3" t="s">
        <v>147</v>
      </c>
      <c r="B12" s="9">
        <v>7</v>
      </c>
      <c r="C12" s="9">
        <v>0</v>
      </c>
      <c r="D12" s="9"/>
      <c r="E12" s="9">
        <v>-25</v>
      </c>
      <c r="F12" s="9">
        <v>0</v>
      </c>
      <c r="G12" s="9">
        <v>0</v>
      </c>
      <c r="H12" s="9">
        <v>0</v>
      </c>
      <c r="I12" s="9">
        <v>-25</v>
      </c>
    </row>
    <row r="13" spans="1:9" s="3" customFormat="1" ht="12" customHeight="1">
      <c r="A13" s="3" t="s">
        <v>154</v>
      </c>
      <c r="B13" s="9">
        <v>0</v>
      </c>
      <c r="C13" s="9">
        <v>-12</v>
      </c>
      <c r="D13" s="9"/>
      <c r="E13" s="9">
        <v>1</v>
      </c>
      <c r="F13" s="9"/>
      <c r="G13" s="9"/>
      <c r="H13" s="9">
        <v>0</v>
      </c>
      <c r="I13" s="9">
        <v>-11</v>
      </c>
    </row>
    <row r="14" spans="1:9" s="3" customFormat="1" ht="12.75">
      <c r="A14" s="2"/>
      <c r="B14" s="9"/>
      <c r="C14" s="9"/>
      <c r="D14" s="9"/>
      <c r="E14" s="9"/>
      <c r="F14" s="9"/>
      <c r="G14" s="9"/>
      <c r="H14" s="9"/>
      <c r="I14" s="9"/>
    </row>
    <row r="15" spans="1:9" ht="12.75">
      <c r="A15" s="3" t="s">
        <v>139</v>
      </c>
      <c r="B15" s="9">
        <f aca="true" t="shared" si="0" ref="B15:I15">SUM(B4:B14)</f>
        <v>55046</v>
      </c>
      <c r="C15" s="9">
        <f t="shared" si="0"/>
        <v>18363</v>
      </c>
      <c r="D15" s="9">
        <f t="shared" si="0"/>
        <v>2493</v>
      </c>
      <c r="E15" s="9">
        <f t="shared" si="0"/>
        <v>-6049</v>
      </c>
      <c r="F15" s="9">
        <f t="shared" si="0"/>
        <v>0</v>
      </c>
      <c r="G15" s="9">
        <f t="shared" si="0"/>
        <v>-4789</v>
      </c>
      <c r="H15" s="9">
        <f t="shared" si="0"/>
        <v>3331</v>
      </c>
      <c r="I15" s="9">
        <f t="shared" si="0"/>
        <v>13349</v>
      </c>
    </row>
    <row r="16" spans="1:9" ht="12.75">
      <c r="A16" s="1" t="s">
        <v>140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8" spans="1:9" ht="12.75">
      <c r="A18" s="1" t="s">
        <v>136</v>
      </c>
      <c r="B18" s="7">
        <f aca="true" t="shared" si="1" ref="B18:I19">B15/($C15/100)</f>
        <v>299.76583346947666</v>
      </c>
      <c r="C18" s="7">
        <f t="shared" si="1"/>
        <v>100</v>
      </c>
      <c r="D18" s="7">
        <f t="shared" si="1"/>
        <v>13.576213037085443</v>
      </c>
      <c r="E18" s="7">
        <f t="shared" si="1"/>
        <v>-32.94124053803845</v>
      </c>
      <c r="F18" s="7">
        <f t="shared" si="1"/>
        <v>0</v>
      </c>
      <c r="G18" s="7">
        <f t="shared" si="1"/>
        <v>-26.079616620377934</v>
      </c>
      <c r="H18" s="7">
        <f t="shared" si="1"/>
        <v>18.139737515656485</v>
      </c>
      <c r="I18" s="7">
        <f t="shared" si="1"/>
        <v>72.69509339432555</v>
      </c>
    </row>
    <row r="19" spans="1:9" ht="12.75">
      <c r="A19" s="1" t="s">
        <v>137</v>
      </c>
      <c r="B19" s="7" t="e">
        <f t="shared" si="1"/>
        <v>#DIV/0!</v>
      </c>
      <c r="C19" s="7" t="e">
        <f t="shared" si="1"/>
        <v>#DIV/0!</v>
      </c>
      <c r="D19" s="7" t="e">
        <f t="shared" si="1"/>
        <v>#DIV/0!</v>
      </c>
      <c r="E19" s="7" t="e">
        <f t="shared" si="1"/>
        <v>#DIV/0!</v>
      </c>
      <c r="F19" s="7" t="e">
        <f t="shared" si="1"/>
        <v>#DIV/0!</v>
      </c>
      <c r="G19" s="7" t="e">
        <f t="shared" si="1"/>
        <v>#DIV/0!</v>
      </c>
      <c r="H19" s="7" t="e">
        <f t="shared" si="1"/>
        <v>#DIV/0!</v>
      </c>
      <c r="I19" s="7" t="e">
        <f t="shared" si="1"/>
        <v>#DIV/0!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7"/>
  <dimension ref="A1:K22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230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37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145</v>
      </c>
      <c r="B4" s="9">
        <v>340840</v>
      </c>
      <c r="C4" s="9">
        <v>212383</v>
      </c>
      <c r="D4" s="9">
        <v>11207</v>
      </c>
      <c r="E4" s="9">
        <v>-121382</v>
      </c>
      <c r="F4" s="9"/>
      <c r="G4" s="9">
        <v>-51184</v>
      </c>
      <c r="H4" s="9">
        <v>0</v>
      </c>
      <c r="I4" s="9">
        <v>51024</v>
      </c>
    </row>
    <row r="5" spans="1:9" s="3" customFormat="1" ht="12" customHeight="1">
      <c r="A5" s="3" t="s">
        <v>146</v>
      </c>
      <c r="B5" s="9">
        <v>177374</v>
      </c>
      <c r="C5" s="9">
        <v>117940</v>
      </c>
      <c r="D5" s="9">
        <v>8434</v>
      </c>
      <c r="E5" s="9">
        <v>-88797</v>
      </c>
      <c r="F5" s="9">
        <v>0</v>
      </c>
      <c r="G5" s="9">
        <v>-32796</v>
      </c>
      <c r="H5" s="9">
        <v>0</v>
      </c>
      <c r="I5" s="9">
        <v>4781</v>
      </c>
    </row>
    <row r="6" spans="1:9" s="3" customFormat="1" ht="12" customHeight="1">
      <c r="A6" s="3" t="s">
        <v>142</v>
      </c>
      <c r="B6" s="9">
        <v>110795</v>
      </c>
      <c r="C6" s="9">
        <v>74474</v>
      </c>
      <c r="D6" s="9">
        <v>7817</v>
      </c>
      <c r="E6" s="9">
        <v>-26942</v>
      </c>
      <c r="F6" s="9"/>
      <c r="G6" s="9">
        <v>-19176</v>
      </c>
      <c r="H6" s="9">
        <v>0</v>
      </c>
      <c r="I6" s="9">
        <v>36173</v>
      </c>
    </row>
    <row r="7" spans="1:9" s="3" customFormat="1" ht="12" customHeight="1">
      <c r="A7" s="3" t="s">
        <v>149</v>
      </c>
      <c r="B7" s="9">
        <v>77669</v>
      </c>
      <c r="C7" s="9">
        <v>11681</v>
      </c>
      <c r="D7" s="9">
        <v>579</v>
      </c>
      <c r="E7" s="9">
        <v>-9957</v>
      </c>
      <c r="F7" s="9">
        <v>0</v>
      </c>
      <c r="G7" s="9">
        <v>713</v>
      </c>
      <c r="H7" s="9">
        <v>0</v>
      </c>
      <c r="I7" s="9">
        <v>3016</v>
      </c>
    </row>
    <row r="8" spans="1:9" s="3" customFormat="1" ht="12" customHeight="1">
      <c r="A8" s="3" t="s">
        <v>148</v>
      </c>
      <c r="B8" s="9">
        <v>29880</v>
      </c>
      <c r="C8" s="9">
        <v>12349</v>
      </c>
      <c r="D8" s="9">
        <v>989</v>
      </c>
      <c r="E8" s="9">
        <v>-11765</v>
      </c>
      <c r="F8" s="9"/>
      <c r="G8" s="9">
        <v>-11513</v>
      </c>
      <c r="H8" s="9">
        <v>-1266</v>
      </c>
      <c r="I8" s="9">
        <v>-11206</v>
      </c>
    </row>
    <row r="9" spans="1:9" s="3" customFormat="1" ht="12" customHeight="1">
      <c r="A9" s="3" t="s">
        <v>147</v>
      </c>
      <c r="B9" s="9">
        <v>28371</v>
      </c>
      <c r="C9" s="9">
        <v>26754</v>
      </c>
      <c r="D9" s="9">
        <v>1611</v>
      </c>
      <c r="E9" s="9">
        <v>-21920</v>
      </c>
      <c r="F9" s="9">
        <v>0</v>
      </c>
      <c r="G9" s="9">
        <v>-3891</v>
      </c>
      <c r="H9" s="9">
        <v>0</v>
      </c>
      <c r="I9" s="9">
        <v>2554</v>
      </c>
    </row>
    <row r="10" spans="1:9" s="3" customFormat="1" ht="12" customHeight="1">
      <c r="A10" s="3" t="s">
        <v>150</v>
      </c>
      <c r="B10" s="9">
        <v>24292</v>
      </c>
      <c r="C10" s="9">
        <v>20619</v>
      </c>
      <c r="D10" s="9">
        <v>1251</v>
      </c>
      <c r="E10" s="9">
        <v>-9743</v>
      </c>
      <c r="F10" s="9"/>
      <c r="G10" s="9">
        <v>-4930</v>
      </c>
      <c r="H10" s="9">
        <v>0</v>
      </c>
      <c r="I10" s="9">
        <v>7197</v>
      </c>
    </row>
    <row r="11" spans="1:9" s="3" customFormat="1" ht="12" customHeight="1">
      <c r="A11" s="3" t="s">
        <v>173</v>
      </c>
      <c r="B11" s="9">
        <v>5431</v>
      </c>
      <c r="C11" s="9">
        <v>3390</v>
      </c>
      <c r="D11" s="9">
        <v>292</v>
      </c>
      <c r="E11" s="9">
        <v>-44</v>
      </c>
      <c r="F11" s="9"/>
      <c r="G11" s="9">
        <v>-151</v>
      </c>
      <c r="H11" s="9">
        <v>0</v>
      </c>
      <c r="I11" s="9">
        <v>3487</v>
      </c>
    </row>
    <row r="12" spans="1:9" s="3" customFormat="1" ht="12" customHeight="1">
      <c r="A12" s="3" t="s">
        <v>172</v>
      </c>
      <c r="B12" s="9">
        <v>653</v>
      </c>
      <c r="C12" s="9">
        <v>1645</v>
      </c>
      <c r="D12" s="9">
        <v>108</v>
      </c>
      <c r="E12" s="9">
        <v>-1662</v>
      </c>
      <c r="F12" s="9"/>
      <c r="G12" s="9">
        <v>-404</v>
      </c>
      <c r="H12" s="9">
        <v>81</v>
      </c>
      <c r="I12" s="9">
        <v>-232</v>
      </c>
    </row>
    <row r="13" spans="1:9" s="3" customFormat="1" ht="12" customHeight="1">
      <c r="A13" s="3" t="s">
        <v>154</v>
      </c>
      <c r="B13" s="9">
        <v>248</v>
      </c>
      <c r="C13" s="9">
        <v>151</v>
      </c>
      <c r="D13" s="9">
        <v>27</v>
      </c>
      <c r="E13" s="9">
        <v>-18</v>
      </c>
      <c r="F13" s="9"/>
      <c r="G13" s="9">
        <v>-44</v>
      </c>
      <c r="H13" s="9">
        <v>0</v>
      </c>
      <c r="I13" s="9">
        <v>116</v>
      </c>
    </row>
    <row r="14" spans="1:9" s="3" customFormat="1" ht="12" customHeight="1">
      <c r="A14" s="3" t="s">
        <v>165</v>
      </c>
      <c r="B14" s="9">
        <v>209</v>
      </c>
      <c r="C14" s="9">
        <v>209</v>
      </c>
      <c r="D14" s="9"/>
      <c r="E14" s="9">
        <v>-33</v>
      </c>
      <c r="F14" s="9"/>
      <c r="G14" s="9">
        <v>-9</v>
      </c>
      <c r="H14" s="9">
        <v>-1</v>
      </c>
      <c r="I14" s="9">
        <v>166</v>
      </c>
    </row>
    <row r="15" spans="1:9" s="3" customFormat="1" ht="12" customHeight="1">
      <c r="A15" s="3" t="s">
        <v>163</v>
      </c>
      <c r="B15" s="9">
        <v>10</v>
      </c>
      <c r="C15" s="9">
        <v>10</v>
      </c>
      <c r="D15" s="9"/>
      <c r="E15" s="9">
        <v>0</v>
      </c>
      <c r="F15" s="9"/>
      <c r="G15" s="9"/>
      <c r="H15" s="9">
        <v>0</v>
      </c>
      <c r="I15" s="9">
        <v>10</v>
      </c>
    </row>
    <row r="16" spans="1:9" s="3" customFormat="1" ht="12" customHeight="1">
      <c r="A16" s="3" t="s">
        <v>168</v>
      </c>
      <c r="B16" s="9">
        <v>0</v>
      </c>
      <c r="C16" s="9"/>
      <c r="D16" s="9"/>
      <c r="E16" s="9">
        <v>0</v>
      </c>
      <c r="F16" s="9"/>
      <c r="G16" s="9">
        <v>-30</v>
      </c>
      <c r="H16" s="9">
        <v>0</v>
      </c>
      <c r="I16" s="9">
        <v>-30</v>
      </c>
    </row>
    <row r="17" spans="1:9" s="3" customFormat="1" ht="12.75">
      <c r="A17" s="2"/>
      <c r="B17" s="9"/>
      <c r="C17" s="9"/>
      <c r="D17" s="9"/>
      <c r="E17" s="9"/>
      <c r="F17" s="9"/>
      <c r="G17" s="9"/>
      <c r="H17" s="9"/>
      <c r="I17" s="9"/>
    </row>
    <row r="18" spans="1:9" ht="12.75">
      <c r="A18" s="3" t="s">
        <v>139</v>
      </c>
      <c r="B18" s="9">
        <f aca="true" t="shared" si="0" ref="B18:I18">SUM(B4:B17)</f>
        <v>795772</v>
      </c>
      <c r="C18" s="9">
        <f t="shared" si="0"/>
        <v>481605</v>
      </c>
      <c r="D18" s="9">
        <f t="shared" si="0"/>
        <v>32315</v>
      </c>
      <c r="E18" s="9">
        <f t="shared" si="0"/>
        <v>-292263</v>
      </c>
      <c r="F18" s="9">
        <f t="shared" si="0"/>
        <v>0</v>
      </c>
      <c r="G18" s="9">
        <f t="shared" si="0"/>
        <v>-123415</v>
      </c>
      <c r="H18" s="9">
        <f t="shared" si="0"/>
        <v>-1186</v>
      </c>
      <c r="I18" s="9">
        <f t="shared" si="0"/>
        <v>97056</v>
      </c>
    </row>
    <row r="19" spans="1:9" ht="12.75">
      <c r="A19" s="1" t="s">
        <v>140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1" spans="1:9" ht="12.75">
      <c r="A21" s="1" t="s">
        <v>136</v>
      </c>
      <c r="B21" s="7">
        <f aca="true" t="shared" si="1" ref="B21:I22">B18/($C18/100)</f>
        <v>165.23333437152854</v>
      </c>
      <c r="C21" s="7">
        <f t="shared" si="1"/>
        <v>100</v>
      </c>
      <c r="D21" s="7">
        <f t="shared" si="1"/>
        <v>6.7098555870474765</v>
      </c>
      <c r="E21" s="7">
        <f t="shared" si="1"/>
        <v>-60.68520883296477</v>
      </c>
      <c r="F21" s="7">
        <f t="shared" si="1"/>
        <v>0</v>
      </c>
      <c r="G21" s="7">
        <f t="shared" si="1"/>
        <v>-25.625772157681087</v>
      </c>
      <c r="H21" s="7">
        <f t="shared" si="1"/>
        <v>-0.24625990178673393</v>
      </c>
      <c r="I21" s="7">
        <f t="shared" si="1"/>
        <v>20.15261469461488</v>
      </c>
    </row>
    <row r="22" spans="1:9" ht="12.75">
      <c r="A22" s="1" t="s">
        <v>137</v>
      </c>
      <c r="B22" s="7" t="e">
        <f t="shared" si="1"/>
        <v>#DIV/0!</v>
      </c>
      <c r="C22" s="7" t="e">
        <f t="shared" si="1"/>
        <v>#DIV/0!</v>
      </c>
      <c r="D22" s="7" t="e">
        <f t="shared" si="1"/>
        <v>#DIV/0!</v>
      </c>
      <c r="E22" s="7" t="e">
        <f t="shared" si="1"/>
        <v>#DIV/0!</v>
      </c>
      <c r="F22" s="7" t="e">
        <f t="shared" si="1"/>
        <v>#DIV/0!</v>
      </c>
      <c r="G22" s="7" t="e">
        <f t="shared" si="1"/>
        <v>#DIV/0!</v>
      </c>
      <c r="H22" s="7" t="e">
        <f t="shared" si="1"/>
        <v>#DIV/0!</v>
      </c>
      <c r="I22" s="7" t="e">
        <f t="shared" si="1"/>
        <v>#DIV/0!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8"/>
  <dimension ref="A1:K26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231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40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232</v>
      </c>
      <c r="B4" s="9">
        <v>234055</v>
      </c>
      <c r="C4" s="9">
        <v>201698</v>
      </c>
      <c r="D4" s="9">
        <v>43180</v>
      </c>
      <c r="E4" s="9">
        <v>35040</v>
      </c>
      <c r="F4" s="9">
        <v>-199625</v>
      </c>
      <c r="G4" s="9">
        <v>-17772</v>
      </c>
      <c r="H4" s="9">
        <v>0</v>
      </c>
      <c r="I4" s="9">
        <v>62521</v>
      </c>
    </row>
    <row r="5" spans="1:9" s="3" customFormat="1" ht="12" customHeight="1">
      <c r="A5" s="3" t="s">
        <v>148</v>
      </c>
      <c r="B5" s="9">
        <v>53094</v>
      </c>
      <c r="C5" s="9">
        <v>267</v>
      </c>
      <c r="D5" s="9">
        <v>36</v>
      </c>
      <c r="E5" s="9">
        <v>-337</v>
      </c>
      <c r="F5" s="9"/>
      <c r="G5" s="9">
        <v>462</v>
      </c>
      <c r="H5" s="9">
        <v>-7095</v>
      </c>
      <c r="I5" s="9">
        <v>-6667</v>
      </c>
    </row>
    <row r="6" spans="1:9" s="3" customFormat="1" ht="12" customHeight="1">
      <c r="A6" s="3" t="s">
        <v>177</v>
      </c>
      <c r="B6" s="9">
        <v>49417</v>
      </c>
      <c r="C6" s="9">
        <v>45539</v>
      </c>
      <c r="D6" s="9">
        <v>1548</v>
      </c>
      <c r="E6" s="9">
        <v>9377</v>
      </c>
      <c r="F6" s="9"/>
      <c r="G6" s="9">
        <v>-34520</v>
      </c>
      <c r="H6" s="9">
        <v>0</v>
      </c>
      <c r="I6" s="9">
        <v>21944</v>
      </c>
    </row>
    <row r="7" spans="1:9" s="3" customFormat="1" ht="12" customHeight="1">
      <c r="A7" s="3" t="s">
        <v>178</v>
      </c>
      <c r="B7" s="9">
        <v>23430</v>
      </c>
      <c r="C7" s="9">
        <v>23430</v>
      </c>
      <c r="D7" s="9">
        <v>16268</v>
      </c>
      <c r="E7" s="9">
        <v>-11903</v>
      </c>
      <c r="F7" s="9"/>
      <c r="G7" s="9">
        <v>-69</v>
      </c>
      <c r="H7" s="9">
        <v>0</v>
      </c>
      <c r="I7" s="9">
        <v>27726</v>
      </c>
    </row>
    <row r="8" spans="1:9" s="3" customFormat="1" ht="12" customHeight="1">
      <c r="A8" s="3" t="s">
        <v>161</v>
      </c>
      <c r="B8" s="9">
        <v>22141</v>
      </c>
      <c r="C8" s="9">
        <v>21044</v>
      </c>
      <c r="D8" s="9">
        <v>6347</v>
      </c>
      <c r="E8" s="9">
        <v>-11190</v>
      </c>
      <c r="F8" s="9"/>
      <c r="G8" s="9">
        <v>-361</v>
      </c>
      <c r="H8" s="9">
        <v>0</v>
      </c>
      <c r="I8" s="9">
        <v>15840</v>
      </c>
    </row>
    <row r="9" spans="1:9" s="3" customFormat="1" ht="12" customHeight="1">
      <c r="A9" s="3" t="s">
        <v>233</v>
      </c>
      <c r="B9" s="9">
        <v>14186</v>
      </c>
      <c r="C9" s="9">
        <v>13754</v>
      </c>
      <c r="D9" s="9">
        <v>8150</v>
      </c>
      <c r="E9" s="9">
        <v>1259</v>
      </c>
      <c r="F9" s="9">
        <v>-62174</v>
      </c>
      <c r="G9" s="9">
        <v>-2645</v>
      </c>
      <c r="H9" s="9">
        <v>0</v>
      </c>
      <c r="I9" s="9">
        <v>-41656</v>
      </c>
    </row>
    <row r="10" spans="1:9" s="3" customFormat="1" ht="12" customHeight="1">
      <c r="A10" s="3" t="s">
        <v>175</v>
      </c>
      <c r="B10" s="9">
        <v>13806</v>
      </c>
      <c r="C10" s="9">
        <v>6903</v>
      </c>
      <c r="D10" s="9">
        <v>241</v>
      </c>
      <c r="E10" s="9">
        <v>-6903</v>
      </c>
      <c r="F10" s="9"/>
      <c r="G10" s="9">
        <v>-480</v>
      </c>
      <c r="H10" s="9">
        <v>0</v>
      </c>
      <c r="I10" s="9">
        <v>-239</v>
      </c>
    </row>
    <row r="11" spans="1:9" s="3" customFormat="1" ht="12" customHeight="1">
      <c r="A11" s="3" t="s">
        <v>234</v>
      </c>
      <c r="B11" s="9">
        <v>8500</v>
      </c>
      <c r="C11" s="9">
        <v>1189</v>
      </c>
      <c r="D11" s="9">
        <v>124</v>
      </c>
      <c r="E11" s="9">
        <v>484</v>
      </c>
      <c r="F11" s="9">
        <v>-1924</v>
      </c>
      <c r="G11" s="9"/>
      <c r="H11" s="9">
        <v>0</v>
      </c>
      <c r="I11" s="9">
        <v>-127</v>
      </c>
    </row>
    <row r="12" spans="1:9" s="3" customFormat="1" ht="12" customHeight="1">
      <c r="A12" s="3" t="s">
        <v>179</v>
      </c>
      <c r="B12" s="9">
        <v>3516</v>
      </c>
      <c r="C12" s="9">
        <v>3516</v>
      </c>
      <c r="D12" s="9">
        <v>1466</v>
      </c>
      <c r="E12" s="9">
        <v>2357</v>
      </c>
      <c r="F12" s="9"/>
      <c r="G12" s="9">
        <v>-148</v>
      </c>
      <c r="H12" s="9">
        <v>0</v>
      </c>
      <c r="I12" s="9">
        <v>7191</v>
      </c>
    </row>
    <row r="13" spans="1:9" s="3" customFormat="1" ht="12" customHeight="1">
      <c r="A13" s="3" t="s">
        <v>165</v>
      </c>
      <c r="B13" s="9">
        <v>3439</v>
      </c>
      <c r="C13" s="9">
        <v>-1561</v>
      </c>
      <c r="D13" s="9">
        <v>47</v>
      </c>
      <c r="E13" s="9">
        <v>0</v>
      </c>
      <c r="F13" s="9"/>
      <c r="G13" s="9">
        <v>-449</v>
      </c>
      <c r="H13" s="9">
        <v>-14</v>
      </c>
      <c r="I13" s="9">
        <v>-1977</v>
      </c>
    </row>
    <row r="14" spans="1:9" s="3" customFormat="1" ht="12" customHeight="1">
      <c r="A14" s="3" t="s">
        <v>147</v>
      </c>
      <c r="B14" s="9">
        <v>3326</v>
      </c>
      <c r="C14" s="9">
        <v>1474</v>
      </c>
      <c r="D14" s="9"/>
      <c r="E14" s="9">
        <v>-814179</v>
      </c>
      <c r="F14" s="9">
        <v>0</v>
      </c>
      <c r="G14" s="9">
        <v>-11486</v>
      </c>
      <c r="H14" s="9">
        <v>0</v>
      </c>
      <c r="I14" s="9">
        <v>-824191</v>
      </c>
    </row>
    <row r="15" spans="1:9" s="3" customFormat="1" ht="12" customHeight="1">
      <c r="A15" s="3" t="s">
        <v>235</v>
      </c>
      <c r="B15" s="9">
        <v>720</v>
      </c>
      <c r="C15" s="9">
        <v>720</v>
      </c>
      <c r="D15" s="9">
        <v>117</v>
      </c>
      <c r="E15" s="9">
        <v>971</v>
      </c>
      <c r="F15" s="9"/>
      <c r="G15" s="9">
        <v>-725</v>
      </c>
      <c r="H15" s="9">
        <v>0</v>
      </c>
      <c r="I15" s="9">
        <v>1083</v>
      </c>
    </row>
    <row r="16" spans="1:9" s="3" customFormat="1" ht="12" customHeight="1">
      <c r="A16" s="3" t="s">
        <v>236</v>
      </c>
      <c r="B16" s="9">
        <v>420</v>
      </c>
      <c r="C16" s="9">
        <v>349</v>
      </c>
      <c r="D16" s="9">
        <v>31316</v>
      </c>
      <c r="E16" s="9">
        <v>22041</v>
      </c>
      <c r="F16" s="9"/>
      <c r="G16" s="9"/>
      <c r="H16" s="9">
        <v>12</v>
      </c>
      <c r="I16" s="9">
        <v>53718</v>
      </c>
    </row>
    <row r="17" spans="1:9" s="3" customFormat="1" ht="12" customHeight="1">
      <c r="A17" s="3" t="s">
        <v>173</v>
      </c>
      <c r="B17" s="9">
        <v>415</v>
      </c>
      <c r="C17" s="9">
        <v>262</v>
      </c>
      <c r="D17" s="9">
        <v>22</v>
      </c>
      <c r="E17" s="9">
        <v>0</v>
      </c>
      <c r="F17" s="9"/>
      <c r="G17" s="9">
        <v>-50</v>
      </c>
      <c r="H17" s="9">
        <v>0</v>
      </c>
      <c r="I17" s="9">
        <v>234</v>
      </c>
    </row>
    <row r="18" spans="1:9" s="3" customFormat="1" ht="12" customHeight="1">
      <c r="A18" s="3" t="s">
        <v>174</v>
      </c>
      <c r="B18" s="9">
        <v>70</v>
      </c>
      <c r="C18" s="9">
        <v>70</v>
      </c>
      <c r="D18" s="9">
        <v>1</v>
      </c>
      <c r="E18" s="9">
        <v>0</v>
      </c>
      <c r="F18" s="9"/>
      <c r="G18" s="9">
        <v>-4</v>
      </c>
      <c r="H18" s="9">
        <v>0</v>
      </c>
      <c r="I18" s="9">
        <v>67</v>
      </c>
    </row>
    <row r="19" spans="1:9" s="3" customFormat="1" ht="12" customHeight="1">
      <c r="A19" s="3" t="s">
        <v>149</v>
      </c>
      <c r="B19" s="9">
        <v>33</v>
      </c>
      <c r="C19" s="9">
        <v>-967</v>
      </c>
      <c r="D19" s="9"/>
      <c r="E19" s="9">
        <v>1000</v>
      </c>
      <c r="F19" s="9">
        <v>0</v>
      </c>
      <c r="G19" s="9">
        <v>0</v>
      </c>
      <c r="H19" s="9">
        <v>0</v>
      </c>
      <c r="I19" s="9">
        <v>33</v>
      </c>
    </row>
    <row r="20" spans="1:9" s="3" customFormat="1" ht="12" customHeight="1">
      <c r="A20" s="3" t="s">
        <v>146</v>
      </c>
      <c r="B20" s="9">
        <v>0</v>
      </c>
      <c r="C20" s="9">
        <v>0</v>
      </c>
      <c r="D20" s="9">
        <v>5136</v>
      </c>
      <c r="E20" s="9">
        <v>0</v>
      </c>
      <c r="F20" s="9">
        <v>0</v>
      </c>
      <c r="G20" s="9">
        <v>0</v>
      </c>
      <c r="H20" s="9">
        <v>0</v>
      </c>
      <c r="I20" s="9">
        <v>5136</v>
      </c>
    </row>
    <row r="21" spans="1:9" s="3" customFormat="1" ht="12.75">
      <c r="A21" s="2"/>
      <c r="B21" s="9"/>
      <c r="C21" s="9"/>
      <c r="D21" s="9"/>
      <c r="E21" s="9"/>
      <c r="F21" s="9"/>
      <c r="G21" s="9"/>
      <c r="H21" s="9"/>
      <c r="I21" s="9"/>
    </row>
    <row r="22" spans="1:9" ht="12.75">
      <c r="A22" s="3" t="s">
        <v>139</v>
      </c>
      <c r="B22" s="9">
        <f aca="true" t="shared" si="0" ref="B22:I22">SUM(B4:B21)</f>
        <v>430568</v>
      </c>
      <c r="C22" s="9">
        <f t="shared" si="0"/>
        <v>317687</v>
      </c>
      <c r="D22" s="9">
        <f t="shared" si="0"/>
        <v>113999</v>
      </c>
      <c r="E22" s="9">
        <f t="shared" si="0"/>
        <v>-771983</v>
      </c>
      <c r="F22" s="9">
        <f t="shared" si="0"/>
        <v>-263723</v>
      </c>
      <c r="G22" s="9">
        <f t="shared" si="0"/>
        <v>-68247</v>
      </c>
      <c r="H22" s="9">
        <f t="shared" si="0"/>
        <v>-7097</v>
      </c>
      <c r="I22" s="9">
        <f t="shared" si="0"/>
        <v>-679364</v>
      </c>
    </row>
    <row r="23" spans="1:9" ht="12.75">
      <c r="A23" s="1" t="s">
        <v>140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</row>
    <row r="25" spans="1:9" ht="12.75">
      <c r="A25" s="1" t="s">
        <v>136</v>
      </c>
      <c r="B25" s="7">
        <f aca="true" t="shared" si="1" ref="B25:I26">B22/($C22/100)</f>
        <v>135.53214327309584</v>
      </c>
      <c r="C25" s="7">
        <f t="shared" si="1"/>
        <v>100</v>
      </c>
      <c r="D25" s="7">
        <f t="shared" si="1"/>
        <v>35.884061985539226</v>
      </c>
      <c r="E25" s="7">
        <f t="shared" si="1"/>
        <v>-243.00113004309273</v>
      </c>
      <c r="F25" s="7">
        <f t="shared" si="1"/>
        <v>-83.01346923229468</v>
      </c>
      <c r="G25" s="7">
        <f t="shared" si="1"/>
        <v>-21.482465445548605</v>
      </c>
      <c r="H25" s="7">
        <f t="shared" si="1"/>
        <v>-2.2339598409755514</v>
      </c>
      <c r="I25" s="7">
        <f t="shared" si="1"/>
        <v>-213.84696257637236</v>
      </c>
    </row>
    <row r="26" spans="1:9" ht="12.75">
      <c r="A26" s="1" t="s">
        <v>137</v>
      </c>
      <c r="B26" s="7" t="e">
        <f t="shared" si="1"/>
        <v>#DIV/0!</v>
      </c>
      <c r="C26" s="7" t="e">
        <f t="shared" si="1"/>
        <v>#DIV/0!</v>
      </c>
      <c r="D26" s="7" t="e">
        <f t="shared" si="1"/>
        <v>#DIV/0!</v>
      </c>
      <c r="E26" s="7" t="e">
        <f t="shared" si="1"/>
        <v>#DIV/0!</v>
      </c>
      <c r="F26" s="7" t="e">
        <f t="shared" si="1"/>
        <v>#DIV/0!</v>
      </c>
      <c r="G26" s="7" t="e">
        <f t="shared" si="1"/>
        <v>#DIV/0!</v>
      </c>
      <c r="H26" s="7" t="e">
        <f t="shared" si="1"/>
        <v>#DIV/0!</v>
      </c>
      <c r="I26" s="7" t="e">
        <f t="shared" si="1"/>
        <v>#DIV/0!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9"/>
  <dimension ref="A1:K1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237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41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167</v>
      </c>
      <c r="B4" s="9">
        <v>366174</v>
      </c>
      <c r="C4" s="9">
        <v>362043</v>
      </c>
      <c r="D4" s="9">
        <v>11601</v>
      </c>
      <c r="E4" s="9">
        <v>-305351</v>
      </c>
      <c r="F4" s="9"/>
      <c r="G4" s="9">
        <v>-107416</v>
      </c>
      <c r="H4" s="9">
        <v>0</v>
      </c>
      <c r="I4" s="9">
        <v>-39123</v>
      </c>
    </row>
    <row r="5" spans="1:9" s="3" customFormat="1" ht="12" customHeight="1">
      <c r="A5" s="3" t="s">
        <v>238</v>
      </c>
      <c r="B5" s="9">
        <v>85553</v>
      </c>
      <c r="C5" s="9">
        <v>84699</v>
      </c>
      <c r="D5" s="9">
        <v>4045</v>
      </c>
      <c r="E5" s="9">
        <v>-81742</v>
      </c>
      <c r="F5" s="9"/>
      <c r="G5" s="9">
        <v>-22257</v>
      </c>
      <c r="H5" s="9">
        <v>0</v>
      </c>
      <c r="I5" s="9">
        <v>-15255</v>
      </c>
    </row>
    <row r="6" spans="1:9" s="3" customFormat="1" ht="12" customHeight="1">
      <c r="A6" s="3" t="s">
        <v>176</v>
      </c>
      <c r="B6" s="9">
        <v>44992</v>
      </c>
      <c r="C6" s="9">
        <v>44366</v>
      </c>
      <c r="D6" s="9">
        <v>1503</v>
      </c>
      <c r="E6" s="9">
        <v>-43055</v>
      </c>
      <c r="F6" s="9"/>
      <c r="G6" s="9">
        <v>-7991</v>
      </c>
      <c r="H6" s="9">
        <v>0</v>
      </c>
      <c r="I6" s="9">
        <v>-5177</v>
      </c>
    </row>
    <row r="7" spans="1:9" s="3" customFormat="1" ht="12" customHeight="1">
      <c r="A7" s="3" t="s">
        <v>147</v>
      </c>
      <c r="B7" s="9">
        <v>14441</v>
      </c>
      <c r="C7" s="9">
        <v>14441</v>
      </c>
      <c r="D7" s="9">
        <v>445</v>
      </c>
      <c r="E7" s="9">
        <v>-10637</v>
      </c>
      <c r="F7" s="9">
        <v>0</v>
      </c>
      <c r="G7" s="9">
        <v>-2708</v>
      </c>
      <c r="H7" s="9">
        <v>0</v>
      </c>
      <c r="I7" s="9">
        <v>1541</v>
      </c>
    </row>
    <row r="8" spans="1:9" s="3" customFormat="1" ht="12.75">
      <c r="A8" s="2"/>
      <c r="B8" s="9"/>
      <c r="C8" s="9"/>
      <c r="D8" s="9"/>
      <c r="E8" s="9"/>
      <c r="F8" s="9"/>
      <c r="G8" s="9"/>
      <c r="H8" s="9"/>
      <c r="I8" s="9"/>
    </row>
    <row r="9" spans="1:9" ht="12.75">
      <c r="A9" s="3" t="s">
        <v>139</v>
      </c>
      <c r="B9" s="9">
        <f aca="true" t="shared" si="0" ref="B9:I9">SUM(B4:B8)</f>
        <v>511160</v>
      </c>
      <c r="C9" s="9">
        <f t="shared" si="0"/>
        <v>505549</v>
      </c>
      <c r="D9" s="9">
        <f t="shared" si="0"/>
        <v>17594</v>
      </c>
      <c r="E9" s="9">
        <f t="shared" si="0"/>
        <v>-440785</v>
      </c>
      <c r="F9" s="9">
        <f t="shared" si="0"/>
        <v>0</v>
      </c>
      <c r="G9" s="9">
        <f t="shared" si="0"/>
        <v>-140372</v>
      </c>
      <c r="H9" s="9">
        <f t="shared" si="0"/>
        <v>0</v>
      </c>
      <c r="I9" s="9">
        <f t="shared" si="0"/>
        <v>-58014</v>
      </c>
    </row>
    <row r="10" spans="1:9" ht="12.75">
      <c r="A10" s="1" t="s">
        <v>140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2" spans="1:9" ht="12.75">
      <c r="A12" s="1" t="s">
        <v>136</v>
      </c>
      <c r="B12" s="7">
        <f aca="true" t="shared" si="1" ref="B12:I13">B9/($C9/100)</f>
        <v>101.10988252375141</v>
      </c>
      <c r="C12" s="7">
        <f t="shared" si="1"/>
        <v>100</v>
      </c>
      <c r="D12" s="7">
        <f t="shared" si="1"/>
        <v>3.4801769957017026</v>
      </c>
      <c r="E12" s="7">
        <f t="shared" si="1"/>
        <v>-87.18937234570734</v>
      </c>
      <c r="F12" s="7">
        <f t="shared" si="1"/>
        <v>0</v>
      </c>
      <c r="G12" s="7">
        <f t="shared" si="1"/>
        <v>-27.766250155771253</v>
      </c>
      <c r="H12" s="7">
        <f t="shared" si="1"/>
        <v>0</v>
      </c>
      <c r="I12" s="7">
        <f t="shared" si="1"/>
        <v>-11.47544550577689</v>
      </c>
    </row>
    <row r="13" spans="1:9" ht="12.75">
      <c r="A13" s="1" t="s">
        <v>137</v>
      </c>
      <c r="B13" s="7" t="e">
        <f t="shared" si="1"/>
        <v>#DIV/0!</v>
      </c>
      <c r="C13" s="7" t="e">
        <f t="shared" si="1"/>
        <v>#DIV/0!</v>
      </c>
      <c r="D13" s="7" t="e">
        <f t="shared" si="1"/>
        <v>#DIV/0!</v>
      </c>
      <c r="E13" s="7" t="e">
        <f t="shared" si="1"/>
        <v>#DIV/0!</v>
      </c>
      <c r="F13" s="7" t="e">
        <f t="shared" si="1"/>
        <v>#DIV/0!</v>
      </c>
      <c r="G13" s="7" t="e">
        <f t="shared" si="1"/>
        <v>#DIV/0!</v>
      </c>
      <c r="H13" s="7" t="e">
        <f t="shared" si="1"/>
        <v>#DIV/0!</v>
      </c>
      <c r="I13" s="7" t="e">
        <f t="shared" si="1"/>
        <v>#DIV/0!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10"/>
  <dimension ref="A1:K65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239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42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177</v>
      </c>
      <c r="B4" s="9">
        <v>2436345</v>
      </c>
      <c r="C4" s="9">
        <v>2263221</v>
      </c>
      <c r="D4" s="9">
        <v>70882</v>
      </c>
      <c r="E4" s="9">
        <v>-1421481</v>
      </c>
      <c r="F4" s="9"/>
      <c r="G4" s="9">
        <v>-841090</v>
      </c>
      <c r="H4" s="9">
        <v>0</v>
      </c>
      <c r="I4" s="9">
        <v>71532</v>
      </c>
    </row>
    <row r="5" spans="1:9" s="3" customFormat="1" ht="12" customHeight="1">
      <c r="A5" s="3" t="s">
        <v>240</v>
      </c>
      <c r="B5" s="9">
        <v>2744886</v>
      </c>
      <c r="C5" s="9">
        <v>2161506</v>
      </c>
      <c r="D5" s="9">
        <v>267929</v>
      </c>
      <c r="E5" s="9">
        <v>-1261568</v>
      </c>
      <c r="F5" s="9">
        <v>0</v>
      </c>
      <c r="G5" s="9">
        <v>-972898</v>
      </c>
      <c r="H5" s="9">
        <v>0</v>
      </c>
      <c r="I5" s="9">
        <v>194969</v>
      </c>
    </row>
    <row r="6" spans="1:9" s="3" customFormat="1" ht="12" customHeight="1">
      <c r="A6" s="3" t="s">
        <v>241</v>
      </c>
      <c r="B6" s="9">
        <v>773178</v>
      </c>
      <c r="C6" s="9">
        <v>759220</v>
      </c>
      <c r="D6" s="9">
        <v>24139</v>
      </c>
      <c r="E6" s="9">
        <v>-650150</v>
      </c>
      <c r="F6" s="9">
        <v>0</v>
      </c>
      <c r="G6" s="9">
        <v>-175278</v>
      </c>
      <c r="H6" s="9">
        <v>36</v>
      </c>
      <c r="I6" s="9">
        <v>-42033</v>
      </c>
    </row>
    <row r="7" spans="1:9" s="3" customFormat="1" ht="12" customHeight="1">
      <c r="A7" s="3" t="s">
        <v>242</v>
      </c>
      <c r="B7" s="9">
        <v>798826</v>
      </c>
      <c r="C7" s="9">
        <v>490794</v>
      </c>
      <c r="D7" s="9">
        <v>102021</v>
      </c>
      <c r="E7" s="9">
        <v>-410638</v>
      </c>
      <c r="F7" s="9"/>
      <c r="G7" s="9">
        <v>-169535</v>
      </c>
      <c r="H7" s="9">
        <v>1766</v>
      </c>
      <c r="I7" s="9">
        <v>14408</v>
      </c>
    </row>
    <row r="8" spans="1:9" s="3" customFormat="1" ht="12" customHeight="1">
      <c r="A8" s="3" t="s">
        <v>145</v>
      </c>
      <c r="B8" s="9">
        <v>666182</v>
      </c>
      <c r="C8" s="9">
        <v>324534</v>
      </c>
      <c r="D8" s="9">
        <v>215384</v>
      </c>
      <c r="E8" s="9">
        <v>-333585</v>
      </c>
      <c r="F8" s="9"/>
      <c r="G8" s="9">
        <v>-160585</v>
      </c>
      <c r="H8" s="9">
        <v>0</v>
      </c>
      <c r="I8" s="9">
        <v>45748</v>
      </c>
    </row>
    <row r="9" spans="1:9" s="3" customFormat="1" ht="12" customHeight="1">
      <c r="A9" s="3" t="s">
        <v>146</v>
      </c>
      <c r="B9" s="9">
        <v>371004</v>
      </c>
      <c r="C9" s="9">
        <v>268335</v>
      </c>
      <c r="D9" s="9">
        <v>112828</v>
      </c>
      <c r="E9" s="9">
        <v>-125600</v>
      </c>
      <c r="F9" s="9">
        <v>0</v>
      </c>
      <c r="G9" s="9">
        <v>-126049</v>
      </c>
      <c r="H9" s="9">
        <v>0</v>
      </c>
      <c r="I9" s="9">
        <v>129514</v>
      </c>
    </row>
    <row r="10" spans="1:9" s="3" customFormat="1" ht="12" customHeight="1">
      <c r="A10" s="3" t="s">
        <v>243</v>
      </c>
      <c r="B10" s="9">
        <v>172310</v>
      </c>
      <c r="C10" s="9">
        <v>172310</v>
      </c>
      <c r="D10" s="9">
        <v>88388</v>
      </c>
      <c r="E10" s="9">
        <v>-143040</v>
      </c>
      <c r="F10" s="9"/>
      <c r="G10" s="9">
        <v>-36142</v>
      </c>
      <c r="H10" s="9">
        <v>0</v>
      </c>
      <c r="I10" s="9">
        <v>81516</v>
      </c>
    </row>
    <row r="11" spans="1:9" s="3" customFormat="1" ht="12" customHeight="1">
      <c r="A11" s="3" t="s">
        <v>244</v>
      </c>
      <c r="B11" s="9">
        <v>126216</v>
      </c>
      <c r="C11" s="9">
        <v>68609</v>
      </c>
      <c r="D11" s="9">
        <v>7638</v>
      </c>
      <c r="E11" s="9">
        <v>-54146</v>
      </c>
      <c r="F11" s="9">
        <v>-1353</v>
      </c>
      <c r="G11" s="9">
        <v>-23862</v>
      </c>
      <c r="H11" s="9">
        <v>0</v>
      </c>
      <c r="I11" s="9">
        <v>-3114</v>
      </c>
    </row>
    <row r="12" spans="1:9" s="3" customFormat="1" ht="12" customHeight="1">
      <c r="A12" s="3" t="s">
        <v>219</v>
      </c>
      <c r="B12" s="9">
        <v>70483</v>
      </c>
      <c r="C12" s="9">
        <v>67845</v>
      </c>
      <c r="D12" s="9">
        <v>1395</v>
      </c>
      <c r="E12" s="9">
        <v>-94824</v>
      </c>
      <c r="F12" s="9"/>
      <c r="G12" s="9">
        <v>-1512</v>
      </c>
      <c r="H12" s="9">
        <v>0</v>
      </c>
      <c r="I12" s="9">
        <v>-27096</v>
      </c>
    </row>
    <row r="13" spans="1:9" s="3" customFormat="1" ht="12" customHeight="1">
      <c r="A13" s="3" t="s">
        <v>148</v>
      </c>
      <c r="B13" s="9">
        <v>890790</v>
      </c>
      <c r="C13" s="9">
        <v>58023</v>
      </c>
      <c r="D13" s="9">
        <v>35870</v>
      </c>
      <c r="E13" s="9">
        <v>-114924</v>
      </c>
      <c r="F13" s="9"/>
      <c r="G13" s="9">
        <v>-6253</v>
      </c>
      <c r="H13" s="9">
        <v>100</v>
      </c>
      <c r="I13" s="9">
        <v>-27184</v>
      </c>
    </row>
    <row r="14" spans="1:9" s="3" customFormat="1" ht="12" customHeight="1">
      <c r="A14" s="3" t="s">
        <v>179</v>
      </c>
      <c r="B14" s="9">
        <v>69991</v>
      </c>
      <c r="C14" s="9">
        <v>57675</v>
      </c>
      <c r="D14" s="9">
        <v>13631</v>
      </c>
      <c r="E14" s="9">
        <v>-29873</v>
      </c>
      <c r="F14" s="9"/>
      <c r="G14" s="9">
        <v>-3945</v>
      </c>
      <c r="H14" s="9">
        <v>0</v>
      </c>
      <c r="I14" s="9">
        <v>37488</v>
      </c>
    </row>
    <row r="15" spans="1:9" s="3" customFormat="1" ht="12" customHeight="1">
      <c r="A15" s="3" t="s">
        <v>223</v>
      </c>
      <c r="B15" s="9">
        <v>56186</v>
      </c>
      <c r="C15" s="9">
        <v>55790</v>
      </c>
      <c r="D15" s="9">
        <v>2127</v>
      </c>
      <c r="E15" s="9">
        <v>-49228</v>
      </c>
      <c r="F15" s="9"/>
      <c r="G15" s="9">
        <v>-9333</v>
      </c>
      <c r="H15" s="9">
        <v>0</v>
      </c>
      <c r="I15" s="9">
        <v>-644</v>
      </c>
    </row>
    <row r="16" spans="1:9" s="3" customFormat="1" ht="12" customHeight="1">
      <c r="A16" s="3" t="s">
        <v>161</v>
      </c>
      <c r="B16" s="9">
        <v>44522</v>
      </c>
      <c r="C16" s="9">
        <v>44522</v>
      </c>
      <c r="D16" s="9"/>
      <c r="E16" s="9">
        <v>-20000</v>
      </c>
      <c r="F16" s="9"/>
      <c r="G16" s="9">
        <v>-440</v>
      </c>
      <c r="H16" s="9">
        <v>0</v>
      </c>
      <c r="I16" s="9">
        <v>24082</v>
      </c>
    </row>
    <row r="17" spans="1:9" s="3" customFormat="1" ht="12" customHeight="1">
      <c r="A17" s="3" t="s">
        <v>174</v>
      </c>
      <c r="B17" s="9">
        <v>41827</v>
      </c>
      <c r="C17" s="9">
        <v>39872</v>
      </c>
      <c r="D17" s="9">
        <v>966</v>
      </c>
      <c r="E17" s="9">
        <v>-40398</v>
      </c>
      <c r="F17" s="9"/>
      <c r="G17" s="9">
        <v>-2087</v>
      </c>
      <c r="H17" s="9">
        <v>0</v>
      </c>
      <c r="I17" s="9">
        <v>-1647</v>
      </c>
    </row>
    <row r="18" spans="1:9" s="3" customFormat="1" ht="12" customHeight="1">
      <c r="A18" s="3" t="s">
        <v>150</v>
      </c>
      <c r="B18" s="9">
        <v>52855</v>
      </c>
      <c r="C18" s="9">
        <v>37533</v>
      </c>
      <c r="D18" s="9">
        <v>355</v>
      </c>
      <c r="E18" s="9">
        <v>-16459</v>
      </c>
      <c r="F18" s="9"/>
      <c r="G18" s="9">
        <v>-11532</v>
      </c>
      <c r="H18" s="9">
        <v>0</v>
      </c>
      <c r="I18" s="9">
        <v>9897</v>
      </c>
    </row>
    <row r="19" spans="1:9" s="3" customFormat="1" ht="12" customHeight="1">
      <c r="A19" s="3" t="s">
        <v>184</v>
      </c>
      <c r="B19" s="9">
        <v>36335</v>
      </c>
      <c r="C19" s="9">
        <v>36335</v>
      </c>
      <c r="D19" s="9">
        <v>1257</v>
      </c>
      <c r="E19" s="9">
        <v>-16201</v>
      </c>
      <c r="F19" s="9"/>
      <c r="G19" s="9">
        <v>-20963</v>
      </c>
      <c r="H19" s="9">
        <v>0</v>
      </c>
      <c r="I19" s="9">
        <v>428</v>
      </c>
    </row>
    <row r="20" spans="1:9" s="3" customFormat="1" ht="12" customHeight="1">
      <c r="A20" s="3" t="s">
        <v>154</v>
      </c>
      <c r="B20" s="9">
        <v>157934</v>
      </c>
      <c r="C20" s="9">
        <v>35456</v>
      </c>
      <c r="D20" s="9">
        <v>9674</v>
      </c>
      <c r="E20" s="9">
        <v>-30704</v>
      </c>
      <c r="F20" s="9"/>
      <c r="G20" s="9">
        <v>-16169</v>
      </c>
      <c r="H20" s="9">
        <v>0</v>
      </c>
      <c r="I20" s="9">
        <v>-1743</v>
      </c>
    </row>
    <row r="21" spans="1:9" s="3" customFormat="1" ht="12" customHeight="1">
      <c r="A21" s="3" t="s">
        <v>169</v>
      </c>
      <c r="B21" s="9">
        <v>60307</v>
      </c>
      <c r="C21" s="9">
        <v>31327</v>
      </c>
      <c r="D21" s="9">
        <v>1203</v>
      </c>
      <c r="E21" s="9">
        <v>-21075</v>
      </c>
      <c r="F21" s="9"/>
      <c r="G21" s="9">
        <v>-8716</v>
      </c>
      <c r="H21" s="9">
        <v>0</v>
      </c>
      <c r="I21" s="9">
        <v>2739</v>
      </c>
    </row>
    <row r="22" spans="1:9" s="3" customFormat="1" ht="12" customHeight="1">
      <c r="A22" s="3" t="s">
        <v>245</v>
      </c>
      <c r="B22" s="9">
        <v>30343</v>
      </c>
      <c r="C22" s="9">
        <v>30811</v>
      </c>
      <c r="D22" s="9">
        <v>5183</v>
      </c>
      <c r="E22" s="9">
        <v>-32940</v>
      </c>
      <c r="F22" s="9">
        <v>0</v>
      </c>
      <c r="G22" s="9">
        <v>-9884</v>
      </c>
      <c r="H22" s="9">
        <v>172</v>
      </c>
      <c r="I22" s="9">
        <v>-6658</v>
      </c>
    </row>
    <row r="23" spans="1:9" s="3" customFormat="1" ht="12" customHeight="1">
      <c r="A23" s="3" t="s">
        <v>142</v>
      </c>
      <c r="B23" s="9">
        <v>29925</v>
      </c>
      <c r="C23" s="9">
        <v>29040</v>
      </c>
      <c r="D23" s="9">
        <v>21421</v>
      </c>
      <c r="E23" s="9">
        <v>-71792</v>
      </c>
      <c r="F23" s="9"/>
      <c r="G23" s="9">
        <v>-5838</v>
      </c>
      <c r="H23" s="9">
        <v>0</v>
      </c>
      <c r="I23" s="9">
        <v>-27169</v>
      </c>
    </row>
    <row r="24" spans="1:9" s="3" customFormat="1" ht="12" customHeight="1">
      <c r="A24" s="3" t="s">
        <v>162</v>
      </c>
      <c r="B24" s="9">
        <v>25803</v>
      </c>
      <c r="C24" s="9">
        <v>25803</v>
      </c>
      <c r="D24" s="9">
        <v>447</v>
      </c>
      <c r="E24" s="9">
        <v>-1035</v>
      </c>
      <c r="F24" s="9">
        <v>0</v>
      </c>
      <c r="G24" s="9">
        <v>-2006</v>
      </c>
      <c r="H24" s="9">
        <v>0</v>
      </c>
      <c r="I24" s="9">
        <v>23209</v>
      </c>
    </row>
    <row r="25" spans="1:9" s="3" customFormat="1" ht="12" customHeight="1">
      <c r="A25" s="3" t="s">
        <v>156</v>
      </c>
      <c r="B25" s="9">
        <v>22421</v>
      </c>
      <c r="C25" s="9">
        <v>19229</v>
      </c>
      <c r="D25" s="9">
        <v>2298</v>
      </c>
      <c r="E25" s="9">
        <v>-17492</v>
      </c>
      <c r="F25" s="9">
        <v>0</v>
      </c>
      <c r="G25" s="9">
        <v>-6113</v>
      </c>
      <c r="H25" s="9">
        <v>0</v>
      </c>
      <c r="I25" s="9">
        <v>-2078</v>
      </c>
    </row>
    <row r="26" spans="1:9" s="3" customFormat="1" ht="12" customHeight="1">
      <c r="A26" s="3" t="s">
        <v>246</v>
      </c>
      <c r="B26" s="9">
        <v>21264</v>
      </c>
      <c r="C26" s="9">
        <v>17848</v>
      </c>
      <c r="D26" s="9">
        <v>428</v>
      </c>
      <c r="E26" s="9">
        <v>-1419</v>
      </c>
      <c r="F26" s="9"/>
      <c r="G26" s="9">
        <v>-2091</v>
      </c>
      <c r="H26" s="9">
        <v>0</v>
      </c>
      <c r="I26" s="9">
        <v>14766</v>
      </c>
    </row>
    <row r="27" spans="1:9" s="3" customFormat="1" ht="12" customHeight="1">
      <c r="A27" s="3" t="s">
        <v>147</v>
      </c>
      <c r="B27" s="9">
        <v>14352</v>
      </c>
      <c r="C27" s="9">
        <v>14352</v>
      </c>
      <c r="D27" s="9">
        <v>3803</v>
      </c>
      <c r="E27" s="9">
        <v>43953</v>
      </c>
      <c r="F27" s="9">
        <v>0</v>
      </c>
      <c r="G27" s="9">
        <v>-325</v>
      </c>
      <c r="H27" s="9">
        <v>0</v>
      </c>
      <c r="I27" s="9">
        <v>61783</v>
      </c>
    </row>
    <row r="28" spans="1:9" s="3" customFormat="1" ht="12" customHeight="1">
      <c r="A28" s="3" t="s">
        <v>247</v>
      </c>
      <c r="B28" s="9">
        <v>29569</v>
      </c>
      <c r="C28" s="9">
        <v>13592</v>
      </c>
      <c r="D28" s="9">
        <v>2337</v>
      </c>
      <c r="E28" s="9">
        <v>-11997</v>
      </c>
      <c r="F28" s="9"/>
      <c r="G28" s="9">
        <v>-1957</v>
      </c>
      <c r="H28" s="9">
        <v>0</v>
      </c>
      <c r="I28" s="9">
        <v>1975</v>
      </c>
    </row>
    <row r="29" spans="1:9" s="3" customFormat="1" ht="12" customHeight="1">
      <c r="A29" s="3" t="s">
        <v>248</v>
      </c>
      <c r="B29" s="9">
        <v>12315</v>
      </c>
      <c r="C29" s="9">
        <v>12315</v>
      </c>
      <c r="D29" s="9"/>
      <c r="E29" s="9">
        <v>-9275</v>
      </c>
      <c r="F29" s="9"/>
      <c r="G29" s="9">
        <v>-933</v>
      </c>
      <c r="H29" s="9">
        <v>0</v>
      </c>
      <c r="I29" s="9">
        <v>2107</v>
      </c>
    </row>
    <row r="30" spans="1:9" s="3" customFormat="1" ht="12" customHeight="1">
      <c r="A30" s="3" t="s">
        <v>249</v>
      </c>
      <c r="B30" s="9">
        <v>14902</v>
      </c>
      <c r="C30" s="9">
        <v>11190</v>
      </c>
      <c r="D30" s="9">
        <v>1048</v>
      </c>
      <c r="E30" s="9">
        <v>5843</v>
      </c>
      <c r="F30" s="9"/>
      <c r="G30" s="9">
        <v>-1531</v>
      </c>
      <c r="H30" s="9">
        <v>0</v>
      </c>
      <c r="I30" s="9">
        <v>16550</v>
      </c>
    </row>
    <row r="31" spans="1:9" s="3" customFormat="1" ht="12" customHeight="1">
      <c r="A31" s="3" t="s">
        <v>181</v>
      </c>
      <c r="B31" s="9">
        <v>10364</v>
      </c>
      <c r="C31" s="9">
        <v>9706</v>
      </c>
      <c r="D31" s="9">
        <v>1658</v>
      </c>
      <c r="E31" s="9">
        <v>567</v>
      </c>
      <c r="F31" s="9"/>
      <c r="G31" s="9">
        <v>-1517</v>
      </c>
      <c r="H31" s="9">
        <v>0</v>
      </c>
      <c r="I31" s="9">
        <v>10414</v>
      </c>
    </row>
    <row r="32" spans="1:9" s="3" customFormat="1" ht="12" customHeight="1">
      <c r="A32" s="3" t="s">
        <v>250</v>
      </c>
      <c r="B32" s="9">
        <v>17533</v>
      </c>
      <c r="C32" s="9">
        <v>7990</v>
      </c>
      <c r="D32" s="9"/>
      <c r="E32" s="9">
        <v>-3803</v>
      </c>
      <c r="F32" s="9">
        <v>-2588</v>
      </c>
      <c r="G32" s="9">
        <v>-3798</v>
      </c>
      <c r="H32" s="9">
        <v>0</v>
      </c>
      <c r="I32" s="9">
        <v>-2199</v>
      </c>
    </row>
    <row r="33" spans="1:9" s="3" customFormat="1" ht="12" customHeight="1">
      <c r="A33" s="3" t="s">
        <v>220</v>
      </c>
      <c r="B33" s="9">
        <v>25807</v>
      </c>
      <c r="C33" s="9">
        <v>7269</v>
      </c>
      <c r="D33" s="9">
        <v>282</v>
      </c>
      <c r="E33" s="9">
        <v>-2913</v>
      </c>
      <c r="F33" s="9"/>
      <c r="G33" s="9">
        <v>-2970</v>
      </c>
      <c r="H33" s="9">
        <v>0</v>
      </c>
      <c r="I33" s="9">
        <v>1668</v>
      </c>
    </row>
    <row r="34" spans="1:9" s="3" customFormat="1" ht="12" customHeight="1">
      <c r="A34" s="3" t="s">
        <v>218</v>
      </c>
      <c r="B34" s="9">
        <v>6348</v>
      </c>
      <c r="C34" s="9">
        <v>5754</v>
      </c>
      <c r="D34" s="9">
        <v>172</v>
      </c>
      <c r="E34" s="9">
        <v>-6811</v>
      </c>
      <c r="F34" s="9"/>
      <c r="G34" s="9">
        <v>673</v>
      </c>
      <c r="H34" s="9">
        <v>0</v>
      </c>
      <c r="I34" s="9">
        <v>-212</v>
      </c>
    </row>
    <row r="35" spans="1:9" s="3" customFormat="1" ht="12" customHeight="1">
      <c r="A35" s="3" t="s">
        <v>149</v>
      </c>
      <c r="B35" s="9">
        <v>4794</v>
      </c>
      <c r="C35" s="9">
        <v>5106</v>
      </c>
      <c r="D35" s="9">
        <v>1111</v>
      </c>
      <c r="E35" s="9">
        <v>-12621</v>
      </c>
      <c r="F35" s="9">
        <v>0</v>
      </c>
      <c r="G35" s="9">
        <v>-3763</v>
      </c>
      <c r="H35" s="9">
        <v>0</v>
      </c>
      <c r="I35" s="9">
        <v>-10167</v>
      </c>
    </row>
    <row r="36" spans="1:9" s="3" customFormat="1" ht="12" customHeight="1">
      <c r="A36" s="3" t="s">
        <v>157</v>
      </c>
      <c r="B36" s="9">
        <v>6358</v>
      </c>
      <c r="C36" s="9">
        <v>4944</v>
      </c>
      <c r="D36" s="9">
        <v>719</v>
      </c>
      <c r="E36" s="9">
        <v>-5393</v>
      </c>
      <c r="F36" s="9"/>
      <c r="G36" s="9">
        <v>-627</v>
      </c>
      <c r="H36" s="9">
        <v>0</v>
      </c>
      <c r="I36" s="9">
        <v>-357</v>
      </c>
    </row>
    <row r="37" spans="1:9" s="3" customFormat="1" ht="12" customHeight="1">
      <c r="A37" s="3" t="s">
        <v>167</v>
      </c>
      <c r="B37" s="9">
        <v>4935</v>
      </c>
      <c r="C37" s="9">
        <v>4859</v>
      </c>
      <c r="D37" s="9">
        <v>167</v>
      </c>
      <c r="E37" s="9">
        <v>-2558</v>
      </c>
      <c r="F37" s="9"/>
      <c r="G37" s="9">
        <v>-1637</v>
      </c>
      <c r="H37" s="9">
        <v>0</v>
      </c>
      <c r="I37" s="9">
        <v>831</v>
      </c>
    </row>
    <row r="38" spans="1:9" s="3" customFormat="1" ht="12" customHeight="1">
      <c r="A38" s="3" t="s">
        <v>173</v>
      </c>
      <c r="B38" s="9">
        <v>6157</v>
      </c>
      <c r="C38" s="9">
        <v>3803</v>
      </c>
      <c r="D38" s="9">
        <v>337</v>
      </c>
      <c r="E38" s="9">
        <v>-1782</v>
      </c>
      <c r="F38" s="9"/>
      <c r="G38" s="9">
        <v>-175</v>
      </c>
      <c r="H38" s="9">
        <v>0</v>
      </c>
      <c r="I38" s="9">
        <v>2183</v>
      </c>
    </row>
    <row r="39" spans="1:9" s="3" customFormat="1" ht="12" customHeight="1">
      <c r="A39" s="3" t="s">
        <v>153</v>
      </c>
      <c r="B39" s="9">
        <v>3102</v>
      </c>
      <c r="C39" s="9">
        <v>3102</v>
      </c>
      <c r="D39" s="9"/>
      <c r="E39" s="9">
        <v>0</v>
      </c>
      <c r="F39" s="9"/>
      <c r="G39" s="9"/>
      <c r="H39" s="9">
        <v>0</v>
      </c>
      <c r="I39" s="9">
        <v>3102</v>
      </c>
    </row>
    <row r="40" spans="1:9" s="3" customFormat="1" ht="12" customHeight="1">
      <c r="A40" s="3" t="s">
        <v>251</v>
      </c>
      <c r="B40" s="9">
        <v>3294</v>
      </c>
      <c r="C40" s="9">
        <v>3101</v>
      </c>
      <c r="D40" s="9">
        <v>6873</v>
      </c>
      <c r="E40" s="9">
        <v>3465</v>
      </c>
      <c r="F40" s="9"/>
      <c r="G40" s="9">
        <v>-13888</v>
      </c>
      <c r="H40" s="9">
        <v>9</v>
      </c>
      <c r="I40" s="9">
        <v>-440</v>
      </c>
    </row>
    <row r="41" spans="1:9" s="3" customFormat="1" ht="12" customHeight="1">
      <c r="A41" s="3" t="s">
        <v>176</v>
      </c>
      <c r="B41" s="9">
        <v>3068</v>
      </c>
      <c r="C41" s="9">
        <v>3068</v>
      </c>
      <c r="D41" s="9">
        <v>117</v>
      </c>
      <c r="E41" s="9">
        <v>-2209</v>
      </c>
      <c r="F41" s="9"/>
      <c r="G41" s="9">
        <v>-592</v>
      </c>
      <c r="H41" s="9">
        <v>0</v>
      </c>
      <c r="I41" s="9">
        <v>384</v>
      </c>
    </row>
    <row r="42" spans="1:9" s="3" customFormat="1" ht="12" customHeight="1">
      <c r="A42" s="3" t="s">
        <v>252</v>
      </c>
      <c r="B42" s="9">
        <v>6868</v>
      </c>
      <c r="C42" s="9">
        <v>2554</v>
      </c>
      <c r="D42" s="9">
        <v>136</v>
      </c>
      <c r="E42" s="9">
        <v>-987</v>
      </c>
      <c r="F42" s="9"/>
      <c r="G42" s="9">
        <v>-917</v>
      </c>
      <c r="H42" s="9">
        <v>0</v>
      </c>
      <c r="I42" s="9">
        <v>786</v>
      </c>
    </row>
    <row r="43" spans="1:9" s="3" customFormat="1" ht="12" customHeight="1">
      <c r="A43" s="3" t="s">
        <v>253</v>
      </c>
      <c r="B43" s="9">
        <v>1841</v>
      </c>
      <c r="C43" s="9">
        <v>1777</v>
      </c>
      <c r="D43" s="9">
        <v>317</v>
      </c>
      <c r="E43" s="9">
        <v>-875</v>
      </c>
      <c r="F43" s="9"/>
      <c r="G43" s="9">
        <v>-186</v>
      </c>
      <c r="H43" s="9">
        <v>0</v>
      </c>
      <c r="I43" s="9">
        <v>1033</v>
      </c>
    </row>
    <row r="44" spans="1:9" s="3" customFormat="1" ht="12" customHeight="1">
      <c r="A44" s="3" t="s">
        <v>165</v>
      </c>
      <c r="B44" s="9">
        <v>3166</v>
      </c>
      <c r="C44" s="9">
        <v>1631</v>
      </c>
      <c r="D44" s="9">
        <v>256</v>
      </c>
      <c r="E44" s="9">
        <v>-988</v>
      </c>
      <c r="F44" s="9"/>
      <c r="G44" s="9">
        <v>-412</v>
      </c>
      <c r="H44" s="9">
        <v>-6</v>
      </c>
      <c r="I44" s="9">
        <v>481</v>
      </c>
    </row>
    <row r="45" spans="1:9" s="3" customFormat="1" ht="12" customHeight="1">
      <c r="A45" s="3" t="s">
        <v>254</v>
      </c>
      <c r="B45" s="9">
        <v>19470</v>
      </c>
      <c r="C45" s="9">
        <v>1558</v>
      </c>
      <c r="D45" s="9">
        <v>422</v>
      </c>
      <c r="E45" s="9">
        <v>-1456</v>
      </c>
      <c r="F45" s="9"/>
      <c r="G45" s="9">
        <v>-1280</v>
      </c>
      <c r="H45" s="9">
        <v>565</v>
      </c>
      <c r="I45" s="9">
        <v>-191</v>
      </c>
    </row>
    <row r="46" spans="1:9" s="3" customFormat="1" ht="12" customHeight="1">
      <c r="A46" s="3" t="s">
        <v>168</v>
      </c>
      <c r="B46" s="9">
        <v>1810</v>
      </c>
      <c r="C46" s="9">
        <v>1520</v>
      </c>
      <c r="D46" s="9">
        <v>-2</v>
      </c>
      <c r="E46" s="9">
        <v>-607</v>
      </c>
      <c r="F46" s="9"/>
      <c r="G46" s="9">
        <v>-309</v>
      </c>
      <c r="H46" s="9">
        <v>0</v>
      </c>
      <c r="I46" s="9">
        <v>602</v>
      </c>
    </row>
    <row r="47" spans="1:9" s="3" customFormat="1" ht="12" customHeight="1">
      <c r="A47" s="3" t="s">
        <v>160</v>
      </c>
      <c r="B47" s="9">
        <v>2178</v>
      </c>
      <c r="C47" s="9">
        <v>858</v>
      </c>
      <c r="D47" s="9">
        <v>-10</v>
      </c>
      <c r="E47" s="9">
        <v>-760</v>
      </c>
      <c r="F47" s="9"/>
      <c r="G47" s="9">
        <v>-555</v>
      </c>
      <c r="H47" s="9">
        <v>0</v>
      </c>
      <c r="I47" s="9">
        <v>-467</v>
      </c>
    </row>
    <row r="48" spans="1:9" s="3" customFormat="1" ht="12" customHeight="1">
      <c r="A48" s="3" t="s">
        <v>152</v>
      </c>
      <c r="B48" s="9">
        <v>666</v>
      </c>
      <c r="C48" s="9">
        <v>666</v>
      </c>
      <c r="D48" s="9"/>
      <c r="E48" s="9">
        <v>-76</v>
      </c>
      <c r="F48" s="9"/>
      <c r="G48" s="9">
        <v>-66</v>
      </c>
      <c r="H48" s="9">
        <v>0</v>
      </c>
      <c r="I48" s="9">
        <v>524</v>
      </c>
    </row>
    <row r="49" spans="1:9" s="3" customFormat="1" ht="12" customHeight="1">
      <c r="A49" s="3" t="s">
        <v>175</v>
      </c>
      <c r="B49" s="9">
        <v>4337</v>
      </c>
      <c r="C49" s="9">
        <v>650</v>
      </c>
      <c r="D49" s="9">
        <v>22</v>
      </c>
      <c r="E49" s="9">
        <v>-171</v>
      </c>
      <c r="F49" s="9"/>
      <c r="G49" s="9">
        <v>176</v>
      </c>
      <c r="H49" s="9">
        <v>0</v>
      </c>
      <c r="I49" s="9">
        <v>677</v>
      </c>
    </row>
    <row r="50" spans="1:9" s="3" customFormat="1" ht="12" customHeight="1">
      <c r="A50" s="3" t="s">
        <v>217</v>
      </c>
      <c r="B50" s="9">
        <v>447</v>
      </c>
      <c r="C50" s="9">
        <v>447</v>
      </c>
      <c r="D50" s="9">
        <v>25</v>
      </c>
      <c r="E50" s="9">
        <v>-447</v>
      </c>
      <c r="F50" s="9"/>
      <c r="G50" s="9">
        <v>-25</v>
      </c>
      <c r="H50" s="9">
        <v>0</v>
      </c>
      <c r="I50" s="9"/>
    </row>
    <row r="51" spans="1:9" s="3" customFormat="1" ht="12" customHeight="1">
      <c r="A51" s="3" t="s">
        <v>215</v>
      </c>
      <c r="B51" s="9">
        <v>576</v>
      </c>
      <c r="C51" s="9">
        <v>339</v>
      </c>
      <c r="D51" s="9">
        <v>48</v>
      </c>
      <c r="E51" s="9">
        <v>-379</v>
      </c>
      <c r="F51" s="9"/>
      <c r="G51" s="9">
        <v>-303</v>
      </c>
      <c r="H51" s="9">
        <v>0</v>
      </c>
      <c r="I51" s="9">
        <v>-295</v>
      </c>
    </row>
    <row r="52" spans="1:9" s="3" customFormat="1" ht="12" customHeight="1">
      <c r="A52" s="3" t="s">
        <v>182</v>
      </c>
      <c r="B52" s="9">
        <v>355</v>
      </c>
      <c r="C52" s="9">
        <v>302</v>
      </c>
      <c r="D52" s="9"/>
      <c r="E52" s="9">
        <v>-309</v>
      </c>
      <c r="F52" s="9"/>
      <c r="G52" s="9">
        <v>-1</v>
      </c>
      <c r="H52" s="9">
        <v>0</v>
      </c>
      <c r="I52" s="9">
        <v>-8</v>
      </c>
    </row>
    <row r="53" spans="1:9" s="3" customFormat="1" ht="12" customHeight="1">
      <c r="A53" s="3" t="s">
        <v>180</v>
      </c>
      <c r="B53" s="9">
        <v>166</v>
      </c>
      <c r="C53" s="9">
        <v>166</v>
      </c>
      <c r="D53" s="9">
        <v>6</v>
      </c>
      <c r="E53" s="9">
        <v>-102</v>
      </c>
      <c r="F53" s="9"/>
      <c r="G53" s="9">
        <v>-16</v>
      </c>
      <c r="H53" s="9">
        <v>0</v>
      </c>
      <c r="I53" s="9">
        <v>54</v>
      </c>
    </row>
    <row r="54" spans="1:9" s="3" customFormat="1" ht="12" customHeight="1">
      <c r="A54" s="3" t="s">
        <v>228</v>
      </c>
      <c r="B54" s="9">
        <v>35</v>
      </c>
      <c r="C54" s="9">
        <v>35</v>
      </c>
      <c r="D54" s="9"/>
      <c r="E54" s="9">
        <v>-35</v>
      </c>
      <c r="F54" s="9"/>
      <c r="G54" s="9"/>
      <c r="H54" s="9">
        <v>0</v>
      </c>
      <c r="I54" s="9"/>
    </row>
    <row r="55" spans="1:9" s="3" customFormat="1" ht="12" customHeight="1">
      <c r="A55" s="3" t="s">
        <v>183</v>
      </c>
      <c r="B55" s="9">
        <v>-34</v>
      </c>
      <c r="C55" s="9">
        <v>-34</v>
      </c>
      <c r="D55" s="9">
        <v>23</v>
      </c>
      <c r="E55" s="9">
        <v>-16</v>
      </c>
      <c r="F55" s="9"/>
      <c r="G55" s="9">
        <v>-68</v>
      </c>
      <c r="H55" s="9">
        <v>0</v>
      </c>
      <c r="I55" s="9">
        <v>-95</v>
      </c>
    </row>
    <row r="56" spans="1:9" s="3" customFormat="1" ht="12" customHeight="1">
      <c r="A56" s="3" t="s">
        <v>255</v>
      </c>
      <c r="B56" s="9">
        <v>-144</v>
      </c>
      <c r="C56" s="9">
        <v>-144</v>
      </c>
      <c r="D56" s="9">
        <v>654</v>
      </c>
      <c r="E56" s="9">
        <v>634</v>
      </c>
      <c r="F56" s="9"/>
      <c r="G56" s="9">
        <v>-13</v>
      </c>
      <c r="H56" s="9">
        <v>0</v>
      </c>
      <c r="I56" s="9">
        <v>1131</v>
      </c>
    </row>
    <row r="57" spans="1:9" s="3" customFormat="1" ht="12" customHeight="1">
      <c r="A57" s="3" t="s">
        <v>236</v>
      </c>
      <c r="B57" s="9">
        <v>-501</v>
      </c>
      <c r="C57" s="9">
        <v>-501</v>
      </c>
      <c r="D57" s="9">
        <v>644</v>
      </c>
      <c r="E57" s="9">
        <v>3109</v>
      </c>
      <c r="F57" s="9"/>
      <c r="G57" s="9"/>
      <c r="H57" s="9">
        <v>0</v>
      </c>
      <c r="I57" s="9">
        <v>3252</v>
      </c>
    </row>
    <row r="58" spans="1:9" s="3" customFormat="1" ht="12" customHeight="1">
      <c r="A58" s="3" t="s">
        <v>256</v>
      </c>
      <c r="B58" s="9">
        <v>-1204</v>
      </c>
      <c r="C58" s="9">
        <v>-1058</v>
      </c>
      <c r="D58" s="9">
        <v>887</v>
      </c>
      <c r="E58" s="9">
        <v>5700</v>
      </c>
      <c r="F58" s="9"/>
      <c r="G58" s="9">
        <v>-1733</v>
      </c>
      <c r="H58" s="9">
        <v>0</v>
      </c>
      <c r="I58" s="9">
        <v>3796</v>
      </c>
    </row>
    <row r="59" spans="1:9" s="3" customFormat="1" ht="12" customHeight="1">
      <c r="A59" s="3" t="s">
        <v>172</v>
      </c>
      <c r="B59" s="9">
        <v>0</v>
      </c>
      <c r="C59" s="9"/>
      <c r="D59" s="9">
        <v>365</v>
      </c>
      <c r="E59" s="9">
        <v>-392</v>
      </c>
      <c r="F59" s="9"/>
      <c r="G59" s="9">
        <v>-65</v>
      </c>
      <c r="H59" s="9">
        <v>0</v>
      </c>
      <c r="I59" s="9">
        <v>-92</v>
      </c>
    </row>
    <row r="60" spans="1:9" s="3" customFormat="1" ht="12.75">
      <c r="A60" s="2"/>
      <c r="B60" s="9"/>
      <c r="C60" s="9"/>
      <c r="D60" s="9"/>
      <c r="E60" s="9"/>
      <c r="F60" s="9"/>
      <c r="G60" s="9"/>
      <c r="H60" s="9"/>
      <c r="I60" s="9"/>
    </row>
    <row r="61" spans="1:9" ht="12.75">
      <c r="A61" s="3" t="s">
        <v>139</v>
      </c>
      <c r="B61" s="9">
        <f aca="true" t="shared" si="0" ref="B61:I61">SUM(B4:B60)</f>
        <v>9902863</v>
      </c>
      <c r="C61" s="9">
        <f t="shared" si="0"/>
        <v>7216555</v>
      </c>
      <c r="D61" s="9">
        <f t="shared" si="0"/>
        <v>1007881</v>
      </c>
      <c r="E61" s="9">
        <f t="shared" si="0"/>
        <v>-4962263</v>
      </c>
      <c r="F61" s="9">
        <f t="shared" si="0"/>
        <v>-3941</v>
      </c>
      <c r="G61" s="9">
        <f t="shared" si="0"/>
        <v>-2651134</v>
      </c>
      <c r="H61" s="9">
        <f t="shared" si="0"/>
        <v>2642</v>
      </c>
      <c r="I61" s="9">
        <f t="shared" si="0"/>
        <v>609740</v>
      </c>
    </row>
    <row r="62" spans="1:9" ht="12.75">
      <c r="A62" s="1" t="s">
        <v>140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</row>
    <row r="64" spans="1:9" ht="12.75">
      <c r="A64" s="1" t="s">
        <v>136</v>
      </c>
      <c r="B64" s="7">
        <f aca="true" t="shared" si="1" ref="B64:I65">B61/($C61/100)</f>
        <v>137.22424342362802</v>
      </c>
      <c r="C64" s="7">
        <f t="shared" si="1"/>
        <v>100</v>
      </c>
      <c r="D64" s="7">
        <f t="shared" si="1"/>
        <v>13.966234581458881</v>
      </c>
      <c r="E64" s="7">
        <f t="shared" si="1"/>
        <v>-68.76221410354387</v>
      </c>
      <c r="F64" s="7">
        <f t="shared" si="1"/>
        <v>-0.05461054478210171</v>
      </c>
      <c r="G64" s="7">
        <f t="shared" si="1"/>
        <v>-36.736836343657046</v>
      </c>
      <c r="H64" s="7">
        <f t="shared" si="1"/>
        <v>0.036610266255851995</v>
      </c>
      <c r="I64" s="7">
        <f t="shared" si="1"/>
        <v>8.449183855731716</v>
      </c>
    </row>
    <row r="65" spans="1:9" ht="12.75">
      <c r="A65" s="1" t="s">
        <v>137</v>
      </c>
      <c r="B65" s="7" t="e">
        <f t="shared" si="1"/>
        <v>#DIV/0!</v>
      </c>
      <c r="C65" s="7" t="e">
        <f t="shared" si="1"/>
        <v>#DIV/0!</v>
      </c>
      <c r="D65" s="7" t="e">
        <f t="shared" si="1"/>
        <v>#DIV/0!</v>
      </c>
      <c r="E65" s="7" t="e">
        <f t="shared" si="1"/>
        <v>#DIV/0!</v>
      </c>
      <c r="F65" s="7" t="e">
        <f t="shared" si="1"/>
        <v>#DIV/0!</v>
      </c>
      <c r="G65" s="7" t="e">
        <f t="shared" si="1"/>
        <v>#DIV/0!</v>
      </c>
      <c r="H65" s="7" t="e">
        <f t="shared" si="1"/>
        <v>#DIV/0!</v>
      </c>
      <c r="I65" s="7" t="e">
        <f t="shared" si="1"/>
        <v>#DIV/0!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11"/>
  <dimension ref="A1:K3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257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43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187</v>
      </c>
      <c r="B4" s="9">
        <v>86280</v>
      </c>
      <c r="C4" s="9">
        <v>86280</v>
      </c>
      <c r="D4" s="9">
        <v>578</v>
      </c>
      <c r="E4" s="9">
        <v>-68617</v>
      </c>
      <c r="F4" s="9"/>
      <c r="G4" s="9">
        <v>-22732</v>
      </c>
      <c r="H4" s="9">
        <v>0</v>
      </c>
      <c r="I4" s="9">
        <v>-4491</v>
      </c>
    </row>
    <row r="5" spans="1:9" s="3" customFormat="1" ht="12" customHeight="1">
      <c r="A5" s="3" t="s">
        <v>192</v>
      </c>
      <c r="B5" s="9">
        <v>76269</v>
      </c>
      <c r="C5" s="9">
        <v>76269</v>
      </c>
      <c r="D5" s="9">
        <v>437</v>
      </c>
      <c r="E5" s="9">
        <v>-71944</v>
      </c>
      <c r="F5" s="9"/>
      <c r="G5" s="9">
        <v>-19608</v>
      </c>
      <c r="H5" s="9">
        <v>0</v>
      </c>
      <c r="I5" s="9">
        <v>-14846</v>
      </c>
    </row>
    <row r="6" spans="1:9" s="3" customFormat="1" ht="12" customHeight="1">
      <c r="A6" s="3" t="s">
        <v>198</v>
      </c>
      <c r="B6" s="9">
        <v>57623</v>
      </c>
      <c r="C6" s="9">
        <v>57623</v>
      </c>
      <c r="D6" s="9">
        <v>503</v>
      </c>
      <c r="E6" s="9">
        <v>-45411</v>
      </c>
      <c r="F6" s="9"/>
      <c r="G6" s="9">
        <v>-15362</v>
      </c>
      <c r="H6" s="9">
        <v>0</v>
      </c>
      <c r="I6" s="9">
        <v>-2647</v>
      </c>
    </row>
    <row r="7" spans="1:9" s="3" customFormat="1" ht="12" customHeight="1">
      <c r="A7" s="3" t="s">
        <v>196</v>
      </c>
      <c r="B7" s="9">
        <v>56039</v>
      </c>
      <c r="C7" s="9">
        <v>56039</v>
      </c>
      <c r="D7" s="9">
        <v>3259</v>
      </c>
      <c r="E7" s="9">
        <v>-49197</v>
      </c>
      <c r="F7" s="9"/>
      <c r="G7" s="9">
        <v>-14578</v>
      </c>
      <c r="H7" s="9">
        <v>0</v>
      </c>
      <c r="I7" s="9">
        <v>-4477</v>
      </c>
    </row>
    <row r="8" spans="1:9" s="3" customFormat="1" ht="12" customHeight="1">
      <c r="A8" s="3" t="s">
        <v>199</v>
      </c>
      <c r="B8" s="9">
        <v>53726</v>
      </c>
      <c r="C8" s="9">
        <v>53726</v>
      </c>
      <c r="D8" s="9">
        <v>1976</v>
      </c>
      <c r="E8" s="9">
        <v>-49817</v>
      </c>
      <c r="F8" s="9"/>
      <c r="G8" s="9">
        <v>-9667</v>
      </c>
      <c r="H8" s="9">
        <v>0</v>
      </c>
      <c r="I8" s="9">
        <v>-3782</v>
      </c>
    </row>
    <row r="9" spans="1:9" s="3" customFormat="1" ht="12" customHeight="1">
      <c r="A9" s="3" t="s">
        <v>189</v>
      </c>
      <c r="B9" s="9">
        <v>51164</v>
      </c>
      <c r="C9" s="9">
        <v>51164</v>
      </c>
      <c r="D9" s="9">
        <v>370</v>
      </c>
      <c r="E9" s="9">
        <v>-41429</v>
      </c>
      <c r="F9" s="9"/>
      <c r="G9" s="9">
        <v>-13683</v>
      </c>
      <c r="H9" s="9">
        <v>0</v>
      </c>
      <c r="I9" s="9">
        <v>-3578</v>
      </c>
    </row>
    <row r="10" spans="1:9" s="3" customFormat="1" ht="12" customHeight="1">
      <c r="A10" s="3" t="s">
        <v>195</v>
      </c>
      <c r="B10" s="9">
        <v>48094</v>
      </c>
      <c r="C10" s="9">
        <v>48094</v>
      </c>
      <c r="D10" s="9">
        <v>1186</v>
      </c>
      <c r="E10" s="9">
        <v>-37580</v>
      </c>
      <c r="F10" s="9"/>
      <c r="G10" s="9">
        <v>-12008</v>
      </c>
      <c r="H10" s="9">
        <v>0</v>
      </c>
      <c r="I10" s="9">
        <v>-308</v>
      </c>
    </row>
    <row r="11" spans="1:9" s="3" customFormat="1" ht="12" customHeight="1">
      <c r="A11" s="3" t="s">
        <v>194</v>
      </c>
      <c r="B11" s="9">
        <v>46180</v>
      </c>
      <c r="C11" s="9">
        <v>46004</v>
      </c>
      <c r="D11" s="9">
        <v>4055</v>
      </c>
      <c r="E11" s="9">
        <v>-37090</v>
      </c>
      <c r="F11" s="9"/>
      <c r="G11" s="9">
        <v>-11890</v>
      </c>
      <c r="H11" s="9">
        <v>0</v>
      </c>
      <c r="I11" s="9">
        <v>1079</v>
      </c>
    </row>
    <row r="12" spans="1:9" s="3" customFormat="1" ht="12" customHeight="1">
      <c r="A12" s="3" t="s">
        <v>186</v>
      </c>
      <c r="B12" s="9">
        <v>37833</v>
      </c>
      <c r="C12" s="9">
        <v>37833</v>
      </c>
      <c r="D12" s="9">
        <v>755</v>
      </c>
      <c r="E12" s="9">
        <v>-36986</v>
      </c>
      <c r="F12" s="9"/>
      <c r="G12" s="9">
        <v>-6482</v>
      </c>
      <c r="H12" s="9">
        <v>0</v>
      </c>
      <c r="I12" s="9">
        <v>-4880</v>
      </c>
    </row>
    <row r="13" spans="1:9" s="3" customFormat="1" ht="12" customHeight="1">
      <c r="A13" s="3" t="s">
        <v>209</v>
      </c>
      <c r="B13" s="9">
        <v>33156</v>
      </c>
      <c r="C13" s="9">
        <v>30456</v>
      </c>
      <c r="D13" s="9">
        <v>534</v>
      </c>
      <c r="E13" s="9">
        <v>-26602</v>
      </c>
      <c r="F13" s="9"/>
      <c r="G13" s="9">
        <v>-6985</v>
      </c>
      <c r="H13" s="9">
        <v>0</v>
      </c>
      <c r="I13" s="9">
        <v>-2597</v>
      </c>
    </row>
    <row r="14" spans="1:9" s="3" customFormat="1" ht="12" customHeight="1">
      <c r="A14" s="3" t="s">
        <v>188</v>
      </c>
      <c r="B14" s="9">
        <v>28318</v>
      </c>
      <c r="C14" s="9">
        <v>28167</v>
      </c>
      <c r="D14" s="9">
        <v>876</v>
      </c>
      <c r="E14" s="9">
        <v>-19199</v>
      </c>
      <c r="F14" s="9"/>
      <c r="G14" s="9">
        <v>-11740</v>
      </c>
      <c r="H14" s="9">
        <v>0</v>
      </c>
      <c r="I14" s="9">
        <v>-1896</v>
      </c>
    </row>
    <row r="15" spans="1:9" s="3" customFormat="1" ht="12" customHeight="1">
      <c r="A15" s="3" t="s">
        <v>208</v>
      </c>
      <c r="B15" s="9">
        <v>28079</v>
      </c>
      <c r="C15" s="9">
        <v>28079</v>
      </c>
      <c r="D15" s="9">
        <v>8</v>
      </c>
      <c r="E15" s="9">
        <v>-22411</v>
      </c>
      <c r="F15" s="9"/>
      <c r="G15" s="9">
        <v>-6591</v>
      </c>
      <c r="H15" s="9">
        <v>0</v>
      </c>
      <c r="I15" s="9">
        <v>-915</v>
      </c>
    </row>
    <row r="16" spans="1:9" s="3" customFormat="1" ht="12" customHeight="1">
      <c r="A16" s="3" t="s">
        <v>200</v>
      </c>
      <c r="B16" s="9">
        <v>25325</v>
      </c>
      <c r="C16" s="9">
        <v>25325</v>
      </c>
      <c r="D16" s="9">
        <v>1800</v>
      </c>
      <c r="E16" s="9">
        <v>-22326</v>
      </c>
      <c r="F16" s="9"/>
      <c r="G16" s="9">
        <v>-4826</v>
      </c>
      <c r="H16" s="9">
        <v>0</v>
      </c>
      <c r="I16" s="9">
        <v>-27</v>
      </c>
    </row>
    <row r="17" spans="1:9" s="3" customFormat="1" ht="12" customHeight="1">
      <c r="A17" s="3" t="s">
        <v>203</v>
      </c>
      <c r="B17" s="9">
        <v>21882</v>
      </c>
      <c r="C17" s="9">
        <v>21934</v>
      </c>
      <c r="D17" s="9">
        <v>808</v>
      </c>
      <c r="E17" s="9">
        <v>-20521</v>
      </c>
      <c r="F17" s="9"/>
      <c r="G17" s="9">
        <v>-5172</v>
      </c>
      <c r="H17" s="9">
        <v>0</v>
      </c>
      <c r="I17" s="9">
        <v>-2951</v>
      </c>
    </row>
    <row r="18" spans="1:9" s="3" customFormat="1" ht="12" customHeight="1">
      <c r="A18" s="3" t="s">
        <v>204</v>
      </c>
      <c r="B18" s="9">
        <v>20551</v>
      </c>
      <c r="C18" s="9">
        <v>19606</v>
      </c>
      <c r="D18" s="9"/>
      <c r="E18" s="9">
        <v>-17253</v>
      </c>
      <c r="F18" s="9"/>
      <c r="G18" s="9">
        <v>-3819</v>
      </c>
      <c r="H18" s="9">
        <v>0</v>
      </c>
      <c r="I18" s="9">
        <v>-1466</v>
      </c>
    </row>
    <row r="19" spans="1:9" s="3" customFormat="1" ht="12" customHeight="1">
      <c r="A19" s="3" t="s">
        <v>190</v>
      </c>
      <c r="B19" s="9">
        <v>16935</v>
      </c>
      <c r="C19" s="9">
        <v>16743</v>
      </c>
      <c r="D19" s="9"/>
      <c r="E19" s="9">
        <v>-13184</v>
      </c>
      <c r="F19" s="9"/>
      <c r="G19" s="9">
        <v>-1906</v>
      </c>
      <c r="H19" s="9">
        <v>0</v>
      </c>
      <c r="I19" s="9">
        <v>1653</v>
      </c>
    </row>
    <row r="20" spans="1:9" s="3" customFormat="1" ht="12" customHeight="1">
      <c r="A20" s="3" t="s">
        <v>193</v>
      </c>
      <c r="B20" s="9">
        <v>14937</v>
      </c>
      <c r="C20" s="9">
        <v>14937</v>
      </c>
      <c r="D20" s="9"/>
      <c r="E20" s="9">
        <v>-16249</v>
      </c>
      <c r="F20" s="9"/>
      <c r="G20" s="9">
        <v>-1473</v>
      </c>
      <c r="H20" s="9">
        <v>0</v>
      </c>
      <c r="I20" s="9">
        <v>-2785</v>
      </c>
    </row>
    <row r="21" spans="1:9" s="3" customFormat="1" ht="12" customHeight="1">
      <c r="A21" s="3" t="s">
        <v>202</v>
      </c>
      <c r="B21" s="9">
        <v>14557</v>
      </c>
      <c r="C21" s="9">
        <v>14557</v>
      </c>
      <c r="D21" s="9"/>
      <c r="E21" s="9">
        <v>-10687</v>
      </c>
      <c r="F21" s="9"/>
      <c r="G21" s="9">
        <v>-2480</v>
      </c>
      <c r="H21" s="9">
        <v>0</v>
      </c>
      <c r="I21" s="9">
        <v>1390</v>
      </c>
    </row>
    <row r="22" spans="1:9" s="3" customFormat="1" ht="12" customHeight="1">
      <c r="A22" s="3" t="s">
        <v>197</v>
      </c>
      <c r="B22" s="9">
        <v>12779</v>
      </c>
      <c r="C22" s="9">
        <v>12779</v>
      </c>
      <c r="D22" s="9">
        <v>2017</v>
      </c>
      <c r="E22" s="9">
        <v>-14312</v>
      </c>
      <c r="F22" s="9"/>
      <c r="G22" s="9">
        <v>-476</v>
      </c>
      <c r="H22" s="9">
        <v>0</v>
      </c>
      <c r="I22" s="9">
        <v>8</v>
      </c>
    </row>
    <row r="23" spans="1:9" s="3" customFormat="1" ht="12" customHeight="1">
      <c r="A23" s="3" t="s">
        <v>191</v>
      </c>
      <c r="B23" s="9">
        <v>10020</v>
      </c>
      <c r="C23" s="9">
        <v>10020</v>
      </c>
      <c r="D23" s="9">
        <v>2225</v>
      </c>
      <c r="E23" s="9">
        <v>-14646</v>
      </c>
      <c r="F23" s="9"/>
      <c r="G23" s="9"/>
      <c r="H23" s="9">
        <v>0</v>
      </c>
      <c r="I23" s="9">
        <v>-2401</v>
      </c>
    </row>
    <row r="24" spans="1:9" s="3" customFormat="1" ht="12" customHeight="1">
      <c r="A24" s="3" t="s">
        <v>201</v>
      </c>
      <c r="B24" s="9">
        <v>10070</v>
      </c>
      <c r="C24" s="9">
        <v>8230</v>
      </c>
      <c r="D24" s="9">
        <v>724</v>
      </c>
      <c r="E24" s="9">
        <v>1197</v>
      </c>
      <c r="F24" s="9"/>
      <c r="G24" s="9">
        <v>-793</v>
      </c>
      <c r="H24" s="9">
        <v>0</v>
      </c>
      <c r="I24" s="9">
        <v>9358</v>
      </c>
    </row>
    <row r="25" spans="1:9" s="3" customFormat="1" ht="12" customHeight="1">
      <c r="A25" s="3" t="s">
        <v>206</v>
      </c>
      <c r="B25" s="9">
        <v>5928</v>
      </c>
      <c r="C25" s="9">
        <v>5928</v>
      </c>
      <c r="D25" s="9">
        <v>1025</v>
      </c>
      <c r="E25" s="9">
        <v>-6137</v>
      </c>
      <c r="F25" s="9"/>
      <c r="G25" s="9">
        <v>-384</v>
      </c>
      <c r="H25" s="9">
        <v>0</v>
      </c>
      <c r="I25" s="9">
        <v>432</v>
      </c>
    </row>
    <row r="26" spans="1:9" s="3" customFormat="1" ht="12" customHeight="1">
      <c r="A26" s="3" t="s">
        <v>207</v>
      </c>
      <c r="B26" s="9">
        <v>13142</v>
      </c>
      <c r="C26" s="9">
        <v>5136</v>
      </c>
      <c r="D26" s="9">
        <v>337</v>
      </c>
      <c r="E26" s="9">
        <v>-5417</v>
      </c>
      <c r="F26" s="9"/>
      <c r="G26" s="9">
        <v>-2585</v>
      </c>
      <c r="H26" s="9">
        <v>36</v>
      </c>
      <c r="I26" s="9">
        <v>-2493</v>
      </c>
    </row>
    <row r="27" spans="1:9" s="3" customFormat="1" ht="12" customHeight="1">
      <c r="A27" s="3" t="s">
        <v>205</v>
      </c>
      <c r="B27" s="9">
        <v>4291</v>
      </c>
      <c r="C27" s="9">
        <v>4291</v>
      </c>
      <c r="D27" s="9">
        <v>666</v>
      </c>
      <c r="E27" s="9">
        <v>-4332</v>
      </c>
      <c r="F27" s="9"/>
      <c r="G27" s="9">
        <v>-38</v>
      </c>
      <c r="H27" s="9">
        <v>0</v>
      </c>
      <c r="I27" s="9">
        <v>587</v>
      </c>
    </row>
    <row r="28" spans="1:9" s="3" customFormat="1" ht="12.75">
      <c r="A28" s="2"/>
      <c r="B28" s="9"/>
      <c r="C28" s="9"/>
      <c r="D28" s="9"/>
      <c r="E28" s="9"/>
      <c r="F28" s="9"/>
      <c r="G28" s="9"/>
      <c r="H28" s="9"/>
      <c r="I28" s="9"/>
    </row>
    <row r="29" spans="1:9" ht="12.75">
      <c r="A29" s="3" t="s">
        <v>139</v>
      </c>
      <c r="B29" s="9">
        <f aca="true" t="shared" si="0" ref="B29:I29">SUM(B4:B28)</f>
        <v>773178</v>
      </c>
      <c r="C29" s="9">
        <f t="shared" si="0"/>
        <v>759220</v>
      </c>
      <c r="D29" s="9">
        <f t="shared" si="0"/>
        <v>24139</v>
      </c>
      <c r="E29" s="9">
        <f t="shared" si="0"/>
        <v>-650150</v>
      </c>
      <c r="F29" s="9">
        <f t="shared" si="0"/>
        <v>0</v>
      </c>
      <c r="G29" s="9">
        <f t="shared" si="0"/>
        <v>-175278</v>
      </c>
      <c r="H29" s="9">
        <f t="shared" si="0"/>
        <v>36</v>
      </c>
      <c r="I29" s="9">
        <f t="shared" si="0"/>
        <v>-42033</v>
      </c>
    </row>
    <row r="30" spans="1:9" ht="12.75">
      <c r="A30" s="1" t="s">
        <v>140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</row>
    <row r="32" spans="1:9" ht="12.75">
      <c r="A32" s="1" t="s">
        <v>136</v>
      </c>
      <c r="B32" s="7">
        <f aca="true" t="shared" si="1" ref="B32:I33">B29/($C29/100)</f>
        <v>101.83846579384105</v>
      </c>
      <c r="C32" s="7">
        <f t="shared" si="1"/>
        <v>100</v>
      </c>
      <c r="D32" s="7">
        <f t="shared" si="1"/>
        <v>3.17944732752035</v>
      </c>
      <c r="E32" s="7">
        <f t="shared" si="1"/>
        <v>-85.63394009641475</v>
      </c>
      <c r="F32" s="7">
        <f t="shared" si="1"/>
        <v>0</v>
      </c>
      <c r="G32" s="7">
        <f t="shared" si="1"/>
        <v>-23.086588867521932</v>
      </c>
      <c r="H32" s="7">
        <f t="shared" si="1"/>
        <v>0.004741708595663971</v>
      </c>
      <c r="I32" s="7">
        <f t="shared" si="1"/>
        <v>-5.536339927820658</v>
      </c>
    </row>
    <row r="33" spans="1:9" ht="12.75">
      <c r="A33" s="1" t="s">
        <v>137</v>
      </c>
      <c r="B33" s="7" t="e">
        <f t="shared" si="1"/>
        <v>#DIV/0!</v>
      </c>
      <c r="C33" s="7" t="e">
        <f t="shared" si="1"/>
        <v>#DIV/0!</v>
      </c>
      <c r="D33" s="7" t="e">
        <f t="shared" si="1"/>
        <v>#DIV/0!</v>
      </c>
      <c r="E33" s="7" t="e">
        <f t="shared" si="1"/>
        <v>#DIV/0!</v>
      </c>
      <c r="F33" s="7" t="e">
        <f t="shared" si="1"/>
        <v>#DIV/0!</v>
      </c>
      <c r="G33" s="7" t="e">
        <f t="shared" si="1"/>
        <v>#DIV/0!</v>
      </c>
      <c r="H33" s="7" t="e">
        <f t="shared" si="1"/>
        <v>#DIV/0!</v>
      </c>
      <c r="I33" s="7" t="e">
        <f t="shared" si="1"/>
        <v>#DIV/0!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12"/>
  <dimension ref="A1:K28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258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44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240</v>
      </c>
      <c r="B4" s="9">
        <v>502199</v>
      </c>
      <c r="C4" s="9">
        <v>236348</v>
      </c>
      <c r="D4" s="9">
        <v>36915</v>
      </c>
      <c r="E4" s="9">
        <v>-197149</v>
      </c>
      <c r="F4" s="9">
        <v>0</v>
      </c>
      <c r="G4" s="9">
        <v>-56329</v>
      </c>
      <c r="H4" s="9">
        <v>0</v>
      </c>
      <c r="I4" s="9">
        <v>19785</v>
      </c>
    </row>
    <row r="5" spans="1:9" s="3" customFormat="1" ht="12" customHeight="1">
      <c r="A5" s="3" t="s">
        <v>145</v>
      </c>
      <c r="B5" s="9">
        <v>369141</v>
      </c>
      <c r="C5" s="9">
        <v>183552</v>
      </c>
      <c r="D5" s="9">
        <v>32842</v>
      </c>
      <c r="E5" s="9">
        <v>-82122</v>
      </c>
      <c r="F5" s="9"/>
      <c r="G5" s="9">
        <v>-37237</v>
      </c>
      <c r="H5" s="9">
        <v>0</v>
      </c>
      <c r="I5" s="9">
        <v>97035</v>
      </c>
    </row>
    <row r="6" spans="1:9" s="3" customFormat="1" ht="12" customHeight="1">
      <c r="A6" s="3" t="s">
        <v>154</v>
      </c>
      <c r="B6" s="9">
        <v>249840</v>
      </c>
      <c r="C6" s="9">
        <v>134724</v>
      </c>
      <c r="D6" s="9">
        <v>17258</v>
      </c>
      <c r="E6" s="9">
        <v>-104074</v>
      </c>
      <c r="F6" s="9"/>
      <c r="G6" s="9">
        <v>-56034</v>
      </c>
      <c r="H6" s="9">
        <v>0</v>
      </c>
      <c r="I6" s="9">
        <v>-8126</v>
      </c>
    </row>
    <row r="7" spans="1:9" s="3" customFormat="1" ht="12" customHeight="1">
      <c r="A7" s="3" t="s">
        <v>173</v>
      </c>
      <c r="B7" s="9">
        <v>84461</v>
      </c>
      <c r="C7" s="9">
        <v>52638</v>
      </c>
      <c r="D7" s="9">
        <v>4542</v>
      </c>
      <c r="E7" s="9">
        <v>-21299</v>
      </c>
      <c r="F7" s="9"/>
      <c r="G7" s="9">
        <v>-2336</v>
      </c>
      <c r="H7" s="9">
        <v>0</v>
      </c>
      <c r="I7" s="9">
        <v>33545</v>
      </c>
    </row>
    <row r="8" spans="1:9" s="3" customFormat="1" ht="12" customHeight="1">
      <c r="A8" s="3" t="s">
        <v>168</v>
      </c>
      <c r="B8" s="9">
        <v>81316</v>
      </c>
      <c r="C8" s="9">
        <v>68996</v>
      </c>
      <c r="D8" s="9">
        <v>3236</v>
      </c>
      <c r="E8" s="9">
        <v>-52101</v>
      </c>
      <c r="F8" s="9"/>
      <c r="G8" s="9">
        <v>-31471</v>
      </c>
      <c r="H8" s="9">
        <v>0</v>
      </c>
      <c r="I8" s="9">
        <v>-11340</v>
      </c>
    </row>
    <row r="9" spans="1:9" s="3" customFormat="1" ht="12" customHeight="1">
      <c r="A9" s="3" t="s">
        <v>146</v>
      </c>
      <c r="B9" s="9">
        <v>66278</v>
      </c>
      <c r="C9" s="9">
        <v>105354</v>
      </c>
      <c r="D9" s="9">
        <v>12200</v>
      </c>
      <c r="E9" s="9">
        <v>-111614</v>
      </c>
      <c r="F9" s="9">
        <v>0</v>
      </c>
      <c r="G9" s="9">
        <v>-36950</v>
      </c>
      <c r="H9" s="9">
        <v>0</v>
      </c>
      <c r="I9" s="9">
        <v>-31010</v>
      </c>
    </row>
    <row r="10" spans="1:9" s="3" customFormat="1" ht="12" customHeight="1">
      <c r="A10" s="3" t="s">
        <v>220</v>
      </c>
      <c r="B10" s="9">
        <v>46633</v>
      </c>
      <c r="C10" s="9">
        <v>11773</v>
      </c>
      <c r="D10" s="9">
        <v>153</v>
      </c>
      <c r="E10" s="9">
        <v>-2645</v>
      </c>
      <c r="F10" s="9"/>
      <c r="G10" s="9">
        <v>-5299</v>
      </c>
      <c r="H10" s="9">
        <v>0</v>
      </c>
      <c r="I10" s="9">
        <v>3982</v>
      </c>
    </row>
    <row r="11" spans="1:9" s="3" customFormat="1" ht="12" customHeight="1">
      <c r="A11" s="3" t="s">
        <v>177</v>
      </c>
      <c r="B11" s="9">
        <v>39009</v>
      </c>
      <c r="C11" s="9">
        <v>15703</v>
      </c>
      <c r="D11" s="9">
        <v>17039</v>
      </c>
      <c r="E11" s="9">
        <v>-19359</v>
      </c>
      <c r="F11" s="9"/>
      <c r="G11" s="9">
        <v>-4622</v>
      </c>
      <c r="H11" s="9">
        <v>0</v>
      </c>
      <c r="I11" s="9">
        <v>8761</v>
      </c>
    </row>
    <row r="12" spans="1:9" s="3" customFormat="1" ht="12" customHeight="1">
      <c r="A12" s="3" t="s">
        <v>157</v>
      </c>
      <c r="B12" s="9">
        <v>31774</v>
      </c>
      <c r="C12" s="9">
        <v>5435</v>
      </c>
      <c r="D12" s="9">
        <v>305</v>
      </c>
      <c r="E12" s="9">
        <v>-1847</v>
      </c>
      <c r="F12" s="9"/>
      <c r="G12" s="9">
        <v>-1278</v>
      </c>
      <c r="H12" s="9">
        <v>5265</v>
      </c>
      <c r="I12" s="9">
        <v>7880</v>
      </c>
    </row>
    <row r="13" spans="1:9" s="3" customFormat="1" ht="12" customHeight="1">
      <c r="A13" s="3" t="s">
        <v>179</v>
      </c>
      <c r="B13" s="9">
        <v>6928</v>
      </c>
      <c r="C13" s="9">
        <v>4063</v>
      </c>
      <c r="D13" s="9">
        <v>770</v>
      </c>
      <c r="E13" s="9">
        <v>-2808</v>
      </c>
      <c r="F13" s="9"/>
      <c r="G13" s="9">
        <v>-170</v>
      </c>
      <c r="H13" s="9">
        <v>0</v>
      </c>
      <c r="I13" s="9">
        <v>1855</v>
      </c>
    </row>
    <row r="14" spans="1:9" s="3" customFormat="1" ht="12" customHeight="1">
      <c r="A14" s="3" t="s">
        <v>158</v>
      </c>
      <c r="B14" s="9">
        <v>6018</v>
      </c>
      <c r="C14" s="9">
        <v>2872</v>
      </c>
      <c r="D14" s="9">
        <v>245</v>
      </c>
      <c r="E14" s="9">
        <v>-1373</v>
      </c>
      <c r="F14" s="9">
        <v>-2562</v>
      </c>
      <c r="G14" s="9">
        <v>-1178</v>
      </c>
      <c r="H14" s="9">
        <v>0</v>
      </c>
      <c r="I14" s="9">
        <v>-1996</v>
      </c>
    </row>
    <row r="15" spans="1:9" s="3" customFormat="1" ht="12" customHeight="1">
      <c r="A15" s="3" t="s">
        <v>218</v>
      </c>
      <c r="B15" s="9">
        <v>3508</v>
      </c>
      <c r="C15" s="9">
        <v>3375</v>
      </c>
      <c r="D15" s="9">
        <v>105</v>
      </c>
      <c r="E15" s="9">
        <v>-773</v>
      </c>
      <c r="F15" s="9"/>
      <c r="G15" s="9">
        <v>-2280</v>
      </c>
      <c r="H15" s="9">
        <v>0</v>
      </c>
      <c r="I15" s="9">
        <v>427</v>
      </c>
    </row>
    <row r="16" spans="1:9" s="3" customFormat="1" ht="12" customHeight="1">
      <c r="A16" s="3" t="s">
        <v>165</v>
      </c>
      <c r="B16" s="9">
        <v>2501</v>
      </c>
      <c r="C16" s="9">
        <v>1311</v>
      </c>
      <c r="D16" s="9">
        <v>48</v>
      </c>
      <c r="E16" s="9">
        <v>336</v>
      </c>
      <c r="F16" s="9"/>
      <c r="G16" s="9">
        <v>-113</v>
      </c>
      <c r="H16" s="9">
        <v>-3</v>
      </c>
      <c r="I16" s="9">
        <v>1579</v>
      </c>
    </row>
    <row r="17" spans="1:9" s="3" customFormat="1" ht="12" customHeight="1">
      <c r="A17" s="3" t="s">
        <v>148</v>
      </c>
      <c r="B17" s="9">
        <v>1250</v>
      </c>
      <c r="C17" s="9">
        <v>584</v>
      </c>
      <c r="D17" s="9">
        <v>272</v>
      </c>
      <c r="E17" s="9">
        <v>2035</v>
      </c>
      <c r="F17" s="9"/>
      <c r="G17" s="9">
        <v>-290</v>
      </c>
      <c r="H17" s="9">
        <v>-8774</v>
      </c>
      <c r="I17" s="9">
        <v>-6173</v>
      </c>
    </row>
    <row r="18" spans="1:9" s="3" customFormat="1" ht="12" customHeight="1">
      <c r="A18" s="3" t="s">
        <v>166</v>
      </c>
      <c r="B18" s="9">
        <v>1152</v>
      </c>
      <c r="C18" s="9">
        <v>58</v>
      </c>
      <c r="D18" s="9"/>
      <c r="E18" s="9">
        <v>-15</v>
      </c>
      <c r="F18" s="9"/>
      <c r="G18" s="9">
        <v>-384</v>
      </c>
      <c r="H18" s="9">
        <v>512</v>
      </c>
      <c r="I18" s="9">
        <v>171</v>
      </c>
    </row>
    <row r="19" spans="1:9" s="3" customFormat="1" ht="12" customHeight="1">
      <c r="A19" s="3" t="s">
        <v>219</v>
      </c>
      <c r="B19" s="9">
        <v>961</v>
      </c>
      <c r="C19" s="9">
        <v>1038</v>
      </c>
      <c r="D19" s="9">
        <v>222</v>
      </c>
      <c r="E19" s="9">
        <v>-1249</v>
      </c>
      <c r="F19" s="9"/>
      <c r="G19" s="9">
        <v>-31</v>
      </c>
      <c r="H19" s="9">
        <v>0</v>
      </c>
      <c r="I19" s="9">
        <v>-20</v>
      </c>
    </row>
    <row r="20" spans="1:9" s="3" customFormat="1" ht="12" customHeight="1">
      <c r="A20" s="3" t="s">
        <v>234</v>
      </c>
      <c r="B20" s="9">
        <v>626</v>
      </c>
      <c r="C20" s="9">
        <v>88</v>
      </c>
      <c r="D20" s="9"/>
      <c r="E20" s="9">
        <v>-88</v>
      </c>
      <c r="F20" s="9">
        <v>-74</v>
      </c>
      <c r="G20" s="9">
        <v>16</v>
      </c>
      <c r="H20" s="9">
        <v>0</v>
      </c>
      <c r="I20" s="9">
        <v>-58</v>
      </c>
    </row>
    <row r="21" spans="1:9" s="3" customFormat="1" ht="12" customHeight="1">
      <c r="A21" s="3" t="s">
        <v>142</v>
      </c>
      <c r="B21" s="9">
        <v>593</v>
      </c>
      <c r="C21" s="9">
        <v>867</v>
      </c>
      <c r="D21" s="9">
        <v>407</v>
      </c>
      <c r="E21" s="9">
        <v>1400</v>
      </c>
      <c r="F21" s="9"/>
      <c r="G21" s="9">
        <v>-283</v>
      </c>
      <c r="H21" s="9">
        <v>0</v>
      </c>
      <c r="I21" s="9">
        <v>2391</v>
      </c>
    </row>
    <row r="22" spans="1:9" s="3" customFormat="1" ht="12" customHeight="1">
      <c r="A22" s="3" t="s">
        <v>245</v>
      </c>
      <c r="B22" s="9">
        <v>0</v>
      </c>
      <c r="C22" s="9">
        <v>0</v>
      </c>
      <c r="D22" s="9">
        <v>7</v>
      </c>
      <c r="E22" s="9">
        <v>312</v>
      </c>
      <c r="F22" s="9">
        <v>0</v>
      </c>
      <c r="G22" s="9">
        <v>0</v>
      </c>
      <c r="H22" s="9">
        <v>0</v>
      </c>
      <c r="I22" s="9">
        <v>319</v>
      </c>
    </row>
    <row r="23" spans="1:9" s="3" customFormat="1" ht="12.75">
      <c r="A23" s="2"/>
      <c r="B23" s="9"/>
      <c r="C23" s="9"/>
      <c r="D23" s="9"/>
      <c r="E23" s="9"/>
      <c r="F23" s="9"/>
      <c r="G23" s="9"/>
      <c r="H23" s="9"/>
      <c r="I23" s="9"/>
    </row>
    <row r="24" spans="1:9" ht="12.75">
      <c r="A24" s="3" t="s">
        <v>139</v>
      </c>
      <c r="B24" s="9">
        <f aca="true" t="shared" si="0" ref="B24:I24">SUM(B4:B23)</f>
        <v>1494188</v>
      </c>
      <c r="C24" s="9">
        <f t="shared" si="0"/>
        <v>828779</v>
      </c>
      <c r="D24" s="9">
        <f t="shared" si="0"/>
        <v>126566</v>
      </c>
      <c r="E24" s="9">
        <f t="shared" si="0"/>
        <v>-594433</v>
      </c>
      <c r="F24" s="9">
        <f t="shared" si="0"/>
        <v>-2636</v>
      </c>
      <c r="G24" s="9">
        <f t="shared" si="0"/>
        <v>-236269</v>
      </c>
      <c r="H24" s="9">
        <f t="shared" si="0"/>
        <v>-3000</v>
      </c>
      <c r="I24" s="9">
        <f t="shared" si="0"/>
        <v>119007</v>
      </c>
    </row>
    <row r="25" spans="1:9" ht="12.75">
      <c r="A25" s="1" t="s">
        <v>140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</row>
    <row r="27" spans="1:9" ht="12.75">
      <c r="A27" s="1" t="s">
        <v>136</v>
      </c>
      <c r="B27" s="7">
        <f aca="true" t="shared" si="1" ref="B27:I28">B24/($C24/100)</f>
        <v>180.28786926309667</v>
      </c>
      <c r="C27" s="7">
        <f t="shared" si="1"/>
        <v>99.99999999999999</v>
      </c>
      <c r="D27" s="7">
        <f t="shared" si="1"/>
        <v>15.271381152273403</v>
      </c>
      <c r="E27" s="7">
        <f t="shared" si="1"/>
        <v>-71.72394570808382</v>
      </c>
      <c r="F27" s="7">
        <f t="shared" si="1"/>
        <v>-0.31805825195860415</v>
      </c>
      <c r="G27" s="7">
        <f t="shared" si="1"/>
        <v>-28.50808237177824</v>
      </c>
      <c r="H27" s="7">
        <f t="shared" si="1"/>
        <v>-0.3619782837161655</v>
      </c>
      <c r="I27" s="7">
        <f t="shared" si="1"/>
        <v>14.359316536736571</v>
      </c>
    </row>
    <row r="28" spans="1:9" ht="12.75">
      <c r="A28" s="1" t="s">
        <v>137</v>
      </c>
      <c r="B28" s="7" t="e">
        <f t="shared" si="1"/>
        <v>#DIV/0!</v>
      </c>
      <c r="C28" s="7" t="e">
        <f t="shared" si="1"/>
        <v>#DIV/0!</v>
      </c>
      <c r="D28" s="7" t="e">
        <f t="shared" si="1"/>
        <v>#DIV/0!</v>
      </c>
      <c r="E28" s="7" t="e">
        <f t="shared" si="1"/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33">
    <pageSetUpPr fitToPage="1"/>
  </sheetPr>
  <dimension ref="A1:K29"/>
  <sheetViews>
    <sheetView workbookViewId="0" topLeftCell="A1">
      <selection activeCell="A1" sqref="A1:I1"/>
    </sheetView>
  </sheetViews>
  <sheetFormatPr defaultColWidth="9.140625" defaultRowHeight="12.75"/>
  <cols>
    <col min="1" max="1" width="21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307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45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2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</v>
      </c>
      <c r="B4" s="9">
        <f>'Tabell 12'!B46+'Tabell 13'!B33</f>
        <v>8631041</v>
      </c>
      <c r="C4" s="9">
        <f>'Tabell 12'!C46+'Tabell 13'!C33</f>
        <v>5536598</v>
      </c>
      <c r="D4" s="9">
        <f>'Tabell 12'!D46+'Tabell 13'!D33</f>
        <v>856792</v>
      </c>
      <c r="E4" s="9">
        <f>'Tabell 12'!E46+'Tabell 13'!E33</f>
        <v>-4505348</v>
      </c>
      <c r="F4" s="9">
        <f>'Tabell 12'!F46+'Tabell 13'!F33</f>
        <v>-196042</v>
      </c>
      <c r="G4" s="9">
        <f>'Tabell 12'!G46+'Tabell 13'!G33</f>
        <v>-1546868</v>
      </c>
      <c r="H4" s="9">
        <f>'Tabell 12'!H46+'Tabell 13'!H33</f>
        <v>89804</v>
      </c>
      <c r="I4" s="9">
        <f>'Tabell 12'!I46+'Tabell 13'!I33</f>
        <v>234936</v>
      </c>
    </row>
    <row r="5" spans="1:9" s="3" customFormat="1" ht="12" customHeight="1">
      <c r="A5" s="33" t="s">
        <v>308</v>
      </c>
      <c r="B5" s="13">
        <f>'Tabell 12'!B47+'Tabell 13'!B34</f>
        <v>0</v>
      </c>
      <c r="C5" s="13">
        <f>'Tabell 12'!C47+'Tabell 13'!C34</f>
        <v>0</v>
      </c>
      <c r="D5" s="13">
        <f>'Tabell 12'!D47+'Tabell 13'!D34</f>
        <v>0</v>
      </c>
      <c r="E5" s="13">
        <f>'Tabell 12'!E47+'Tabell 13'!E34</f>
        <v>0</v>
      </c>
      <c r="F5" s="13">
        <f>'Tabell 12'!F47+'Tabell 13'!F34</f>
        <v>0</v>
      </c>
      <c r="G5" s="13">
        <f>'Tabell 12'!G47+'Tabell 13'!G34</f>
        <v>0</v>
      </c>
      <c r="H5" s="13">
        <f>'Tabell 12'!H47+'Tabell 13'!H34</f>
        <v>0</v>
      </c>
      <c r="I5" s="13">
        <f>'Tabell 12'!I47+'Tabell 13'!I34</f>
        <v>0</v>
      </c>
    </row>
    <row r="6" spans="1:9" s="3" customFormat="1" ht="12" customHeight="1">
      <c r="A6" s="3" t="s">
        <v>3</v>
      </c>
      <c r="B6" s="9">
        <f>'Tabell 14'!B27+'Tabell 15'!B33</f>
        <v>6757653</v>
      </c>
      <c r="C6" s="9">
        <f>'Tabell 14'!C27+'Tabell 15'!C33</f>
        <v>5917919</v>
      </c>
      <c r="D6" s="9">
        <f>'Tabell 14'!D27+'Tabell 15'!D33</f>
        <v>468562</v>
      </c>
      <c r="E6" s="9">
        <f>'Tabell 14'!E27+'Tabell 15'!E33</f>
        <v>-4314826</v>
      </c>
      <c r="F6" s="9">
        <f>'Tabell 14'!F27+'Tabell 15'!F33</f>
        <v>-167524</v>
      </c>
      <c r="G6" s="9">
        <f>'Tabell 14'!G27+'Tabell 15'!G33</f>
        <v>-1172042</v>
      </c>
      <c r="H6" s="9">
        <f>'Tabell 14'!H27+'Tabell 15'!H33</f>
        <v>4001</v>
      </c>
      <c r="I6" s="9">
        <f>'Tabell 14'!I27+'Tabell 15'!I33</f>
        <v>736090</v>
      </c>
    </row>
    <row r="7" spans="1:9" s="3" customFormat="1" ht="12" customHeight="1">
      <c r="A7" s="33" t="s">
        <v>310</v>
      </c>
      <c r="B7" s="13">
        <f>'Tabell 14'!B28+'Tabell 15'!B34</f>
        <v>0</v>
      </c>
      <c r="C7" s="13">
        <f>'Tabell 14'!C28+'Tabell 15'!C34</f>
        <v>0</v>
      </c>
      <c r="D7" s="13">
        <f>'Tabell 14'!D28+'Tabell 15'!D34</f>
        <v>0</v>
      </c>
      <c r="E7" s="13">
        <f>'Tabell 14'!E28+'Tabell 15'!E34</f>
        <v>0</v>
      </c>
      <c r="F7" s="13">
        <f>'Tabell 14'!F28+'Tabell 15'!F34</f>
        <v>0</v>
      </c>
      <c r="G7" s="13">
        <f>'Tabell 14'!G28+'Tabell 15'!G34</f>
        <v>0</v>
      </c>
      <c r="H7" s="13">
        <f>'Tabell 14'!H28+'Tabell 15'!H34</f>
        <v>0</v>
      </c>
      <c r="I7" s="13">
        <f>'Tabell 14'!I28+'Tabell 15'!I34</f>
        <v>0</v>
      </c>
    </row>
    <row r="8" spans="1:9" s="3" customFormat="1" ht="12" customHeight="1">
      <c r="A8" s="3" t="s">
        <v>4</v>
      </c>
      <c r="B8" s="9">
        <f>'Tabell 17'!B45</f>
        <v>5652694</v>
      </c>
      <c r="C8" s="9">
        <f>'Tabell 17'!C45</f>
        <v>5361590</v>
      </c>
      <c r="D8" s="9">
        <f>'Tabell 17'!D45</f>
        <v>275915</v>
      </c>
      <c r="E8" s="9">
        <f>'Tabell 17'!E45</f>
        <v>-4747396</v>
      </c>
      <c r="F8" s="9">
        <f>'Tabell 17'!F45</f>
        <v>-17943</v>
      </c>
      <c r="G8" s="9">
        <f>'Tabell 17'!G45</f>
        <v>-983261</v>
      </c>
      <c r="H8" s="9">
        <f>'Tabell 17'!H45</f>
        <v>-6061</v>
      </c>
      <c r="I8" s="9">
        <f>'Tabell 17'!I45</f>
        <v>-117156</v>
      </c>
    </row>
    <row r="9" spans="1:9" s="3" customFormat="1" ht="12" customHeight="1">
      <c r="A9" s="33" t="s">
        <v>311</v>
      </c>
      <c r="B9" s="13">
        <f>'Tabell 17'!B46</f>
        <v>0</v>
      </c>
      <c r="C9" s="13">
        <f>'Tabell 17'!C46</f>
        <v>0</v>
      </c>
      <c r="D9" s="13">
        <f>'Tabell 17'!D46</f>
        <v>0</v>
      </c>
      <c r="E9" s="13">
        <f>'Tabell 17'!E46</f>
        <v>0</v>
      </c>
      <c r="F9" s="13">
        <f>'Tabell 17'!F46</f>
        <v>0</v>
      </c>
      <c r="G9" s="13">
        <f>'Tabell 17'!G46</f>
        <v>0</v>
      </c>
      <c r="H9" s="13">
        <f>'Tabell 17'!H46</f>
        <v>0</v>
      </c>
      <c r="I9" s="13">
        <f>'Tabell 17'!I46</f>
        <v>0</v>
      </c>
    </row>
    <row r="10" spans="1:9" s="3" customFormat="1" ht="12" customHeight="1">
      <c r="A10" s="3" t="s">
        <v>5</v>
      </c>
      <c r="B10" s="9">
        <f>'Tabell 16'!B18</f>
        <v>4326881</v>
      </c>
      <c r="C10" s="9">
        <f>'Tabell 16'!C18</f>
        <v>3983144</v>
      </c>
      <c r="D10" s="9">
        <f>'Tabell 16'!D18</f>
        <v>1902360</v>
      </c>
      <c r="E10" s="9">
        <f>'Tabell 16'!E18</f>
        <v>-5542251</v>
      </c>
      <c r="F10" s="9">
        <f>'Tabell 16'!F18</f>
        <v>0</v>
      </c>
      <c r="G10" s="9">
        <f>'Tabell 16'!G18</f>
        <v>-780863</v>
      </c>
      <c r="H10" s="9">
        <f>'Tabell 16'!H18</f>
        <v>-1105</v>
      </c>
      <c r="I10" s="9">
        <f>'Tabell 16'!I18</f>
        <v>-438715</v>
      </c>
    </row>
    <row r="11" spans="1:9" s="3" customFormat="1" ht="12" customHeight="1">
      <c r="A11" s="33" t="s">
        <v>312</v>
      </c>
      <c r="B11" s="13">
        <f>'Tabell 16'!B19</f>
        <v>0</v>
      </c>
      <c r="C11" s="13">
        <f>'Tabell 16'!C19</f>
        <v>0</v>
      </c>
      <c r="D11" s="13">
        <f>'Tabell 16'!D19</f>
        <v>0</v>
      </c>
      <c r="E11" s="13">
        <f>'Tabell 16'!E19</f>
        <v>0</v>
      </c>
      <c r="F11" s="13">
        <f>'Tabell 16'!F19</f>
        <v>0</v>
      </c>
      <c r="G11" s="13">
        <f>'Tabell 16'!G19</f>
        <v>0</v>
      </c>
      <c r="H11" s="13">
        <f>'Tabell 16'!H19</f>
        <v>0</v>
      </c>
      <c r="I11" s="13">
        <f>'Tabell 16'!I19</f>
        <v>0</v>
      </c>
    </row>
    <row r="12" spans="1:9" s="3" customFormat="1" ht="12" customHeight="1">
      <c r="A12" s="3" t="s">
        <v>6</v>
      </c>
      <c r="B12" s="9">
        <f>'Tabell 8'!B46</f>
        <v>6098208</v>
      </c>
      <c r="C12" s="9">
        <f>'Tabell 8'!C46</f>
        <v>5851741</v>
      </c>
      <c r="D12" s="9">
        <f>'Tabell 8'!D46</f>
        <v>4070706</v>
      </c>
      <c r="E12" s="9">
        <f>'Tabell 8'!E46</f>
        <v>-12440996</v>
      </c>
      <c r="F12" s="9">
        <f>'Tabell 8'!F46</f>
        <v>-78077</v>
      </c>
      <c r="G12" s="9">
        <f>'Tabell 8'!G46</f>
        <v>-549469</v>
      </c>
      <c r="H12" s="9">
        <f>'Tabell 8'!H46</f>
        <v>-40920</v>
      </c>
      <c r="I12" s="9">
        <f>'Tabell 8'!I46</f>
        <v>-3187015</v>
      </c>
    </row>
    <row r="13" spans="1:9" s="3" customFormat="1" ht="12" customHeight="1">
      <c r="A13" s="33" t="s">
        <v>313</v>
      </c>
      <c r="B13" s="13">
        <f>'Tabell 8'!B47</f>
        <v>0</v>
      </c>
      <c r="C13" s="13">
        <f>'Tabell 8'!C47</f>
        <v>0</v>
      </c>
      <c r="D13" s="13">
        <f>'Tabell 8'!D47</f>
        <v>0</v>
      </c>
      <c r="E13" s="13">
        <f>'Tabell 8'!E47</f>
        <v>0</v>
      </c>
      <c r="F13" s="13">
        <f>'Tabell 8'!F47</f>
        <v>0</v>
      </c>
      <c r="G13" s="13">
        <f>'Tabell 8'!G47</f>
        <v>0</v>
      </c>
      <c r="H13" s="13">
        <f>'Tabell 8'!H47</f>
        <v>0</v>
      </c>
      <c r="I13" s="13">
        <f>'Tabell 8'!I47</f>
        <v>0</v>
      </c>
    </row>
    <row r="14" spans="1:9" s="3" customFormat="1" ht="12" customHeight="1">
      <c r="A14" s="3" t="s">
        <v>7</v>
      </c>
      <c r="B14" s="9">
        <f>'Tabell 18a'!B12+'Tabell 18b'!B15+'Tabell 18c'!B18</f>
        <v>1808759</v>
      </c>
      <c r="C14" s="9">
        <f>'Tabell 18a'!C12+'Tabell 18b'!C15+'Tabell 18c'!C18</f>
        <v>981877</v>
      </c>
      <c r="D14" s="9">
        <f>'Tabell 18a'!D12+'Tabell 18b'!D15+'Tabell 18c'!D18</f>
        <v>148961</v>
      </c>
      <c r="E14" s="9">
        <f>'Tabell 18a'!E12+'Tabell 18b'!E15+'Tabell 18c'!E18</f>
        <v>-710903</v>
      </c>
      <c r="F14" s="9">
        <f>'Tabell 18a'!F12+'Tabell 18b'!F15+'Tabell 18c'!F18</f>
        <v>0</v>
      </c>
      <c r="G14" s="9">
        <f>'Tabell 18a'!G12+'Tabell 18b'!G15+'Tabell 18c'!G18</f>
        <v>-223545</v>
      </c>
      <c r="H14" s="9">
        <f>'Tabell 18a'!H12+'Tabell 18b'!H15+'Tabell 18c'!H18</f>
        <v>3309</v>
      </c>
      <c r="I14" s="9">
        <f>'Tabell 18a'!I12+'Tabell 18b'!I15+'Tabell 18c'!I18</f>
        <v>199699</v>
      </c>
    </row>
    <row r="15" spans="1:9" s="3" customFormat="1" ht="12" customHeight="1">
      <c r="A15" s="33" t="s">
        <v>314</v>
      </c>
      <c r="B15" s="13">
        <f>'Tabell 18a'!B13+'Tabell 18b'!B16+'Tabell 18c'!B19</f>
        <v>0</v>
      </c>
      <c r="C15" s="13">
        <f>'Tabell 18a'!C13+'Tabell 18b'!C16+'Tabell 18c'!C19</f>
        <v>0</v>
      </c>
      <c r="D15" s="13">
        <f>'Tabell 18a'!D13+'Tabell 18b'!D16+'Tabell 18c'!D19</f>
        <v>0</v>
      </c>
      <c r="E15" s="13">
        <f>'Tabell 18a'!E13+'Tabell 18b'!E16+'Tabell 18c'!E19</f>
        <v>0</v>
      </c>
      <c r="F15" s="13">
        <f>'Tabell 18a'!F13+'Tabell 18b'!F16+'Tabell 18c'!F19</f>
        <v>0</v>
      </c>
      <c r="G15" s="13">
        <f>'Tabell 18a'!G13+'Tabell 18b'!G16+'Tabell 18c'!G19</f>
        <v>0</v>
      </c>
      <c r="H15" s="13">
        <f>'Tabell 18a'!H13+'Tabell 18b'!H16+'Tabell 18c'!H19</f>
        <v>0</v>
      </c>
      <c r="I15" s="13">
        <f>'Tabell 18a'!I13+'Tabell 18b'!I16+'Tabell 18c'!I19</f>
        <v>0</v>
      </c>
    </row>
    <row r="16" spans="1:9" s="3" customFormat="1" ht="12" customHeight="1">
      <c r="A16" s="3" t="s">
        <v>8</v>
      </c>
      <c r="B16" s="9">
        <f>'Tabell 11'!B8</f>
        <v>327462</v>
      </c>
      <c r="C16" s="9">
        <f>'Tabell 11'!C8</f>
        <v>-828253</v>
      </c>
      <c r="D16" s="9">
        <f>'Tabell 11'!D8</f>
        <v>1122544</v>
      </c>
      <c r="E16" s="9">
        <f>'Tabell 11'!E8</f>
        <v>-4486171</v>
      </c>
      <c r="F16" s="9">
        <f>'Tabell 11'!F8</f>
        <v>0</v>
      </c>
      <c r="G16" s="9">
        <f>'Tabell 11'!G8</f>
        <v>-73306</v>
      </c>
      <c r="H16" s="9">
        <f>'Tabell 11'!H8</f>
        <v>-60885</v>
      </c>
      <c r="I16" s="9">
        <f>'Tabell 11'!I8</f>
        <v>-4326071</v>
      </c>
    </row>
    <row r="17" spans="1:9" s="3" customFormat="1" ht="12" customHeight="1">
      <c r="A17" s="33" t="s">
        <v>315</v>
      </c>
      <c r="B17" s="13">
        <f>'Tabell 11'!B9</f>
        <v>0</v>
      </c>
      <c r="C17" s="13">
        <f>'Tabell 11'!C9</f>
        <v>0</v>
      </c>
      <c r="D17" s="13">
        <f>'Tabell 11'!D9</f>
        <v>0</v>
      </c>
      <c r="E17" s="13">
        <f>'Tabell 11'!E9</f>
        <v>0</v>
      </c>
      <c r="F17" s="13">
        <f>'Tabell 11'!F9</f>
        <v>0</v>
      </c>
      <c r="G17" s="13">
        <f>'Tabell 11'!G9</f>
        <v>0</v>
      </c>
      <c r="H17" s="13">
        <f>'Tabell 11'!H9</f>
        <v>0</v>
      </c>
      <c r="I17" s="13">
        <f>'Tabell 11'!I9</f>
        <v>0</v>
      </c>
    </row>
    <row r="18" spans="1:9" s="3" customFormat="1" ht="12" customHeight="1">
      <c r="A18" s="3" t="s">
        <v>9</v>
      </c>
      <c r="B18" s="9">
        <f>'Tabell 10'!B8</f>
        <v>331954</v>
      </c>
      <c r="C18" s="9">
        <f>'Tabell 10'!C8</f>
        <v>331954</v>
      </c>
      <c r="D18" s="9">
        <f>'Tabell 10'!D8</f>
        <v>283532</v>
      </c>
      <c r="E18" s="9">
        <f>'Tabell 10'!E8</f>
        <v>-214413</v>
      </c>
      <c r="F18" s="9">
        <f>'Tabell 10'!F8</f>
        <v>0</v>
      </c>
      <c r="G18" s="9">
        <f>'Tabell 10'!G8</f>
        <v>-13603</v>
      </c>
      <c r="H18" s="9">
        <f>'Tabell 10'!H8</f>
        <v>356852</v>
      </c>
      <c r="I18" s="9">
        <f>'Tabell 10'!I8</f>
        <v>107221</v>
      </c>
    </row>
    <row r="19" spans="1:9" s="3" customFormat="1" ht="12" customHeight="1">
      <c r="A19" s="33" t="s">
        <v>316</v>
      </c>
      <c r="B19" s="13">
        <f>'Tabell 10'!B9</f>
        <v>0</v>
      </c>
      <c r="C19" s="13">
        <f>'Tabell 10'!C9</f>
        <v>0</v>
      </c>
      <c r="D19" s="13">
        <f>'Tabell 10'!D9</f>
        <v>0</v>
      </c>
      <c r="E19" s="13">
        <f>'Tabell 10'!E9</f>
        <v>0</v>
      </c>
      <c r="F19" s="13">
        <f>'Tabell 10'!F9</f>
        <v>0</v>
      </c>
      <c r="G19" s="13">
        <f>'Tabell 10'!G9</f>
        <v>0</v>
      </c>
      <c r="H19" s="13">
        <f>'Tabell 10'!H9</f>
        <v>0</v>
      </c>
      <c r="I19" s="13">
        <f>'Tabell 10'!I9</f>
        <v>0</v>
      </c>
    </row>
    <row r="20" spans="1:9" s="3" customFormat="1" ht="12" customHeight="1">
      <c r="A20" s="3" t="s">
        <v>10</v>
      </c>
      <c r="B20" s="9">
        <f>'Tabell 20'!B9</f>
        <v>511160</v>
      </c>
      <c r="C20" s="9">
        <f>'Tabell 20'!C9</f>
        <v>505549</v>
      </c>
      <c r="D20" s="9">
        <f>'Tabell 20'!D9</f>
        <v>17594</v>
      </c>
      <c r="E20" s="9">
        <f>'Tabell 20'!E9</f>
        <v>-440785</v>
      </c>
      <c r="F20" s="9">
        <f>'Tabell 20'!F9</f>
        <v>0</v>
      </c>
      <c r="G20" s="9">
        <f>'Tabell 20'!G9</f>
        <v>-140372</v>
      </c>
      <c r="H20" s="9">
        <f>'Tabell 20'!H9</f>
        <v>0</v>
      </c>
      <c r="I20" s="9">
        <f>'Tabell 20'!I9</f>
        <v>-58014</v>
      </c>
    </row>
    <row r="21" spans="1:9" s="3" customFormat="1" ht="12" customHeight="1">
      <c r="A21" s="33" t="s">
        <v>317</v>
      </c>
      <c r="B21" s="13">
        <f>'Tabell 20'!B10</f>
        <v>0</v>
      </c>
      <c r="C21" s="13">
        <f>'Tabell 20'!C10</f>
        <v>0</v>
      </c>
      <c r="D21" s="13">
        <f>'Tabell 20'!D10</f>
        <v>0</v>
      </c>
      <c r="E21" s="13">
        <f>'Tabell 20'!E10</f>
        <v>0</v>
      </c>
      <c r="F21" s="13">
        <f>'Tabell 20'!F10</f>
        <v>0</v>
      </c>
      <c r="G21" s="13">
        <f>'Tabell 20'!G10</f>
        <v>0</v>
      </c>
      <c r="H21" s="13">
        <f>'Tabell 20'!H10</f>
        <v>0</v>
      </c>
      <c r="I21" s="13">
        <f>'Tabell 20'!I10</f>
        <v>0</v>
      </c>
    </row>
    <row r="22" spans="1:9" s="3" customFormat="1" ht="12" customHeight="1">
      <c r="A22" s="3" t="s">
        <v>11</v>
      </c>
      <c r="B22" s="9">
        <f>'Tabell 19'!B22</f>
        <v>430568</v>
      </c>
      <c r="C22" s="9">
        <f>'Tabell 19'!C22</f>
        <v>317687</v>
      </c>
      <c r="D22" s="9">
        <f>'Tabell 19'!D22</f>
        <v>113999</v>
      </c>
      <c r="E22" s="9">
        <f>'Tabell 19'!E22</f>
        <v>-771983</v>
      </c>
      <c r="F22" s="9">
        <f>'Tabell 19'!F22</f>
        <v>-263723</v>
      </c>
      <c r="G22" s="9">
        <f>'Tabell 19'!G22</f>
        <v>-68247</v>
      </c>
      <c r="H22" s="9">
        <f>'Tabell 19'!H22</f>
        <v>-7097</v>
      </c>
      <c r="I22" s="9">
        <f>'Tabell 19'!I22</f>
        <v>-679364</v>
      </c>
    </row>
    <row r="23" spans="1:9" s="3" customFormat="1" ht="12" customHeight="1">
      <c r="A23" s="33" t="s">
        <v>309</v>
      </c>
      <c r="B23" s="13">
        <f>'Tabell 19'!B23</f>
        <v>0</v>
      </c>
      <c r="C23" s="13">
        <f>'Tabell 19'!C23</f>
        <v>0</v>
      </c>
      <c r="D23" s="13">
        <f>'Tabell 19'!D23</f>
        <v>0</v>
      </c>
      <c r="E23" s="13">
        <f>'Tabell 19'!E23</f>
        <v>0</v>
      </c>
      <c r="F23" s="13">
        <f>'Tabell 19'!F23</f>
        <v>0</v>
      </c>
      <c r="G23" s="13">
        <f>'Tabell 19'!G23</f>
        <v>0</v>
      </c>
      <c r="H23" s="13">
        <f>'Tabell 19'!H23</f>
        <v>0</v>
      </c>
      <c r="I23" s="13">
        <f>'Tabell 19'!I23</f>
        <v>0</v>
      </c>
    </row>
    <row r="24" spans="1:9" s="3" customFormat="1" ht="12" customHeight="1">
      <c r="A24" s="2"/>
      <c r="B24" s="9"/>
      <c r="C24" s="9"/>
      <c r="D24" s="9"/>
      <c r="E24" s="9"/>
      <c r="F24" s="9"/>
      <c r="G24" s="9"/>
      <c r="H24" s="9"/>
      <c r="I24" s="9"/>
    </row>
    <row r="25" spans="1:9" ht="12.75">
      <c r="A25" s="3" t="s">
        <v>318</v>
      </c>
      <c r="B25" s="9">
        <f>B4+B6+B8+B10+B12+B14+B16+B18+B20+B22</f>
        <v>34876380</v>
      </c>
      <c r="C25" s="9">
        <f aca="true" t="shared" si="0" ref="C25:I25">C4+C6+C8+C10+C12+C14+C16+C18+C20+C22</f>
        <v>27959806</v>
      </c>
      <c r="D25" s="9">
        <f t="shared" si="0"/>
        <v>9260965</v>
      </c>
      <c r="E25" s="9">
        <f t="shared" si="0"/>
        <v>-38175072</v>
      </c>
      <c r="F25" s="9">
        <f t="shared" si="0"/>
        <v>-723309</v>
      </c>
      <c r="G25" s="9">
        <f t="shared" si="0"/>
        <v>-5551576</v>
      </c>
      <c r="H25" s="9">
        <f t="shared" si="0"/>
        <v>337898</v>
      </c>
      <c r="I25" s="9">
        <f t="shared" si="0"/>
        <v>-7528389</v>
      </c>
    </row>
    <row r="26" spans="1:9" ht="13.5">
      <c r="A26" s="19" t="s">
        <v>319</v>
      </c>
      <c r="B26" s="13">
        <f>B5+B7+B9+B11+B13+B15+B17+B19+B21+B23</f>
        <v>0</v>
      </c>
      <c r="C26" s="13">
        <f aca="true" t="shared" si="1" ref="C26:I26">C5+C7+C9+C11+C13+C15+C17+C19+C21+C23</f>
        <v>0</v>
      </c>
      <c r="D26" s="13">
        <f t="shared" si="1"/>
        <v>0</v>
      </c>
      <c r="E26" s="13">
        <f t="shared" si="1"/>
        <v>0</v>
      </c>
      <c r="F26" s="13">
        <f t="shared" si="1"/>
        <v>0</v>
      </c>
      <c r="G26" s="13">
        <f t="shared" si="1"/>
        <v>0</v>
      </c>
      <c r="H26" s="13">
        <f t="shared" si="1"/>
        <v>0</v>
      </c>
      <c r="I26" s="13">
        <f t="shared" si="1"/>
        <v>0</v>
      </c>
    </row>
    <row r="28" spans="1:9" ht="12.75">
      <c r="A28" s="1" t="s">
        <v>136</v>
      </c>
      <c r="B28" s="7">
        <f>B25/($B25/100)</f>
        <v>100</v>
      </c>
      <c r="C28" s="7">
        <f aca="true" t="shared" si="2" ref="C28:I28">C25/($B25/100)</f>
        <v>80.16831448676726</v>
      </c>
      <c r="D28" s="7">
        <f t="shared" si="2"/>
        <v>26.553687624690408</v>
      </c>
      <c r="E28" s="7">
        <f t="shared" si="2"/>
        <v>-109.45824079219231</v>
      </c>
      <c r="F28" s="7">
        <f t="shared" si="2"/>
        <v>-2.073922236195385</v>
      </c>
      <c r="G28" s="7">
        <f t="shared" si="2"/>
        <v>-15.917867622729194</v>
      </c>
      <c r="H28" s="7">
        <f t="shared" si="2"/>
        <v>0.9688448170366305</v>
      </c>
      <c r="I28" s="7">
        <f t="shared" si="2"/>
        <v>-21.585924341918513</v>
      </c>
    </row>
    <row r="29" spans="1:9" ht="13.5">
      <c r="A29" s="19" t="s">
        <v>137</v>
      </c>
      <c r="B29" s="14" t="e">
        <f>B26/($B26/100)</f>
        <v>#DIV/0!</v>
      </c>
      <c r="C29" s="14" t="e">
        <f aca="true" t="shared" si="3" ref="C29:I29">C26/($B26/100)</f>
        <v>#DIV/0!</v>
      </c>
      <c r="D29" s="14" t="e">
        <f t="shared" si="3"/>
        <v>#DIV/0!</v>
      </c>
      <c r="E29" s="14" t="e">
        <f t="shared" si="3"/>
        <v>#DIV/0!</v>
      </c>
      <c r="F29" s="14" t="e">
        <f t="shared" si="3"/>
        <v>#DIV/0!</v>
      </c>
      <c r="G29" s="14" t="e">
        <f t="shared" si="3"/>
        <v>#DIV/0!</v>
      </c>
      <c r="H29" s="14" t="e">
        <f t="shared" si="3"/>
        <v>#DIV/0!</v>
      </c>
      <c r="I29" s="14" t="e">
        <f t="shared" si="3"/>
        <v>#DIV/0!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fitToHeight="1" fitToWidth="1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9"/>
  <dimension ref="A1:K86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0" width="13.7109375" style="1" customWidth="1"/>
    <col min="11" max="16384" width="9.140625" style="1" customWidth="1"/>
  </cols>
  <sheetData>
    <row r="1" spans="1:11" ht="27" customHeight="1">
      <c r="A1" s="32" t="s">
        <v>292</v>
      </c>
      <c r="B1" s="23"/>
      <c r="C1" s="23"/>
      <c r="D1" s="23"/>
      <c r="E1" s="23"/>
      <c r="F1" s="6"/>
      <c r="G1" s="8"/>
      <c r="H1" s="8"/>
      <c r="I1" s="8"/>
      <c r="J1" s="8"/>
      <c r="K1" s="8"/>
    </row>
    <row r="2" spans="1:11" s="19" customFormat="1" ht="17.25" customHeight="1" thickBot="1">
      <c r="A2" s="27" t="s">
        <v>21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1:10" ht="80.25" customHeight="1" thickTop="1">
      <c r="A3" s="5" t="s">
        <v>59</v>
      </c>
      <c r="B3" s="4" t="s">
        <v>57</v>
      </c>
      <c r="C3" s="4" t="s">
        <v>94</v>
      </c>
      <c r="D3" s="4" t="s">
        <v>68</v>
      </c>
      <c r="E3" s="4" t="s">
        <v>61</v>
      </c>
      <c r="F3" s="4" t="s">
        <v>95</v>
      </c>
      <c r="G3" s="4" t="s">
        <v>96</v>
      </c>
      <c r="H3" s="4" t="s">
        <v>97</v>
      </c>
      <c r="I3" s="4" t="s">
        <v>98</v>
      </c>
      <c r="J3" s="4" t="s">
        <v>99</v>
      </c>
    </row>
    <row r="4" spans="1:10" s="3" customFormat="1" ht="12" customHeight="1">
      <c r="A4" s="3" t="s">
        <v>260</v>
      </c>
      <c r="B4" s="9">
        <v>73812953</v>
      </c>
      <c r="C4" s="9">
        <v>0</v>
      </c>
      <c r="D4" s="9">
        <v>2827759</v>
      </c>
      <c r="E4" s="9">
        <v>76640712</v>
      </c>
      <c r="F4" s="9">
        <v>17750439</v>
      </c>
      <c r="G4" s="9">
        <v>1256164</v>
      </c>
      <c r="H4" s="9">
        <v>56816401</v>
      </c>
      <c r="I4" s="9">
        <v>817708</v>
      </c>
      <c r="J4" s="9">
        <v>76640712</v>
      </c>
    </row>
    <row r="5" spans="1:10" s="3" customFormat="1" ht="12" customHeight="1">
      <c r="A5" s="3" t="s">
        <v>145</v>
      </c>
      <c r="B5" s="9">
        <v>26770210</v>
      </c>
      <c r="C5" s="9">
        <v>3015442</v>
      </c>
      <c r="D5" s="9">
        <v>5400814</v>
      </c>
      <c r="E5" s="9">
        <v>35186466</v>
      </c>
      <c r="F5" s="9">
        <v>10928629</v>
      </c>
      <c r="G5" s="9">
        <v>2274948</v>
      </c>
      <c r="H5" s="9">
        <v>14939024</v>
      </c>
      <c r="I5" s="9">
        <v>7043865</v>
      </c>
      <c r="J5" s="9">
        <v>35186466</v>
      </c>
    </row>
    <row r="6" spans="1:10" s="3" customFormat="1" ht="12" customHeight="1">
      <c r="A6" s="3" t="s">
        <v>141</v>
      </c>
      <c r="B6" s="9">
        <v>22454490</v>
      </c>
      <c r="C6" s="9">
        <v>0</v>
      </c>
      <c r="D6" s="9">
        <v>4743147</v>
      </c>
      <c r="E6" s="9">
        <v>27197637</v>
      </c>
      <c r="F6" s="9">
        <v>3974171</v>
      </c>
      <c r="G6" s="9">
        <v>3012817</v>
      </c>
      <c r="H6" s="9">
        <v>20122817</v>
      </c>
      <c r="I6" s="9">
        <v>87832</v>
      </c>
      <c r="J6" s="9">
        <v>27197637</v>
      </c>
    </row>
    <row r="7" spans="1:10" s="3" customFormat="1" ht="12" customHeight="1">
      <c r="A7" s="3" t="s">
        <v>146</v>
      </c>
      <c r="B7" s="9">
        <v>21918790</v>
      </c>
      <c r="C7" s="9">
        <v>2437065</v>
      </c>
      <c r="D7" s="9">
        <v>2254979</v>
      </c>
      <c r="E7" s="9">
        <v>26610834</v>
      </c>
      <c r="F7" s="9">
        <v>5050069</v>
      </c>
      <c r="G7" s="9">
        <v>16460</v>
      </c>
      <c r="H7" s="9">
        <v>13774983</v>
      </c>
      <c r="I7" s="9">
        <v>7769322</v>
      </c>
      <c r="J7" s="9">
        <v>26610834</v>
      </c>
    </row>
    <row r="8" spans="1:10" s="3" customFormat="1" ht="12" customHeight="1">
      <c r="A8" s="3" t="s">
        <v>147</v>
      </c>
      <c r="B8" s="9">
        <v>16076700</v>
      </c>
      <c r="C8" s="9">
        <v>211378</v>
      </c>
      <c r="D8" s="9">
        <v>2639190</v>
      </c>
      <c r="E8" s="9">
        <v>18927268</v>
      </c>
      <c r="F8" s="9">
        <v>2532228</v>
      </c>
      <c r="G8" s="9">
        <v>709220</v>
      </c>
      <c r="H8" s="9">
        <v>13795377</v>
      </c>
      <c r="I8" s="9">
        <v>1890443</v>
      </c>
      <c r="J8" s="9">
        <v>18927268</v>
      </c>
    </row>
    <row r="9" spans="1:10" s="3" customFormat="1" ht="12" customHeight="1">
      <c r="A9" s="3" t="s">
        <v>240</v>
      </c>
      <c r="B9" s="9">
        <v>7475718</v>
      </c>
      <c r="C9" s="9">
        <v>2275656</v>
      </c>
      <c r="D9" s="9">
        <v>3467770</v>
      </c>
      <c r="E9" s="9">
        <v>13219144</v>
      </c>
      <c r="F9" s="9">
        <v>2554418</v>
      </c>
      <c r="G9" s="9">
        <v>80823</v>
      </c>
      <c r="H9" s="9">
        <v>9130965</v>
      </c>
      <c r="I9" s="9">
        <v>1452938</v>
      </c>
      <c r="J9" s="9">
        <v>13219144</v>
      </c>
    </row>
    <row r="10" spans="1:10" s="3" customFormat="1" ht="12" customHeight="1">
      <c r="A10" s="3" t="s">
        <v>177</v>
      </c>
      <c r="B10" s="9">
        <v>7900054</v>
      </c>
      <c r="C10" s="9">
        <v>348403</v>
      </c>
      <c r="D10" s="9">
        <v>2026963</v>
      </c>
      <c r="E10" s="9">
        <v>10275420</v>
      </c>
      <c r="F10" s="9">
        <v>896307</v>
      </c>
      <c r="G10" s="9">
        <v>5538029</v>
      </c>
      <c r="H10" s="9">
        <v>3185869</v>
      </c>
      <c r="I10" s="9">
        <v>655215</v>
      </c>
      <c r="J10" s="9">
        <v>10275420</v>
      </c>
    </row>
    <row r="11" spans="1:10" s="3" customFormat="1" ht="12" customHeight="1">
      <c r="A11" s="3" t="s">
        <v>148</v>
      </c>
      <c r="B11" s="9">
        <v>6831132</v>
      </c>
      <c r="C11" s="9">
        <v>1608742</v>
      </c>
      <c r="D11" s="9">
        <v>825314</v>
      </c>
      <c r="E11" s="9">
        <v>9265188</v>
      </c>
      <c r="F11" s="9">
        <v>1242645</v>
      </c>
      <c r="G11" s="9">
        <v>90606</v>
      </c>
      <c r="H11" s="9">
        <v>6685709</v>
      </c>
      <c r="I11" s="9">
        <v>1246228</v>
      </c>
      <c r="J11" s="9">
        <v>9265188</v>
      </c>
    </row>
    <row r="12" spans="1:10" s="3" customFormat="1" ht="12" customHeight="1">
      <c r="A12" s="3" t="s">
        <v>162</v>
      </c>
      <c r="B12" s="9">
        <v>7463622</v>
      </c>
      <c r="C12" s="9">
        <v>122</v>
      </c>
      <c r="D12" s="9">
        <v>940876</v>
      </c>
      <c r="E12" s="9">
        <v>8404620</v>
      </c>
      <c r="F12" s="9">
        <v>1432368</v>
      </c>
      <c r="G12" s="9">
        <v>5212680</v>
      </c>
      <c r="H12" s="9">
        <v>5560</v>
      </c>
      <c r="I12" s="9">
        <v>1754012</v>
      </c>
      <c r="J12" s="9">
        <v>8404620</v>
      </c>
    </row>
    <row r="13" spans="1:10" s="3" customFormat="1" ht="12" customHeight="1">
      <c r="A13" s="3" t="s">
        <v>232</v>
      </c>
      <c r="B13" s="9">
        <v>7780388</v>
      </c>
      <c r="C13" s="9"/>
      <c r="D13" s="9">
        <v>539829</v>
      </c>
      <c r="E13" s="9">
        <v>8320217</v>
      </c>
      <c r="F13" s="9">
        <v>462456</v>
      </c>
      <c r="G13" s="9">
        <v>7386481</v>
      </c>
      <c r="H13" s="9">
        <v>286608</v>
      </c>
      <c r="I13" s="9">
        <v>184672</v>
      </c>
      <c r="J13" s="9">
        <v>8320217</v>
      </c>
    </row>
    <row r="14" spans="1:10" s="3" customFormat="1" ht="12" customHeight="1">
      <c r="A14" s="3" t="s">
        <v>142</v>
      </c>
      <c r="B14" s="9">
        <v>5361079</v>
      </c>
      <c r="C14" s="9">
        <v>342310</v>
      </c>
      <c r="D14" s="9">
        <v>1271666</v>
      </c>
      <c r="E14" s="9">
        <v>6975055</v>
      </c>
      <c r="F14" s="9">
        <v>249782</v>
      </c>
      <c r="G14" s="9">
        <v>1162855</v>
      </c>
      <c r="H14" s="9">
        <v>4802764</v>
      </c>
      <c r="I14" s="9">
        <v>759654</v>
      </c>
      <c r="J14" s="9">
        <v>6975055</v>
      </c>
    </row>
    <row r="15" spans="1:10" s="3" customFormat="1" ht="12" customHeight="1">
      <c r="A15" s="3" t="s">
        <v>242</v>
      </c>
      <c r="B15" s="9">
        <v>2133978</v>
      </c>
      <c r="C15" s="9">
        <v>415490</v>
      </c>
      <c r="D15" s="9">
        <v>417108</v>
      </c>
      <c r="E15" s="9">
        <v>2966576</v>
      </c>
      <c r="F15" s="9">
        <v>580297</v>
      </c>
      <c r="G15" s="9">
        <v>183156</v>
      </c>
      <c r="H15" s="9">
        <v>1878014</v>
      </c>
      <c r="I15" s="9">
        <v>325109</v>
      </c>
      <c r="J15" s="9">
        <v>2966576</v>
      </c>
    </row>
    <row r="16" spans="1:10" s="3" customFormat="1" ht="12" customHeight="1">
      <c r="A16" s="3" t="s">
        <v>223</v>
      </c>
      <c r="B16" s="9">
        <v>2166524</v>
      </c>
      <c r="C16" s="9">
        <v>3500</v>
      </c>
      <c r="D16" s="9">
        <v>523088</v>
      </c>
      <c r="E16" s="9">
        <v>2693112</v>
      </c>
      <c r="F16" s="9">
        <v>335215</v>
      </c>
      <c r="G16" s="9">
        <v>748111</v>
      </c>
      <c r="H16" s="9">
        <v>1357601</v>
      </c>
      <c r="I16" s="9">
        <v>252185</v>
      </c>
      <c r="J16" s="9">
        <v>2693112</v>
      </c>
    </row>
    <row r="17" spans="1:10" s="3" customFormat="1" ht="12" customHeight="1">
      <c r="A17" s="3" t="s">
        <v>216</v>
      </c>
      <c r="B17" s="9">
        <v>2079693</v>
      </c>
      <c r="C17" s="9">
        <v>156870</v>
      </c>
      <c r="D17" s="9">
        <v>304682</v>
      </c>
      <c r="E17" s="9">
        <v>2541245</v>
      </c>
      <c r="F17" s="9">
        <v>306104</v>
      </c>
      <c r="G17" s="9">
        <v>113259</v>
      </c>
      <c r="H17" s="9">
        <v>1795718</v>
      </c>
      <c r="I17" s="9">
        <v>326164</v>
      </c>
      <c r="J17" s="9">
        <v>2541245</v>
      </c>
    </row>
    <row r="18" spans="1:10" s="3" customFormat="1" ht="12" customHeight="1">
      <c r="A18" s="3" t="s">
        <v>243</v>
      </c>
      <c r="B18" s="9">
        <v>1024061</v>
      </c>
      <c r="C18" s="9"/>
      <c r="D18" s="9">
        <v>932811</v>
      </c>
      <c r="E18" s="9">
        <v>1956872</v>
      </c>
      <c r="F18" s="9">
        <v>158467</v>
      </c>
      <c r="G18" s="9">
        <v>639191</v>
      </c>
      <c r="H18" s="9">
        <v>1159214</v>
      </c>
      <c r="I18" s="9">
        <v>0</v>
      </c>
      <c r="J18" s="9">
        <v>1956872</v>
      </c>
    </row>
    <row r="19" spans="1:10" s="3" customFormat="1" ht="12" customHeight="1">
      <c r="A19" s="3" t="s">
        <v>143</v>
      </c>
      <c r="B19" s="9">
        <v>710955</v>
      </c>
      <c r="C19" s="9">
        <v>1150368</v>
      </c>
      <c r="D19" s="9">
        <v>72371</v>
      </c>
      <c r="E19" s="9">
        <v>1933694</v>
      </c>
      <c r="F19" s="9">
        <v>434174</v>
      </c>
      <c r="G19" s="9">
        <v>79666</v>
      </c>
      <c r="H19" s="9">
        <v>1278187</v>
      </c>
      <c r="I19" s="9">
        <v>141667</v>
      </c>
      <c r="J19" s="9">
        <v>1933694</v>
      </c>
    </row>
    <row r="20" spans="1:10" s="3" customFormat="1" ht="12" customHeight="1">
      <c r="A20" s="3" t="s">
        <v>154</v>
      </c>
      <c r="B20" s="9">
        <v>1208402</v>
      </c>
      <c r="C20" s="9">
        <v>261015</v>
      </c>
      <c r="D20" s="9">
        <v>370701</v>
      </c>
      <c r="E20" s="9">
        <v>1840118</v>
      </c>
      <c r="F20" s="9">
        <v>-167984</v>
      </c>
      <c r="G20" s="9">
        <v>175690</v>
      </c>
      <c r="H20" s="9">
        <v>1298558</v>
      </c>
      <c r="I20" s="9">
        <v>533854</v>
      </c>
      <c r="J20" s="9">
        <v>1840118</v>
      </c>
    </row>
    <row r="21" spans="1:10" s="3" customFormat="1" ht="12" customHeight="1">
      <c r="A21" s="3" t="s">
        <v>228</v>
      </c>
      <c r="B21" s="9">
        <v>1111171</v>
      </c>
      <c r="C21" s="9">
        <v>242527</v>
      </c>
      <c r="D21" s="9">
        <v>443536</v>
      </c>
      <c r="E21" s="9">
        <v>1797234</v>
      </c>
      <c r="F21" s="9">
        <v>4968</v>
      </c>
      <c r="G21" s="9">
        <v>415809</v>
      </c>
      <c r="H21" s="9">
        <v>1328553</v>
      </c>
      <c r="I21" s="9">
        <v>47904</v>
      </c>
      <c r="J21" s="9">
        <v>1797234</v>
      </c>
    </row>
    <row r="22" spans="1:10" s="3" customFormat="1" ht="12" customHeight="1">
      <c r="A22" s="3" t="s">
        <v>182</v>
      </c>
      <c r="B22" s="9">
        <v>1537475</v>
      </c>
      <c r="C22" s="9">
        <v>35483</v>
      </c>
      <c r="D22" s="9">
        <v>168521</v>
      </c>
      <c r="E22" s="9">
        <v>1741479</v>
      </c>
      <c r="F22" s="9">
        <v>115815</v>
      </c>
      <c r="G22" s="9">
        <v>312986</v>
      </c>
      <c r="H22" s="9">
        <v>1277801</v>
      </c>
      <c r="I22" s="9">
        <v>34877</v>
      </c>
      <c r="J22" s="9">
        <v>1741479</v>
      </c>
    </row>
    <row r="23" spans="1:10" s="3" customFormat="1" ht="12" customHeight="1">
      <c r="A23" s="3" t="s">
        <v>151</v>
      </c>
      <c r="B23" s="9">
        <v>127642</v>
      </c>
      <c r="C23" s="9"/>
      <c r="D23" s="9">
        <v>1344953</v>
      </c>
      <c r="E23" s="9">
        <v>1472595</v>
      </c>
      <c r="F23" s="9">
        <v>25000</v>
      </c>
      <c r="G23" s="9">
        <v>92815</v>
      </c>
      <c r="H23" s="9">
        <v>1351000</v>
      </c>
      <c r="I23" s="9">
        <v>3780</v>
      </c>
      <c r="J23" s="9">
        <v>1472595</v>
      </c>
    </row>
    <row r="24" spans="1:10" s="3" customFormat="1" ht="12" customHeight="1">
      <c r="A24" s="3" t="s">
        <v>161</v>
      </c>
      <c r="B24" s="9">
        <v>852096</v>
      </c>
      <c r="C24" s="9">
        <v>12392</v>
      </c>
      <c r="D24" s="9">
        <v>142435</v>
      </c>
      <c r="E24" s="9">
        <v>1006923</v>
      </c>
      <c r="F24" s="9">
        <v>100000</v>
      </c>
      <c r="G24" s="9">
        <v>643413</v>
      </c>
      <c r="H24" s="9">
        <v>262149</v>
      </c>
      <c r="I24" s="9">
        <v>1361</v>
      </c>
      <c r="J24" s="9">
        <v>1006923</v>
      </c>
    </row>
    <row r="25" spans="1:10" s="3" customFormat="1" ht="12" customHeight="1">
      <c r="A25" s="3" t="s">
        <v>244</v>
      </c>
      <c r="B25" s="9">
        <v>53316</v>
      </c>
      <c r="C25" s="9">
        <v>153348</v>
      </c>
      <c r="D25" s="9">
        <v>573164</v>
      </c>
      <c r="E25" s="9">
        <v>779828</v>
      </c>
      <c r="F25" s="9">
        <v>84915</v>
      </c>
      <c r="G25" s="9">
        <v>154394</v>
      </c>
      <c r="H25" s="9">
        <v>270435</v>
      </c>
      <c r="I25" s="9">
        <v>270084</v>
      </c>
      <c r="J25" s="9">
        <v>779828</v>
      </c>
    </row>
    <row r="26" spans="1:10" s="3" customFormat="1" ht="12" customHeight="1">
      <c r="A26" s="3" t="s">
        <v>167</v>
      </c>
      <c r="B26" s="9">
        <v>710912</v>
      </c>
      <c r="C26" s="9">
        <v>6485</v>
      </c>
      <c r="D26" s="9">
        <v>37626</v>
      </c>
      <c r="E26" s="9">
        <v>755023</v>
      </c>
      <c r="F26" s="9">
        <v>211848</v>
      </c>
      <c r="G26" s="9">
        <v>236900</v>
      </c>
      <c r="H26" s="9">
        <v>221840</v>
      </c>
      <c r="I26" s="9">
        <v>84435</v>
      </c>
      <c r="J26" s="9">
        <v>755023</v>
      </c>
    </row>
    <row r="27" spans="1:10" s="3" customFormat="1" ht="12" customHeight="1">
      <c r="A27" s="3" t="s">
        <v>153</v>
      </c>
      <c r="B27" s="9">
        <v>274725</v>
      </c>
      <c r="C27" s="9">
        <v>174626</v>
      </c>
      <c r="D27" s="9">
        <v>267855</v>
      </c>
      <c r="E27" s="9">
        <v>717206</v>
      </c>
      <c r="F27" s="9">
        <v>199997</v>
      </c>
      <c r="G27" s="9">
        <v>235039</v>
      </c>
      <c r="H27" s="9">
        <v>249645</v>
      </c>
      <c r="I27" s="9">
        <v>32525</v>
      </c>
      <c r="J27" s="9">
        <v>717206</v>
      </c>
    </row>
    <row r="28" spans="1:10" s="3" customFormat="1" ht="12" customHeight="1">
      <c r="A28" s="3" t="s">
        <v>150</v>
      </c>
      <c r="B28" s="9">
        <v>434639</v>
      </c>
      <c r="C28" s="9">
        <v>182193</v>
      </c>
      <c r="D28" s="9">
        <v>89775</v>
      </c>
      <c r="E28" s="9">
        <v>706607</v>
      </c>
      <c r="F28" s="9">
        <v>223570</v>
      </c>
      <c r="G28" s="9">
        <v>71353</v>
      </c>
      <c r="H28" s="9">
        <v>362915</v>
      </c>
      <c r="I28" s="9">
        <v>48769</v>
      </c>
      <c r="J28" s="9">
        <v>706607</v>
      </c>
    </row>
    <row r="29" spans="1:10" s="3" customFormat="1" ht="12" customHeight="1">
      <c r="A29" s="3" t="s">
        <v>184</v>
      </c>
      <c r="B29" s="9">
        <v>649223</v>
      </c>
      <c r="C29" s="9">
        <v>74</v>
      </c>
      <c r="D29" s="9">
        <v>42334</v>
      </c>
      <c r="E29" s="9">
        <v>691631</v>
      </c>
      <c r="F29" s="9">
        <v>127098</v>
      </c>
      <c r="G29" s="9">
        <v>137498</v>
      </c>
      <c r="H29" s="9">
        <v>386900</v>
      </c>
      <c r="I29" s="9">
        <v>40135</v>
      </c>
      <c r="J29" s="9">
        <v>691631</v>
      </c>
    </row>
    <row r="30" spans="1:10" s="3" customFormat="1" ht="12" customHeight="1">
      <c r="A30" s="3" t="s">
        <v>233</v>
      </c>
      <c r="B30" s="9">
        <v>626642</v>
      </c>
      <c r="C30" s="9">
        <v>0</v>
      </c>
      <c r="D30" s="9">
        <v>46060</v>
      </c>
      <c r="E30" s="9">
        <v>672702</v>
      </c>
      <c r="F30" s="9">
        <v>51437</v>
      </c>
      <c r="G30" s="9">
        <v>533878</v>
      </c>
      <c r="H30" s="9">
        <v>67685</v>
      </c>
      <c r="I30" s="9">
        <v>19702</v>
      </c>
      <c r="J30" s="9">
        <v>672702</v>
      </c>
    </row>
    <row r="31" spans="1:10" s="3" customFormat="1" ht="12" customHeight="1">
      <c r="A31" s="3" t="s">
        <v>149</v>
      </c>
      <c r="B31" s="9">
        <v>171242</v>
      </c>
      <c r="C31" s="9">
        <v>251602</v>
      </c>
      <c r="D31" s="9">
        <v>243210</v>
      </c>
      <c r="E31" s="9">
        <v>666054</v>
      </c>
      <c r="F31" s="9">
        <v>60432</v>
      </c>
      <c r="G31" s="9">
        <v>79080</v>
      </c>
      <c r="H31" s="9">
        <v>420333</v>
      </c>
      <c r="I31" s="9">
        <v>106209</v>
      </c>
      <c r="J31" s="9">
        <v>666054</v>
      </c>
    </row>
    <row r="32" spans="1:10" s="3" customFormat="1" ht="12" customHeight="1">
      <c r="A32" s="3" t="s">
        <v>248</v>
      </c>
      <c r="B32" s="9"/>
      <c r="C32" s="9"/>
      <c r="D32" s="9">
        <v>661147</v>
      </c>
      <c r="E32" s="9">
        <v>661147</v>
      </c>
      <c r="F32" s="9">
        <v>150008</v>
      </c>
      <c r="G32" s="9">
        <v>94904</v>
      </c>
      <c r="H32" s="9">
        <v>416208</v>
      </c>
      <c r="I32" s="9">
        <v>27</v>
      </c>
      <c r="J32" s="9">
        <v>661147</v>
      </c>
    </row>
    <row r="33" spans="1:10" s="3" customFormat="1" ht="12" customHeight="1">
      <c r="A33" s="3" t="s">
        <v>179</v>
      </c>
      <c r="B33" s="9">
        <v>457452</v>
      </c>
      <c r="C33" s="9">
        <v>20128</v>
      </c>
      <c r="D33" s="9">
        <v>54195</v>
      </c>
      <c r="E33" s="9">
        <v>531775</v>
      </c>
      <c r="F33" s="9">
        <v>54751</v>
      </c>
      <c r="G33" s="9">
        <v>205994</v>
      </c>
      <c r="H33" s="9">
        <v>196412</v>
      </c>
      <c r="I33" s="9">
        <v>74618</v>
      </c>
      <c r="J33" s="9">
        <v>531775</v>
      </c>
    </row>
    <row r="34" spans="1:10" s="3" customFormat="1" ht="12" customHeight="1">
      <c r="A34" s="3" t="s">
        <v>183</v>
      </c>
      <c r="B34" s="9">
        <v>517899</v>
      </c>
      <c r="C34" s="9"/>
      <c r="D34" s="9">
        <v>13548</v>
      </c>
      <c r="E34" s="9">
        <v>531447</v>
      </c>
      <c r="F34" s="9">
        <v>250023</v>
      </c>
      <c r="G34" s="9">
        <v>89598</v>
      </c>
      <c r="H34" s="9">
        <v>123914</v>
      </c>
      <c r="I34" s="9">
        <v>67912</v>
      </c>
      <c r="J34" s="9">
        <v>531447</v>
      </c>
    </row>
    <row r="35" spans="1:10" s="3" customFormat="1" ht="12" customHeight="1">
      <c r="A35" s="3" t="s">
        <v>155</v>
      </c>
      <c r="B35" s="9">
        <v>409879</v>
      </c>
      <c r="C35" s="9"/>
      <c r="D35" s="9">
        <v>107381</v>
      </c>
      <c r="E35" s="9">
        <v>517260</v>
      </c>
      <c r="F35" s="9">
        <v>98350</v>
      </c>
      <c r="G35" s="9">
        <v>24008</v>
      </c>
      <c r="H35" s="9">
        <v>381849</v>
      </c>
      <c r="I35" s="9">
        <v>13053</v>
      </c>
      <c r="J35" s="9">
        <v>517260</v>
      </c>
    </row>
    <row r="36" spans="1:10" s="3" customFormat="1" ht="12" customHeight="1">
      <c r="A36" s="3" t="s">
        <v>236</v>
      </c>
      <c r="B36" s="9">
        <v>28172</v>
      </c>
      <c r="C36" s="9">
        <v>35819</v>
      </c>
      <c r="D36" s="9">
        <v>435137</v>
      </c>
      <c r="E36" s="9">
        <v>499128</v>
      </c>
      <c r="F36" s="9">
        <v>54617</v>
      </c>
      <c r="G36" s="9"/>
      <c r="H36" s="9">
        <v>278099</v>
      </c>
      <c r="I36" s="9">
        <v>166412</v>
      </c>
      <c r="J36" s="9">
        <v>499128</v>
      </c>
    </row>
    <row r="37" spans="1:10" s="3" customFormat="1" ht="12" customHeight="1">
      <c r="A37" s="3" t="s">
        <v>245</v>
      </c>
      <c r="B37" s="9">
        <v>171473</v>
      </c>
      <c r="C37" s="9">
        <v>27403</v>
      </c>
      <c r="D37" s="9">
        <v>268411</v>
      </c>
      <c r="E37" s="9">
        <v>467287</v>
      </c>
      <c r="F37" s="9">
        <v>6958</v>
      </c>
      <c r="G37" s="9">
        <v>0</v>
      </c>
      <c r="H37" s="9">
        <v>320555</v>
      </c>
      <c r="I37" s="9">
        <v>139774</v>
      </c>
      <c r="J37" s="9">
        <v>467287</v>
      </c>
    </row>
    <row r="38" spans="1:10" s="3" customFormat="1" ht="12" customHeight="1">
      <c r="A38" s="3" t="s">
        <v>251</v>
      </c>
      <c r="B38" s="9">
        <v>128849</v>
      </c>
      <c r="C38" s="9">
        <v>55670</v>
      </c>
      <c r="D38" s="9">
        <v>227852</v>
      </c>
      <c r="E38" s="9">
        <v>412371</v>
      </c>
      <c r="F38" s="9">
        <v>38915</v>
      </c>
      <c r="G38" s="9"/>
      <c r="H38" s="9">
        <v>210607</v>
      </c>
      <c r="I38" s="9">
        <v>162849</v>
      </c>
      <c r="J38" s="9">
        <v>412371</v>
      </c>
    </row>
    <row r="39" spans="1:10" s="3" customFormat="1" ht="12" customHeight="1">
      <c r="A39" s="3" t="s">
        <v>173</v>
      </c>
      <c r="B39" s="9">
        <v>176756</v>
      </c>
      <c r="C39" s="9">
        <v>144502</v>
      </c>
      <c r="D39" s="9">
        <v>58262</v>
      </c>
      <c r="E39" s="9">
        <v>379520</v>
      </c>
      <c r="F39" s="9">
        <v>6200</v>
      </c>
      <c r="G39" s="9">
        <v>126290</v>
      </c>
      <c r="H39" s="9">
        <v>205748</v>
      </c>
      <c r="I39" s="9">
        <v>41282</v>
      </c>
      <c r="J39" s="9">
        <v>379520</v>
      </c>
    </row>
    <row r="40" spans="1:10" s="3" customFormat="1" ht="12" customHeight="1">
      <c r="A40" s="3" t="s">
        <v>156</v>
      </c>
      <c r="B40" s="9">
        <v>246472</v>
      </c>
      <c r="C40" s="9">
        <v>16891</v>
      </c>
      <c r="D40" s="9">
        <v>65423</v>
      </c>
      <c r="E40" s="9">
        <v>328786</v>
      </c>
      <c r="F40" s="9">
        <v>135175</v>
      </c>
      <c r="G40" s="9">
        <v>36635</v>
      </c>
      <c r="H40" s="9">
        <v>123352</v>
      </c>
      <c r="I40" s="9">
        <v>33624</v>
      </c>
      <c r="J40" s="9">
        <v>328786</v>
      </c>
    </row>
    <row r="41" spans="1:10" s="3" customFormat="1" ht="12" customHeight="1">
      <c r="A41" s="3" t="s">
        <v>157</v>
      </c>
      <c r="B41" s="9">
        <v>29757</v>
      </c>
      <c r="C41" s="9">
        <v>172819</v>
      </c>
      <c r="D41" s="9">
        <v>60747</v>
      </c>
      <c r="E41" s="9">
        <v>263323</v>
      </c>
      <c r="F41" s="9">
        <v>23244</v>
      </c>
      <c r="G41" s="9">
        <v>31789</v>
      </c>
      <c r="H41" s="9">
        <v>198975</v>
      </c>
      <c r="I41" s="9">
        <v>9315</v>
      </c>
      <c r="J41" s="9">
        <v>263323</v>
      </c>
    </row>
    <row r="42" spans="1:10" s="3" customFormat="1" ht="12" customHeight="1">
      <c r="A42" s="3" t="s">
        <v>224</v>
      </c>
      <c r="B42" s="9">
        <v>111571</v>
      </c>
      <c r="C42" s="9">
        <v>108682</v>
      </c>
      <c r="D42" s="9">
        <v>42900</v>
      </c>
      <c r="E42" s="9">
        <v>263153</v>
      </c>
      <c r="F42" s="9">
        <v>34619</v>
      </c>
      <c r="G42" s="9"/>
      <c r="H42" s="9">
        <v>125533</v>
      </c>
      <c r="I42" s="9">
        <v>103002</v>
      </c>
      <c r="J42" s="9">
        <v>263154</v>
      </c>
    </row>
    <row r="43" spans="1:10" s="3" customFormat="1" ht="12" customHeight="1">
      <c r="A43" s="3" t="s">
        <v>215</v>
      </c>
      <c r="B43" s="9">
        <v>181639</v>
      </c>
      <c r="C43" s="9">
        <v>914</v>
      </c>
      <c r="D43" s="9">
        <v>76936</v>
      </c>
      <c r="E43" s="9">
        <v>259489</v>
      </c>
      <c r="F43" s="9">
        <v>58349</v>
      </c>
      <c r="G43" s="9">
        <v>96105</v>
      </c>
      <c r="H43" s="9">
        <v>84033</v>
      </c>
      <c r="I43" s="9">
        <v>21002</v>
      </c>
      <c r="J43" s="9">
        <v>259489</v>
      </c>
    </row>
    <row r="44" spans="1:10" s="3" customFormat="1" ht="12" customHeight="1">
      <c r="A44" s="3" t="s">
        <v>152</v>
      </c>
      <c r="B44" s="9">
        <v>170000</v>
      </c>
      <c r="C44" s="9">
        <v>50</v>
      </c>
      <c r="D44" s="9">
        <v>78597</v>
      </c>
      <c r="E44" s="9">
        <v>248647</v>
      </c>
      <c r="F44" s="9">
        <v>10000</v>
      </c>
      <c r="G44" s="9">
        <v>54131</v>
      </c>
      <c r="H44" s="9">
        <v>153891</v>
      </c>
      <c r="I44" s="9">
        <v>30625</v>
      </c>
      <c r="J44" s="9">
        <v>248647</v>
      </c>
    </row>
    <row r="45" spans="1:10" s="3" customFormat="1" ht="12" customHeight="1">
      <c r="A45" s="3" t="s">
        <v>168</v>
      </c>
      <c r="B45" s="9">
        <v>170743</v>
      </c>
      <c r="C45" s="9">
        <v>15122</v>
      </c>
      <c r="D45" s="9">
        <v>62628</v>
      </c>
      <c r="E45" s="9">
        <v>248493</v>
      </c>
      <c r="F45" s="9">
        <v>35226</v>
      </c>
      <c r="G45" s="9">
        <v>1681</v>
      </c>
      <c r="H45" s="9">
        <v>160341</v>
      </c>
      <c r="I45" s="9">
        <v>51245</v>
      </c>
      <c r="J45" s="9">
        <v>248493</v>
      </c>
    </row>
    <row r="46" spans="1:10" s="3" customFormat="1" ht="12" customHeight="1">
      <c r="A46" s="3" t="s">
        <v>178</v>
      </c>
      <c r="B46" s="9">
        <v>227804</v>
      </c>
      <c r="C46" s="9"/>
      <c r="D46" s="9">
        <v>1148</v>
      </c>
      <c r="E46" s="9">
        <v>228952</v>
      </c>
      <c r="F46" s="9">
        <v>10000</v>
      </c>
      <c r="G46" s="9">
        <v>140578</v>
      </c>
      <c r="H46" s="9">
        <v>78374</v>
      </c>
      <c r="I46" s="9">
        <v>0</v>
      </c>
      <c r="J46" s="9">
        <v>228952</v>
      </c>
    </row>
    <row r="47" spans="1:10" s="3" customFormat="1" ht="12" customHeight="1">
      <c r="A47" s="3" t="s">
        <v>163</v>
      </c>
      <c r="B47" s="9">
        <v>192280</v>
      </c>
      <c r="C47" s="9"/>
      <c r="D47" s="9">
        <v>11280</v>
      </c>
      <c r="E47" s="9">
        <v>203560</v>
      </c>
      <c r="F47" s="9">
        <v>101497</v>
      </c>
      <c r="G47" s="9">
        <v>39000</v>
      </c>
      <c r="H47" s="9">
        <v>55557</v>
      </c>
      <c r="I47" s="9">
        <v>7506</v>
      </c>
      <c r="J47" s="9">
        <v>203560</v>
      </c>
    </row>
    <row r="48" spans="1:10" s="3" customFormat="1" ht="12" customHeight="1">
      <c r="A48" s="3" t="s">
        <v>246</v>
      </c>
      <c r="B48" s="9">
        <v>68982</v>
      </c>
      <c r="C48" s="9">
        <v>1801</v>
      </c>
      <c r="D48" s="9">
        <v>107135</v>
      </c>
      <c r="E48" s="9">
        <v>177918</v>
      </c>
      <c r="F48" s="9">
        <v>114421</v>
      </c>
      <c r="G48" s="9">
        <v>25841</v>
      </c>
      <c r="H48" s="9">
        <v>4734</v>
      </c>
      <c r="I48" s="9">
        <v>32922</v>
      </c>
      <c r="J48" s="9">
        <v>177918</v>
      </c>
    </row>
    <row r="49" spans="1:10" s="3" customFormat="1" ht="12" customHeight="1">
      <c r="A49" s="3" t="s">
        <v>217</v>
      </c>
      <c r="B49" s="9">
        <v>64825</v>
      </c>
      <c r="C49" s="9">
        <v>78467</v>
      </c>
      <c r="D49" s="9">
        <v>30954</v>
      </c>
      <c r="E49" s="9">
        <v>174246</v>
      </c>
      <c r="F49" s="9">
        <v>10446</v>
      </c>
      <c r="G49" s="9">
        <v>34690</v>
      </c>
      <c r="H49" s="9">
        <v>106829</v>
      </c>
      <c r="I49" s="9">
        <v>22281</v>
      </c>
      <c r="J49" s="9">
        <v>174246</v>
      </c>
    </row>
    <row r="50" spans="1:10" s="3" customFormat="1" ht="12" customHeight="1">
      <c r="A50" s="3" t="s">
        <v>218</v>
      </c>
      <c r="B50" s="9">
        <v>110385</v>
      </c>
      <c r="C50" s="9">
        <v>1346</v>
      </c>
      <c r="D50" s="9">
        <v>37198</v>
      </c>
      <c r="E50" s="9">
        <v>148929</v>
      </c>
      <c r="F50" s="9">
        <v>19828</v>
      </c>
      <c r="G50" s="9">
        <v>22397</v>
      </c>
      <c r="H50" s="9">
        <v>97655</v>
      </c>
      <c r="I50" s="9">
        <v>9049</v>
      </c>
      <c r="J50" s="9">
        <v>148929</v>
      </c>
    </row>
    <row r="51" spans="1:10" s="3" customFormat="1" ht="12" customHeight="1">
      <c r="A51" s="3" t="s">
        <v>169</v>
      </c>
      <c r="B51" s="9">
        <v>57019</v>
      </c>
      <c r="C51" s="9">
        <v>49506</v>
      </c>
      <c r="D51" s="9">
        <v>37849</v>
      </c>
      <c r="E51" s="9">
        <v>144374</v>
      </c>
      <c r="F51" s="9">
        <v>27022</v>
      </c>
      <c r="G51" s="9">
        <v>26390</v>
      </c>
      <c r="H51" s="9">
        <v>74071</v>
      </c>
      <c r="I51" s="9">
        <v>16891</v>
      </c>
      <c r="J51" s="9">
        <v>144374</v>
      </c>
    </row>
    <row r="52" spans="1:10" s="3" customFormat="1" ht="12" customHeight="1">
      <c r="A52" s="3" t="s">
        <v>158</v>
      </c>
      <c r="B52" s="9">
        <v>16969</v>
      </c>
      <c r="C52" s="9">
        <v>77752</v>
      </c>
      <c r="D52" s="9">
        <v>32521</v>
      </c>
      <c r="E52" s="9">
        <v>127242</v>
      </c>
      <c r="F52" s="9">
        <v>15000</v>
      </c>
      <c r="G52" s="9">
        <v>6280</v>
      </c>
      <c r="H52" s="9">
        <v>89042</v>
      </c>
      <c r="I52" s="9">
        <v>16920</v>
      </c>
      <c r="J52" s="9">
        <v>127242</v>
      </c>
    </row>
    <row r="53" spans="1:10" s="3" customFormat="1" ht="12" customHeight="1">
      <c r="A53" s="3" t="s">
        <v>159</v>
      </c>
      <c r="B53" s="9">
        <v>62221</v>
      </c>
      <c r="C53" s="9">
        <v>16479</v>
      </c>
      <c r="D53" s="9">
        <v>38355</v>
      </c>
      <c r="E53" s="9">
        <v>117055</v>
      </c>
      <c r="F53" s="9">
        <v>15000</v>
      </c>
      <c r="G53" s="9">
        <v>9109</v>
      </c>
      <c r="H53" s="9">
        <v>54859</v>
      </c>
      <c r="I53" s="9">
        <v>38087</v>
      </c>
      <c r="J53" s="9">
        <v>117055</v>
      </c>
    </row>
    <row r="54" spans="1:10" s="3" customFormat="1" ht="12" customHeight="1">
      <c r="A54" s="3" t="s">
        <v>247</v>
      </c>
      <c r="B54" s="9">
        <v>95835</v>
      </c>
      <c r="C54" s="9">
        <v>9559</v>
      </c>
      <c r="D54" s="9">
        <v>10717</v>
      </c>
      <c r="E54" s="9">
        <v>116111</v>
      </c>
      <c r="F54" s="9">
        <v>53294</v>
      </c>
      <c r="G54" s="9">
        <v>28194</v>
      </c>
      <c r="H54" s="9">
        <v>27412</v>
      </c>
      <c r="I54" s="9">
        <v>7211</v>
      </c>
      <c r="J54" s="9">
        <v>116111</v>
      </c>
    </row>
    <row r="55" spans="1:10" s="3" customFormat="1" ht="12" customHeight="1">
      <c r="A55" s="3" t="s">
        <v>238</v>
      </c>
      <c r="B55" s="9">
        <v>100038</v>
      </c>
      <c r="C55" s="9">
        <v>152</v>
      </c>
      <c r="D55" s="9">
        <v>14595</v>
      </c>
      <c r="E55" s="9">
        <v>114785</v>
      </c>
      <c r="F55" s="9">
        <v>49484</v>
      </c>
      <c r="G55" s="9">
        <v>263</v>
      </c>
      <c r="H55" s="9">
        <v>58846</v>
      </c>
      <c r="I55" s="9">
        <v>6192</v>
      </c>
      <c r="J55" s="9">
        <v>114785</v>
      </c>
    </row>
    <row r="56" spans="1:10" s="3" customFormat="1" ht="12" customHeight="1">
      <c r="A56" s="3" t="s">
        <v>219</v>
      </c>
      <c r="B56" s="9">
        <v>77783</v>
      </c>
      <c r="C56" s="9"/>
      <c r="D56" s="9">
        <v>28916</v>
      </c>
      <c r="E56" s="9">
        <v>106699</v>
      </c>
      <c r="F56" s="9">
        <v>16849</v>
      </c>
      <c r="G56" s="9"/>
      <c r="H56" s="9">
        <v>40847</v>
      </c>
      <c r="I56" s="9">
        <v>49003</v>
      </c>
      <c r="J56" s="9">
        <v>106699</v>
      </c>
    </row>
    <row r="57" spans="1:10" s="3" customFormat="1" ht="12" customHeight="1">
      <c r="A57" s="3" t="s">
        <v>175</v>
      </c>
      <c r="B57" s="9">
        <v>15716</v>
      </c>
      <c r="C57" s="9">
        <v>14782</v>
      </c>
      <c r="D57" s="9">
        <v>75809</v>
      </c>
      <c r="E57" s="9">
        <v>106307</v>
      </c>
      <c r="F57" s="9">
        <v>50000</v>
      </c>
      <c r="G57" s="9">
        <v>15000</v>
      </c>
      <c r="H57" s="9">
        <v>29200</v>
      </c>
      <c r="I57" s="9">
        <v>12107</v>
      </c>
      <c r="J57" s="9">
        <v>106307</v>
      </c>
    </row>
    <row r="58" spans="1:10" s="3" customFormat="1" ht="12" customHeight="1">
      <c r="A58" s="3" t="s">
        <v>174</v>
      </c>
      <c r="B58" s="9">
        <v>70790</v>
      </c>
      <c r="C58" s="9">
        <v>5210</v>
      </c>
      <c r="D58" s="9">
        <v>29898</v>
      </c>
      <c r="E58" s="9">
        <v>105898</v>
      </c>
      <c r="F58" s="9">
        <v>10000</v>
      </c>
      <c r="G58" s="9">
        <v>73859</v>
      </c>
      <c r="H58" s="9">
        <v>18543</v>
      </c>
      <c r="I58" s="9">
        <v>3496</v>
      </c>
      <c r="J58" s="9">
        <v>105898</v>
      </c>
    </row>
    <row r="59" spans="1:10" s="3" customFormat="1" ht="12" customHeight="1">
      <c r="A59" s="3" t="s">
        <v>176</v>
      </c>
      <c r="B59" s="9">
        <v>74330</v>
      </c>
      <c r="C59" s="9">
        <v>300</v>
      </c>
      <c r="D59" s="9">
        <v>13855</v>
      </c>
      <c r="E59" s="9">
        <v>88485</v>
      </c>
      <c r="F59" s="9">
        <v>16401</v>
      </c>
      <c r="G59" s="9">
        <v>35199</v>
      </c>
      <c r="H59" s="9">
        <v>29268</v>
      </c>
      <c r="I59" s="9">
        <v>7617</v>
      </c>
      <c r="J59" s="9">
        <v>88485</v>
      </c>
    </row>
    <row r="60" spans="1:10" s="3" customFormat="1" ht="12" customHeight="1">
      <c r="A60" s="3" t="s">
        <v>160</v>
      </c>
      <c r="B60" s="9">
        <v>17812</v>
      </c>
      <c r="C60" s="9">
        <v>23963</v>
      </c>
      <c r="D60" s="9">
        <v>33850</v>
      </c>
      <c r="E60" s="9">
        <v>75625</v>
      </c>
      <c r="F60" s="9">
        <v>10000</v>
      </c>
      <c r="G60" s="9">
        <v>5616</v>
      </c>
      <c r="H60" s="9">
        <v>52644</v>
      </c>
      <c r="I60" s="9">
        <v>7365</v>
      </c>
      <c r="J60" s="9">
        <v>75625</v>
      </c>
    </row>
    <row r="61" spans="1:10" s="3" customFormat="1" ht="12" customHeight="1">
      <c r="A61" s="3" t="s">
        <v>165</v>
      </c>
      <c r="B61" s="9">
        <v>36991</v>
      </c>
      <c r="C61" s="9">
        <v>10573</v>
      </c>
      <c r="D61" s="9">
        <v>27775</v>
      </c>
      <c r="E61" s="9">
        <v>75339</v>
      </c>
      <c r="F61" s="9">
        <v>30290</v>
      </c>
      <c r="G61" s="9">
        <v>10073</v>
      </c>
      <c r="H61" s="9">
        <v>19748</v>
      </c>
      <c r="I61" s="9">
        <v>15228</v>
      </c>
      <c r="J61" s="9">
        <v>75339</v>
      </c>
    </row>
    <row r="62" spans="1:10" s="3" customFormat="1" ht="12" customHeight="1">
      <c r="A62" s="3" t="s">
        <v>181</v>
      </c>
      <c r="B62" s="9">
        <v>68586</v>
      </c>
      <c r="C62" s="9">
        <v>752</v>
      </c>
      <c r="D62" s="9">
        <v>2794</v>
      </c>
      <c r="E62" s="9">
        <v>72132</v>
      </c>
      <c r="F62" s="9">
        <v>6000</v>
      </c>
      <c r="G62" s="9">
        <v>24340</v>
      </c>
      <c r="H62" s="9">
        <v>19907</v>
      </c>
      <c r="I62" s="9">
        <v>21885</v>
      </c>
      <c r="J62" s="9">
        <v>72132</v>
      </c>
    </row>
    <row r="63" spans="1:10" s="3" customFormat="1" ht="12" customHeight="1">
      <c r="A63" s="3" t="s">
        <v>172</v>
      </c>
      <c r="B63" s="9">
        <v>19472</v>
      </c>
      <c r="C63" s="9">
        <v>5517</v>
      </c>
      <c r="D63" s="9">
        <v>43810</v>
      </c>
      <c r="E63" s="9">
        <v>68799</v>
      </c>
      <c r="F63" s="9">
        <v>10000</v>
      </c>
      <c r="G63" s="9">
        <v>6000</v>
      </c>
      <c r="H63" s="9">
        <v>45479</v>
      </c>
      <c r="I63" s="9">
        <v>7320</v>
      </c>
      <c r="J63" s="9">
        <v>68799</v>
      </c>
    </row>
    <row r="64" spans="1:10" s="3" customFormat="1" ht="12" customHeight="1">
      <c r="A64" s="3" t="s">
        <v>220</v>
      </c>
      <c r="B64" s="9">
        <v>7697</v>
      </c>
      <c r="C64" s="9">
        <v>32148</v>
      </c>
      <c r="D64" s="9">
        <v>25412</v>
      </c>
      <c r="E64" s="9">
        <v>65257</v>
      </c>
      <c r="F64" s="9">
        <v>10000</v>
      </c>
      <c r="G64" s="9">
        <v>9942</v>
      </c>
      <c r="H64" s="9">
        <v>41937</v>
      </c>
      <c r="I64" s="9">
        <v>3377</v>
      </c>
      <c r="J64" s="9">
        <v>65256</v>
      </c>
    </row>
    <row r="65" spans="1:10" s="3" customFormat="1" ht="12" customHeight="1">
      <c r="A65" s="3" t="s">
        <v>170</v>
      </c>
      <c r="B65" s="9">
        <v>54694</v>
      </c>
      <c r="C65" s="9">
        <v>5690</v>
      </c>
      <c r="D65" s="9">
        <v>4814</v>
      </c>
      <c r="E65" s="9">
        <v>65198</v>
      </c>
      <c r="F65" s="9">
        <v>50000</v>
      </c>
      <c r="G65" s="9">
        <v>6000</v>
      </c>
      <c r="H65" s="9">
        <v>8888</v>
      </c>
      <c r="I65" s="9">
        <v>310</v>
      </c>
      <c r="J65" s="9">
        <v>65198</v>
      </c>
    </row>
    <row r="66" spans="1:10" s="3" customFormat="1" ht="12" customHeight="1">
      <c r="A66" s="3" t="s">
        <v>250</v>
      </c>
      <c r="B66" s="9">
        <v>35996</v>
      </c>
      <c r="C66" s="9">
        <v>22232</v>
      </c>
      <c r="D66" s="9">
        <v>4789</v>
      </c>
      <c r="E66" s="9">
        <v>63017</v>
      </c>
      <c r="F66" s="9">
        <v>15973</v>
      </c>
      <c r="G66" s="9">
        <v>13474</v>
      </c>
      <c r="H66" s="9">
        <v>32014</v>
      </c>
      <c r="I66" s="9">
        <v>1556</v>
      </c>
      <c r="J66" s="9">
        <v>63017</v>
      </c>
    </row>
    <row r="67" spans="1:10" s="3" customFormat="1" ht="12" customHeight="1">
      <c r="A67" s="3" t="s">
        <v>164</v>
      </c>
      <c r="B67" s="9">
        <v>29960</v>
      </c>
      <c r="C67" s="9">
        <v>8454</v>
      </c>
      <c r="D67" s="9">
        <v>24599</v>
      </c>
      <c r="E67" s="9">
        <v>63013</v>
      </c>
      <c r="F67" s="9">
        <v>30000</v>
      </c>
      <c r="G67" s="9">
        <v>18000</v>
      </c>
      <c r="H67" s="9">
        <v>14855</v>
      </c>
      <c r="I67" s="9">
        <v>158</v>
      </c>
      <c r="J67" s="9">
        <v>63013</v>
      </c>
    </row>
    <row r="68" spans="1:10" s="3" customFormat="1" ht="12" customHeight="1">
      <c r="A68" s="3" t="s">
        <v>234</v>
      </c>
      <c r="B68" s="9">
        <v>17937</v>
      </c>
      <c r="C68" s="9">
        <v>28973</v>
      </c>
      <c r="D68" s="9">
        <v>9831</v>
      </c>
      <c r="E68" s="9">
        <v>56741</v>
      </c>
      <c r="F68" s="9">
        <v>14000</v>
      </c>
      <c r="G68" s="9">
        <v>1391</v>
      </c>
      <c r="H68" s="9">
        <v>33689</v>
      </c>
      <c r="I68" s="9">
        <v>7661</v>
      </c>
      <c r="J68" s="9">
        <v>56741</v>
      </c>
    </row>
    <row r="69" spans="1:10" s="3" customFormat="1" ht="12" customHeight="1">
      <c r="A69" s="3" t="s">
        <v>171</v>
      </c>
      <c r="B69" s="9">
        <v>12274</v>
      </c>
      <c r="C69" s="9"/>
      <c r="D69" s="9">
        <v>30497</v>
      </c>
      <c r="E69" s="9">
        <v>42771</v>
      </c>
      <c r="F69" s="9">
        <v>441</v>
      </c>
      <c r="G69" s="9">
        <v>23573</v>
      </c>
      <c r="H69" s="9">
        <v>14266</v>
      </c>
      <c r="I69" s="9">
        <v>4491</v>
      </c>
      <c r="J69" s="9">
        <v>42771</v>
      </c>
    </row>
    <row r="70" spans="1:10" s="3" customFormat="1" ht="12" customHeight="1">
      <c r="A70" s="3" t="s">
        <v>253</v>
      </c>
      <c r="B70" s="9">
        <v>41905</v>
      </c>
      <c r="C70" s="9"/>
      <c r="D70" s="9">
        <v>293</v>
      </c>
      <c r="E70" s="9">
        <v>42198</v>
      </c>
      <c r="F70" s="9">
        <v>7500</v>
      </c>
      <c r="G70" s="9">
        <v>27556</v>
      </c>
      <c r="H70" s="9">
        <v>7122</v>
      </c>
      <c r="I70" s="9">
        <v>20</v>
      </c>
      <c r="J70" s="9">
        <v>42198</v>
      </c>
    </row>
    <row r="71" spans="1:10" s="3" customFormat="1" ht="12" customHeight="1">
      <c r="A71" s="3" t="s">
        <v>166</v>
      </c>
      <c r="B71" s="9">
        <v>18387</v>
      </c>
      <c r="C71" s="9">
        <v>3189</v>
      </c>
      <c r="D71" s="9">
        <v>12307</v>
      </c>
      <c r="E71" s="9">
        <v>33883</v>
      </c>
      <c r="F71" s="9">
        <v>15290</v>
      </c>
      <c r="G71" s="9">
        <v>9894</v>
      </c>
      <c r="H71" s="9">
        <v>3357</v>
      </c>
      <c r="I71" s="9">
        <v>5342</v>
      </c>
      <c r="J71" s="9">
        <v>33883</v>
      </c>
    </row>
    <row r="72" spans="1:10" s="3" customFormat="1" ht="12" customHeight="1">
      <c r="A72" s="3" t="s">
        <v>249</v>
      </c>
      <c r="B72" s="9">
        <v>27046</v>
      </c>
      <c r="C72" s="9"/>
      <c r="D72" s="9">
        <v>2719</v>
      </c>
      <c r="E72" s="9">
        <v>29765</v>
      </c>
      <c r="F72" s="9">
        <v>15000</v>
      </c>
      <c r="G72" s="9"/>
      <c r="H72" s="9">
        <v>13888</v>
      </c>
      <c r="I72" s="9">
        <v>877</v>
      </c>
      <c r="J72" s="9">
        <v>29765</v>
      </c>
    </row>
    <row r="73" spans="1:10" s="3" customFormat="1" ht="12" customHeight="1">
      <c r="A73" s="3" t="s">
        <v>255</v>
      </c>
      <c r="B73" s="9">
        <v>25758</v>
      </c>
      <c r="C73" s="9">
        <v>2787</v>
      </c>
      <c r="D73" s="9">
        <v>1053</v>
      </c>
      <c r="E73" s="9">
        <v>29598</v>
      </c>
      <c r="F73" s="9">
        <v>12000</v>
      </c>
      <c r="G73" s="9">
        <v>3692</v>
      </c>
      <c r="H73" s="9">
        <v>10992</v>
      </c>
      <c r="I73" s="9">
        <v>2914</v>
      </c>
      <c r="J73" s="9">
        <v>29598</v>
      </c>
    </row>
    <row r="74" spans="1:10" s="3" customFormat="1" ht="12" customHeight="1">
      <c r="A74" s="3" t="s">
        <v>254</v>
      </c>
      <c r="B74" s="9">
        <v>3000</v>
      </c>
      <c r="C74" s="9">
        <v>9668</v>
      </c>
      <c r="D74" s="9">
        <v>14814</v>
      </c>
      <c r="E74" s="9">
        <v>27482</v>
      </c>
      <c r="F74" s="9">
        <v>5843</v>
      </c>
      <c r="G74" s="9">
        <v>804</v>
      </c>
      <c r="H74" s="9">
        <v>16235</v>
      </c>
      <c r="I74" s="9">
        <v>4600</v>
      </c>
      <c r="J74" s="9">
        <v>27482</v>
      </c>
    </row>
    <row r="75" spans="1:10" s="3" customFormat="1" ht="12" customHeight="1">
      <c r="A75" s="3" t="s">
        <v>252</v>
      </c>
      <c r="B75" s="9">
        <v>25861</v>
      </c>
      <c r="C75" s="9"/>
      <c r="D75" s="9">
        <v>58</v>
      </c>
      <c r="E75" s="9">
        <v>25919</v>
      </c>
      <c r="F75" s="9">
        <v>20000</v>
      </c>
      <c r="G75" s="9">
        <v>3848</v>
      </c>
      <c r="H75" s="9">
        <v>2046</v>
      </c>
      <c r="I75" s="9">
        <v>25</v>
      </c>
      <c r="J75" s="9">
        <v>25919</v>
      </c>
    </row>
    <row r="76" spans="1:10" s="3" customFormat="1" ht="12" customHeight="1">
      <c r="A76" s="3" t="s">
        <v>235</v>
      </c>
      <c r="B76" s="9">
        <v>21090</v>
      </c>
      <c r="C76" s="9"/>
      <c r="D76" s="9">
        <v>3492</v>
      </c>
      <c r="E76" s="9">
        <v>24582</v>
      </c>
      <c r="F76" s="9">
        <v>20058</v>
      </c>
      <c r="G76" s="9">
        <v>1874</v>
      </c>
      <c r="H76" s="9">
        <v>1181</v>
      </c>
      <c r="I76" s="9">
        <v>1469</v>
      </c>
      <c r="J76" s="9">
        <v>24582</v>
      </c>
    </row>
    <row r="77" spans="1:10" s="3" customFormat="1" ht="12" customHeight="1">
      <c r="A77" s="3" t="s">
        <v>261</v>
      </c>
      <c r="B77" s="9">
        <v>16449</v>
      </c>
      <c r="C77" s="9"/>
      <c r="D77" s="9">
        <v>2906</v>
      </c>
      <c r="E77" s="9">
        <v>19355</v>
      </c>
      <c r="F77" s="9">
        <v>14723</v>
      </c>
      <c r="G77" s="9"/>
      <c r="H77" s="9">
        <v>3193</v>
      </c>
      <c r="I77" s="9">
        <v>1439</v>
      </c>
      <c r="J77" s="9">
        <v>19355</v>
      </c>
    </row>
    <row r="78" spans="1:10" s="3" customFormat="1" ht="12" customHeight="1">
      <c r="A78" s="3" t="s">
        <v>256</v>
      </c>
      <c r="B78" s="9">
        <v>16000</v>
      </c>
      <c r="C78" s="9"/>
      <c r="D78" s="9">
        <v>2516</v>
      </c>
      <c r="E78" s="9">
        <v>18516</v>
      </c>
      <c r="F78" s="9">
        <v>15000</v>
      </c>
      <c r="G78" s="9"/>
      <c r="H78" s="9">
        <v>2252</v>
      </c>
      <c r="I78" s="9">
        <v>1264</v>
      </c>
      <c r="J78" s="9">
        <v>18516</v>
      </c>
    </row>
    <row r="79" spans="1:10" s="3" customFormat="1" ht="12" customHeight="1">
      <c r="A79" s="3" t="s">
        <v>180</v>
      </c>
      <c r="B79" s="9">
        <v>11257</v>
      </c>
      <c r="C79" s="9">
        <v>552</v>
      </c>
      <c r="D79" s="9">
        <v>1486</v>
      </c>
      <c r="E79" s="9">
        <v>13295</v>
      </c>
      <c r="F79" s="9">
        <v>6435</v>
      </c>
      <c r="G79" s="9">
        <v>3310</v>
      </c>
      <c r="H79" s="9">
        <v>1620</v>
      </c>
      <c r="I79" s="9">
        <v>1930</v>
      </c>
      <c r="J79" s="9">
        <v>13295</v>
      </c>
    </row>
    <row r="80" spans="1:10" s="3" customFormat="1" ht="12" customHeight="1">
      <c r="A80" s="3" t="s">
        <v>226</v>
      </c>
      <c r="B80" s="9">
        <v>2000</v>
      </c>
      <c r="C80" s="9"/>
      <c r="D80" s="9">
        <v>2104</v>
      </c>
      <c r="E80" s="9">
        <v>4104</v>
      </c>
      <c r="F80" s="9">
        <v>2941</v>
      </c>
      <c r="G80" s="9"/>
      <c r="H80" s="9">
        <v>991</v>
      </c>
      <c r="I80" s="9">
        <v>172</v>
      </c>
      <c r="J80" s="9">
        <v>4104</v>
      </c>
    </row>
    <row r="81" spans="1:5" s="3" customFormat="1" ht="12.75">
      <c r="A81" s="2"/>
      <c r="B81" s="9"/>
      <c r="C81" s="9"/>
      <c r="D81" s="9"/>
      <c r="E81" s="9"/>
    </row>
    <row r="82" spans="1:10" ht="12.75">
      <c r="A82" s="3" t="s">
        <v>139</v>
      </c>
      <c r="B82" s="9">
        <f aca="true" t="shared" si="0" ref="B82:J82">SUM(B4:B81)</f>
        <v>224263643</v>
      </c>
      <c r="C82" s="9">
        <f t="shared" si="0"/>
        <v>14292943</v>
      </c>
      <c r="D82" s="9">
        <f t="shared" si="0"/>
        <v>35893850</v>
      </c>
      <c r="E82" s="9">
        <f t="shared" si="0"/>
        <v>274450436</v>
      </c>
      <c r="F82" s="9">
        <f t="shared" si="0"/>
        <v>51702036</v>
      </c>
      <c r="G82" s="9">
        <f t="shared" si="0"/>
        <v>32980643</v>
      </c>
      <c r="H82" s="9">
        <f t="shared" si="0"/>
        <v>162603683</v>
      </c>
      <c r="I82" s="9">
        <f t="shared" si="0"/>
        <v>27164074</v>
      </c>
      <c r="J82" s="9">
        <f t="shared" si="0"/>
        <v>274450436</v>
      </c>
    </row>
    <row r="83" spans="1:10" ht="12.75">
      <c r="A83" s="1" t="s">
        <v>140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</row>
    <row r="85" spans="1:10" ht="12.75">
      <c r="A85" s="1" t="s">
        <v>136</v>
      </c>
      <c r="B85" s="7">
        <f aca="true" t="shared" si="1" ref="B85:E86">B82/($E82/100)</f>
        <v>81.71371351000514</v>
      </c>
      <c r="C85" s="7">
        <f t="shared" si="1"/>
        <v>5.207841243873994</v>
      </c>
      <c r="D85" s="7">
        <f t="shared" si="1"/>
        <v>13.07844524612087</v>
      </c>
      <c r="E85" s="7">
        <f t="shared" si="1"/>
        <v>100</v>
      </c>
      <c r="F85" s="7">
        <f aca="true" t="shared" si="2" ref="F85:J86">F82/($J82/100)</f>
        <v>18.83838727077118</v>
      </c>
      <c r="G85" s="7">
        <f t="shared" si="2"/>
        <v>12.016975990520926</v>
      </c>
      <c r="H85" s="7">
        <f t="shared" si="2"/>
        <v>59.24701209073685</v>
      </c>
      <c r="I85" s="7">
        <f t="shared" si="2"/>
        <v>9.897624647971046</v>
      </c>
      <c r="J85" s="7">
        <f t="shared" si="2"/>
        <v>100</v>
      </c>
    </row>
    <row r="86" spans="1:10" ht="12.75">
      <c r="A86" s="1" t="s">
        <v>137</v>
      </c>
      <c r="B86" s="7" t="e">
        <f t="shared" si="1"/>
        <v>#DIV/0!</v>
      </c>
      <c r="C86" s="7" t="e">
        <f t="shared" si="1"/>
        <v>#DIV/0!</v>
      </c>
      <c r="D86" s="7" t="e">
        <f t="shared" si="1"/>
        <v>#DIV/0!</v>
      </c>
      <c r="E86" s="7" t="e">
        <f t="shared" si="1"/>
        <v>#DIV/0!</v>
      </c>
      <c r="F86" s="7" t="e">
        <f t="shared" si="2"/>
        <v>#DIV/0!</v>
      </c>
      <c r="G86" s="7" t="e">
        <f t="shared" si="2"/>
        <v>#DIV/0!</v>
      </c>
      <c r="H86" s="7" t="e">
        <f t="shared" si="2"/>
        <v>#DIV/0!</v>
      </c>
      <c r="I86" s="7" t="e">
        <f t="shared" si="2"/>
        <v>#DIV/0!</v>
      </c>
      <c r="J86" s="7" t="e">
        <f t="shared" si="2"/>
        <v>#DIV/0!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34">
    <pageSetUpPr fitToPage="1"/>
  </sheetPr>
  <dimension ref="A1:K24"/>
  <sheetViews>
    <sheetView workbookViewId="0" topLeftCell="A1">
      <selection activeCell="A1" sqref="A1:I1"/>
    </sheetView>
  </sheetViews>
  <sheetFormatPr defaultColWidth="9.140625" defaultRowHeight="12.75"/>
  <cols>
    <col min="1" max="1" width="21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320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46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2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</v>
      </c>
      <c r="B4" s="12">
        <f>'Tabell 24'!B4/('Tabell 24'!B4/100)</f>
        <v>100</v>
      </c>
      <c r="C4" s="12">
        <f>'Tabell 24'!C4/('Tabell 24'!$B4/100)</f>
        <v>64.14751129093234</v>
      </c>
      <c r="D4" s="12">
        <f>'Tabell 24'!D4/('Tabell 24'!$B4/100)</f>
        <v>9.926867454342993</v>
      </c>
      <c r="E4" s="12">
        <f>'Tabell 24'!E4/('Tabell 24'!$B4/100)</f>
        <v>-52.1993581075562</v>
      </c>
      <c r="F4" s="12">
        <f>'Tabell 24'!F4/('Tabell 24'!$B4/100)</f>
        <v>-2.2713598510307156</v>
      </c>
      <c r="G4" s="12">
        <f>'Tabell 24'!G4/('Tabell 24'!$B4/100)</f>
        <v>-17.922148672448664</v>
      </c>
      <c r="H4" s="12">
        <f>'Tabell 24'!H4/('Tabell 24'!$B4/100)</f>
        <v>1.0404770409502166</v>
      </c>
      <c r="I4" s="12">
        <f>'Tabell 24'!I4/('Tabell 24'!$B4/100)</f>
        <v>2.7219891551899704</v>
      </c>
    </row>
    <row r="5" spans="1:9" s="3" customFormat="1" ht="12" customHeight="1">
      <c r="A5" s="33" t="s">
        <v>308</v>
      </c>
      <c r="B5" s="15" t="e">
        <f>'Tabell 24'!B5/('Tabell 24'!B5/100)</f>
        <v>#DIV/0!</v>
      </c>
      <c r="C5" s="15" t="e">
        <f>'Tabell 24'!C5/('Tabell 24'!$B5/100)</f>
        <v>#DIV/0!</v>
      </c>
      <c r="D5" s="15" t="e">
        <f>'Tabell 24'!D5/('Tabell 24'!$B5/100)</f>
        <v>#DIV/0!</v>
      </c>
      <c r="E5" s="15" t="e">
        <f>'Tabell 24'!E5/('Tabell 24'!$B5/100)</f>
        <v>#DIV/0!</v>
      </c>
      <c r="F5" s="15" t="e">
        <f>'Tabell 24'!F5/('Tabell 24'!$B5/100)</f>
        <v>#DIV/0!</v>
      </c>
      <c r="G5" s="15" t="e">
        <f>'Tabell 24'!G5/('Tabell 24'!$B5/100)</f>
        <v>#DIV/0!</v>
      </c>
      <c r="H5" s="15" t="e">
        <f>'Tabell 24'!H5/('Tabell 24'!$B5/100)</f>
        <v>#DIV/0!</v>
      </c>
      <c r="I5" s="15" t="e">
        <f>'Tabell 24'!I5/('Tabell 24'!$B5/100)</f>
        <v>#DIV/0!</v>
      </c>
    </row>
    <row r="6" spans="1:9" s="3" customFormat="1" ht="12" customHeight="1">
      <c r="A6" s="3" t="s">
        <v>3</v>
      </c>
      <c r="B6" s="12">
        <f>'Tabell 24'!B6/('Tabell 24'!B6/100)</f>
        <v>100</v>
      </c>
      <c r="C6" s="12">
        <f>'Tabell 24'!C6/('Tabell 24'!$B6/100)</f>
        <v>87.5735850893794</v>
      </c>
      <c r="D6" s="12">
        <f>'Tabell 24'!D6/('Tabell 24'!$B6/100)</f>
        <v>6.933797873314892</v>
      </c>
      <c r="E6" s="12">
        <f>'Tabell 24'!E6/('Tabell 24'!$B6/100)</f>
        <v>-63.85095535387804</v>
      </c>
      <c r="F6" s="12">
        <f>'Tabell 24'!F6/('Tabell 24'!$B6/100)</f>
        <v>-2.479026372025909</v>
      </c>
      <c r="G6" s="12">
        <f>'Tabell 24'!G6/('Tabell 24'!$B6/100)</f>
        <v>-17.343921032938507</v>
      </c>
      <c r="H6" s="12">
        <f>'Tabell 24'!H6/('Tabell 24'!$B6/100)</f>
        <v>0.05920694655378132</v>
      </c>
      <c r="I6" s="12">
        <f>'Tabell 24'!I6/('Tabell 24'!$B6/100)</f>
        <v>10.892687150405623</v>
      </c>
    </row>
    <row r="7" spans="1:9" s="3" customFormat="1" ht="12" customHeight="1">
      <c r="A7" s="33" t="s">
        <v>310</v>
      </c>
      <c r="B7" s="15" t="e">
        <f>'Tabell 24'!B7/('Tabell 24'!B7/100)</f>
        <v>#DIV/0!</v>
      </c>
      <c r="C7" s="15" t="e">
        <f>'Tabell 24'!C7/('Tabell 24'!$B7/100)</f>
        <v>#DIV/0!</v>
      </c>
      <c r="D7" s="15" t="e">
        <f>'Tabell 24'!D7/('Tabell 24'!$B7/100)</f>
        <v>#DIV/0!</v>
      </c>
      <c r="E7" s="15" t="e">
        <f>'Tabell 24'!E7/('Tabell 24'!$B7/100)</f>
        <v>#DIV/0!</v>
      </c>
      <c r="F7" s="15" t="e">
        <f>'Tabell 24'!F7/('Tabell 24'!$B7/100)</f>
        <v>#DIV/0!</v>
      </c>
      <c r="G7" s="15" t="e">
        <f>'Tabell 24'!G7/('Tabell 24'!$B7/100)</f>
        <v>#DIV/0!</v>
      </c>
      <c r="H7" s="15" t="e">
        <f>'Tabell 24'!H7/('Tabell 24'!$B7/100)</f>
        <v>#DIV/0!</v>
      </c>
      <c r="I7" s="15" t="e">
        <f>'Tabell 24'!I7/('Tabell 24'!$B7/100)</f>
        <v>#DIV/0!</v>
      </c>
    </row>
    <row r="8" spans="1:9" s="3" customFormat="1" ht="12" customHeight="1">
      <c r="A8" s="3" t="s">
        <v>4</v>
      </c>
      <c r="B8" s="12">
        <f>'Tabell 24'!B8/('Tabell 24'!B8/100)</f>
        <v>100</v>
      </c>
      <c r="C8" s="12">
        <f>'Tabell 24'!C8/('Tabell 24'!$B8/100)</f>
        <v>94.85017232491268</v>
      </c>
      <c r="D8" s="12">
        <f>'Tabell 24'!D8/('Tabell 24'!$B8/100)</f>
        <v>4.881123938426527</v>
      </c>
      <c r="E8" s="12">
        <f>'Tabell 24'!E8/('Tabell 24'!$B8/100)</f>
        <v>-83.98466288817332</v>
      </c>
      <c r="F8" s="12">
        <f>'Tabell 24'!F8/('Tabell 24'!$B8/100)</f>
        <v>-0.31742386904368075</v>
      </c>
      <c r="G8" s="12">
        <f>'Tabell 24'!G8/('Tabell 24'!$B8/100)</f>
        <v>-17.39455558712359</v>
      </c>
      <c r="H8" s="12">
        <f>'Tabell 24'!H8/('Tabell 24'!$B8/100)</f>
        <v>-0.10722321073810115</v>
      </c>
      <c r="I8" s="12">
        <f>'Tabell 24'!I8/('Tabell 24'!$B8/100)</f>
        <v>-2.0725692917394785</v>
      </c>
    </row>
    <row r="9" spans="1:9" s="3" customFormat="1" ht="12" customHeight="1">
      <c r="A9" s="33" t="s">
        <v>311</v>
      </c>
      <c r="B9" s="15" t="e">
        <f>'Tabell 24'!B9/('Tabell 24'!B9/100)</f>
        <v>#DIV/0!</v>
      </c>
      <c r="C9" s="15" t="e">
        <f>'Tabell 24'!C9/('Tabell 24'!$B9/100)</f>
        <v>#DIV/0!</v>
      </c>
      <c r="D9" s="15" t="e">
        <f>'Tabell 24'!D9/('Tabell 24'!$B9/100)</f>
        <v>#DIV/0!</v>
      </c>
      <c r="E9" s="15" t="e">
        <f>'Tabell 24'!E9/('Tabell 24'!$B9/100)</f>
        <v>#DIV/0!</v>
      </c>
      <c r="F9" s="15" t="e">
        <f>'Tabell 24'!F9/('Tabell 24'!$B9/100)</f>
        <v>#DIV/0!</v>
      </c>
      <c r="G9" s="15" t="e">
        <f>'Tabell 24'!G9/('Tabell 24'!$B9/100)</f>
        <v>#DIV/0!</v>
      </c>
      <c r="H9" s="15" t="e">
        <f>'Tabell 24'!H9/('Tabell 24'!$B9/100)</f>
        <v>#DIV/0!</v>
      </c>
      <c r="I9" s="15" t="e">
        <f>'Tabell 24'!I9/('Tabell 24'!$B9/100)</f>
        <v>#DIV/0!</v>
      </c>
    </row>
    <row r="10" spans="1:9" s="3" customFormat="1" ht="12" customHeight="1">
      <c r="A10" s="3" t="s">
        <v>5</v>
      </c>
      <c r="B10" s="12">
        <f>'Tabell 24'!B10/('Tabell 24'!B10/100)</f>
        <v>100</v>
      </c>
      <c r="C10" s="12">
        <f>'Tabell 24'!C10/('Tabell 24'!$B10/100)</f>
        <v>92.05577874686178</v>
      </c>
      <c r="D10" s="12">
        <f>'Tabell 24'!D10/('Tabell 24'!$B10/100)</f>
        <v>43.966080879044284</v>
      </c>
      <c r="E10" s="12">
        <f>'Tabell 24'!E10/('Tabell 24'!$B10/100)</f>
        <v>-128.08882425932214</v>
      </c>
      <c r="F10" s="12">
        <f>'Tabell 24'!F10/('Tabell 24'!$B10/100)</f>
        <v>0</v>
      </c>
      <c r="G10" s="12">
        <f>'Tabell 24'!G10/('Tabell 24'!$B10/100)</f>
        <v>-18.04678705053363</v>
      </c>
      <c r="H10" s="12">
        <f>'Tabell 24'!H10/('Tabell 24'!$B10/100)</f>
        <v>-0.025538026120894012</v>
      </c>
      <c r="I10" s="12">
        <f>'Tabell 24'!I10/('Tabell 24'!$B10/100)</f>
        <v>-10.139289710070603</v>
      </c>
    </row>
    <row r="11" spans="1:9" s="3" customFormat="1" ht="12" customHeight="1">
      <c r="A11" s="33" t="s">
        <v>312</v>
      </c>
      <c r="B11" s="15" t="e">
        <f>'Tabell 24'!B11/('Tabell 24'!B11/100)</f>
        <v>#DIV/0!</v>
      </c>
      <c r="C11" s="15" t="e">
        <f>'Tabell 24'!C11/('Tabell 24'!$B11/100)</f>
        <v>#DIV/0!</v>
      </c>
      <c r="D11" s="15" t="e">
        <f>'Tabell 24'!D11/('Tabell 24'!$B11/100)</f>
        <v>#DIV/0!</v>
      </c>
      <c r="E11" s="15" t="e">
        <f>'Tabell 24'!E11/('Tabell 24'!$B11/100)</f>
        <v>#DIV/0!</v>
      </c>
      <c r="F11" s="15" t="e">
        <f>'Tabell 24'!F11/('Tabell 24'!$B11/100)</f>
        <v>#DIV/0!</v>
      </c>
      <c r="G11" s="15" t="e">
        <f>'Tabell 24'!G11/('Tabell 24'!$B11/100)</f>
        <v>#DIV/0!</v>
      </c>
      <c r="H11" s="15" t="e">
        <f>'Tabell 24'!H11/('Tabell 24'!$B11/100)</f>
        <v>#DIV/0!</v>
      </c>
      <c r="I11" s="15" t="e">
        <f>'Tabell 24'!I11/('Tabell 24'!$B11/100)</f>
        <v>#DIV/0!</v>
      </c>
    </row>
    <row r="12" spans="1:9" s="3" customFormat="1" ht="12" customHeight="1">
      <c r="A12" s="3" t="s">
        <v>6</v>
      </c>
      <c r="B12" s="12">
        <f>'Tabell 24'!B12/('Tabell 24'!B12/100)</f>
        <v>100</v>
      </c>
      <c r="C12" s="12">
        <f>'Tabell 24'!C12/('Tabell 24'!$B12/100)</f>
        <v>95.95837006543562</v>
      </c>
      <c r="D12" s="12">
        <f>'Tabell 24'!D12/('Tabell 24'!$B12/100)</f>
        <v>66.75249515923366</v>
      </c>
      <c r="E12" s="12">
        <f>'Tabell 24'!E12/('Tabell 24'!$B12/100)</f>
        <v>-204.0106864180428</v>
      </c>
      <c r="F12" s="12">
        <f>'Tabell 24'!F12/('Tabell 24'!$B12/100)</f>
        <v>-1.280326941947536</v>
      </c>
      <c r="G12" s="12">
        <f>'Tabell 24'!G12/('Tabell 24'!$B12/100)</f>
        <v>-9.010335495279925</v>
      </c>
      <c r="H12" s="12">
        <f>'Tabell 24'!H12/('Tabell 24'!$B12/100)</f>
        <v>-0.6710167970656298</v>
      </c>
      <c r="I12" s="12">
        <f>'Tabell 24'!I12/('Tabell 24'!$B12/100)</f>
        <v>-52.26150042766662</v>
      </c>
    </row>
    <row r="13" spans="1:9" s="3" customFormat="1" ht="12" customHeight="1">
      <c r="A13" s="33" t="s">
        <v>313</v>
      </c>
      <c r="B13" s="15" t="e">
        <f>'Tabell 24'!B13/('Tabell 24'!B13/100)</f>
        <v>#DIV/0!</v>
      </c>
      <c r="C13" s="15" t="e">
        <f>'Tabell 24'!C13/('Tabell 24'!$B13/100)</f>
        <v>#DIV/0!</v>
      </c>
      <c r="D13" s="15" t="e">
        <f>'Tabell 24'!D13/('Tabell 24'!$B13/100)</f>
        <v>#DIV/0!</v>
      </c>
      <c r="E13" s="15" t="e">
        <f>'Tabell 24'!E13/('Tabell 24'!$B13/100)</f>
        <v>#DIV/0!</v>
      </c>
      <c r="F13" s="15" t="e">
        <f>'Tabell 24'!F13/('Tabell 24'!$B13/100)</f>
        <v>#DIV/0!</v>
      </c>
      <c r="G13" s="15" t="e">
        <f>'Tabell 24'!G13/('Tabell 24'!$B13/100)</f>
        <v>#DIV/0!</v>
      </c>
      <c r="H13" s="15" t="e">
        <f>'Tabell 24'!H13/('Tabell 24'!$B13/100)</f>
        <v>#DIV/0!</v>
      </c>
      <c r="I13" s="15" t="e">
        <f>'Tabell 24'!I13/('Tabell 24'!$B13/100)</f>
        <v>#DIV/0!</v>
      </c>
    </row>
    <row r="14" spans="1:9" s="3" customFormat="1" ht="12" customHeight="1">
      <c r="A14" s="3" t="s">
        <v>7</v>
      </c>
      <c r="B14" s="12">
        <f>'Tabell 24'!B14/('Tabell 24'!B14/100)</f>
        <v>100</v>
      </c>
      <c r="C14" s="12">
        <f>'Tabell 24'!C14/('Tabell 24'!$B14/100)</f>
        <v>54.28456748522053</v>
      </c>
      <c r="D14" s="12">
        <f>'Tabell 24'!D14/('Tabell 24'!$B14/100)</f>
        <v>8.23553607749844</v>
      </c>
      <c r="E14" s="12">
        <f>'Tabell 24'!E14/('Tabell 24'!$B14/100)</f>
        <v>-39.30335661080332</v>
      </c>
      <c r="F14" s="12">
        <f>'Tabell 24'!F14/('Tabell 24'!$B14/100)</f>
        <v>0</v>
      </c>
      <c r="G14" s="12">
        <f>'Tabell 24'!G14/('Tabell 24'!$B14/100)</f>
        <v>-12.3590262716039</v>
      </c>
      <c r="H14" s="12">
        <f>'Tabell 24'!H14/('Tabell 24'!$B14/100)</f>
        <v>0.18294311182418443</v>
      </c>
      <c r="I14" s="12">
        <f>'Tabell 24'!I14/('Tabell 24'!$B14/100)</f>
        <v>11.040663792135934</v>
      </c>
    </row>
    <row r="15" spans="1:9" s="3" customFormat="1" ht="12" customHeight="1">
      <c r="A15" s="33" t="s">
        <v>314</v>
      </c>
      <c r="B15" s="15" t="e">
        <f>'Tabell 24'!B15/('Tabell 24'!B15/100)</f>
        <v>#DIV/0!</v>
      </c>
      <c r="C15" s="15" t="e">
        <f>'Tabell 24'!C15/('Tabell 24'!$B15/100)</f>
        <v>#DIV/0!</v>
      </c>
      <c r="D15" s="15" t="e">
        <f>'Tabell 24'!D15/('Tabell 24'!$B15/100)</f>
        <v>#DIV/0!</v>
      </c>
      <c r="E15" s="15" t="e">
        <f>'Tabell 24'!E15/('Tabell 24'!$B15/100)</f>
        <v>#DIV/0!</v>
      </c>
      <c r="F15" s="15" t="e">
        <f>'Tabell 24'!F15/('Tabell 24'!$B15/100)</f>
        <v>#DIV/0!</v>
      </c>
      <c r="G15" s="15" t="e">
        <f>'Tabell 24'!G15/('Tabell 24'!$B15/100)</f>
        <v>#DIV/0!</v>
      </c>
      <c r="H15" s="15" t="e">
        <f>'Tabell 24'!H15/('Tabell 24'!$B15/100)</f>
        <v>#DIV/0!</v>
      </c>
      <c r="I15" s="15" t="e">
        <f>'Tabell 24'!I15/('Tabell 24'!$B15/100)</f>
        <v>#DIV/0!</v>
      </c>
    </row>
    <row r="16" spans="1:9" s="3" customFormat="1" ht="12" customHeight="1">
      <c r="A16" s="3" t="s">
        <v>8</v>
      </c>
      <c r="B16" s="12">
        <f>'Tabell 24'!B16/('Tabell 24'!B16/100)</f>
        <v>100</v>
      </c>
      <c r="C16" s="12">
        <f>'Tabell 24'!C16/('Tabell 24'!$B16/100)</f>
        <v>-252.93102711154273</v>
      </c>
      <c r="D16" s="12">
        <f>'Tabell 24'!D16/('Tabell 24'!$B16/100)</f>
        <v>342.8013021358204</v>
      </c>
      <c r="E16" s="12">
        <f>'Tabell 24'!E16/('Tabell 24'!$B16/100)</f>
        <v>-1369.9821658696276</v>
      </c>
      <c r="F16" s="12">
        <f>'Tabell 24'!F16/('Tabell 24'!$B16/100)</f>
        <v>0</v>
      </c>
      <c r="G16" s="12">
        <f>'Tabell 24'!G16/('Tabell 24'!$B16/100)</f>
        <v>-22.38610892256201</v>
      </c>
      <c r="H16" s="12">
        <f>'Tabell 24'!H16/('Tabell 24'!$B16/100)</f>
        <v>-18.592997050039394</v>
      </c>
      <c r="I16" s="12">
        <f>'Tabell 24'!I16/('Tabell 24'!$B16/100)</f>
        <v>-1321.0909968179515</v>
      </c>
    </row>
    <row r="17" spans="1:9" s="3" customFormat="1" ht="12" customHeight="1">
      <c r="A17" s="33" t="s">
        <v>315</v>
      </c>
      <c r="B17" s="15" t="e">
        <f>'Tabell 24'!B17/('Tabell 24'!B17/100)</f>
        <v>#DIV/0!</v>
      </c>
      <c r="C17" s="15" t="e">
        <f>'Tabell 24'!C17/('Tabell 24'!$B17/100)</f>
        <v>#DIV/0!</v>
      </c>
      <c r="D17" s="15" t="e">
        <f>'Tabell 24'!D17/('Tabell 24'!$B17/100)</f>
        <v>#DIV/0!</v>
      </c>
      <c r="E17" s="15" t="e">
        <f>'Tabell 24'!E17/('Tabell 24'!$B17/100)</f>
        <v>#DIV/0!</v>
      </c>
      <c r="F17" s="15" t="e">
        <f>'Tabell 24'!F17/('Tabell 24'!$B17/100)</f>
        <v>#DIV/0!</v>
      </c>
      <c r="G17" s="15" t="e">
        <f>'Tabell 24'!G17/('Tabell 24'!$B17/100)</f>
        <v>#DIV/0!</v>
      </c>
      <c r="H17" s="15" t="e">
        <f>'Tabell 24'!H17/('Tabell 24'!$B17/100)</f>
        <v>#DIV/0!</v>
      </c>
      <c r="I17" s="15" t="e">
        <f>'Tabell 24'!I17/('Tabell 24'!$B17/100)</f>
        <v>#DIV/0!</v>
      </c>
    </row>
    <row r="18" spans="1:9" s="3" customFormat="1" ht="12" customHeight="1">
      <c r="A18" s="3" t="s">
        <v>9</v>
      </c>
      <c r="B18" s="12">
        <f>'Tabell 24'!B18/('Tabell 24'!B18/100)</f>
        <v>100</v>
      </c>
      <c r="C18" s="12">
        <f>'Tabell 24'!C18/('Tabell 24'!$B18/100)</f>
        <v>100</v>
      </c>
      <c r="D18" s="12">
        <f>'Tabell 24'!D18/('Tabell 24'!$B18/100)</f>
        <v>85.41303915602764</v>
      </c>
      <c r="E18" s="12">
        <f>'Tabell 24'!E18/('Tabell 24'!$B18/100)</f>
        <v>-64.59117829578797</v>
      </c>
      <c r="F18" s="12">
        <f>'Tabell 24'!F18/('Tabell 24'!$B18/100)</f>
        <v>0</v>
      </c>
      <c r="G18" s="12">
        <f>'Tabell 24'!G18/('Tabell 24'!$B18/100)</f>
        <v>-4.097856931984552</v>
      </c>
      <c r="H18" s="12">
        <f>'Tabell 24'!H18/('Tabell 24'!$B18/100)</f>
        <v>107.50043680750947</v>
      </c>
      <c r="I18" s="12">
        <f>'Tabell 24'!I18/('Tabell 24'!$B18/100)</f>
        <v>32.29995722298873</v>
      </c>
    </row>
    <row r="19" spans="1:9" s="3" customFormat="1" ht="12" customHeight="1">
      <c r="A19" s="33" t="s">
        <v>316</v>
      </c>
      <c r="B19" s="15" t="e">
        <f>'Tabell 24'!B19/('Tabell 24'!B19/100)</f>
        <v>#DIV/0!</v>
      </c>
      <c r="C19" s="15" t="e">
        <f>'Tabell 24'!C19/('Tabell 24'!$B19/100)</f>
        <v>#DIV/0!</v>
      </c>
      <c r="D19" s="15" t="e">
        <f>'Tabell 24'!D19/('Tabell 24'!$B19/100)</f>
        <v>#DIV/0!</v>
      </c>
      <c r="E19" s="15" t="e">
        <f>'Tabell 24'!E19/('Tabell 24'!$B19/100)</f>
        <v>#DIV/0!</v>
      </c>
      <c r="F19" s="15" t="e">
        <f>'Tabell 24'!F19/('Tabell 24'!$B19/100)</f>
        <v>#DIV/0!</v>
      </c>
      <c r="G19" s="15" t="e">
        <f>'Tabell 24'!G19/('Tabell 24'!$B19/100)</f>
        <v>#DIV/0!</v>
      </c>
      <c r="H19" s="15" t="e">
        <f>'Tabell 24'!H19/('Tabell 24'!$B19/100)</f>
        <v>#DIV/0!</v>
      </c>
      <c r="I19" s="15" t="e">
        <f>'Tabell 24'!I19/('Tabell 24'!$B19/100)</f>
        <v>#DIV/0!</v>
      </c>
    </row>
    <row r="20" spans="1:9" s="3" customFormat="1" ht="12" customHeight="1">
      <c r="A20" s="3" t="s">
        <v>10</v>
      </c>
      <c r="B20" s="12">
        <f>'Tabell 24'!B20/('Tabell 24'!B20/100)</f>
        <v>99.99999999999999</v>
      </c>
      <c r="C20" s="12">
        <f>'Tabell 24'!C20/('Tabell 24'!$B20/100)</f>
        <v>98.90230064950309</v>
      </c>
      <c r="D20" s="12">
        <f>'Tabell 24'!D20/('Tabell 24'!$B20/100)</f>
        <v>3.441975115423742</v>
      </c>
      <c r="E20" s="12">
        <f>'Tabell 24'!E20/('Tabell 24'!$B20/100)</f>
        <v>-86.23229517176617</v>
      </c>
      <c r="F20" s="12">
        <f>'Tabell 24'!F20/('Tabell 24'!$B20/100)</f>
        <v>0</v>
      </c>
      <c r="G20" s="12">
        <f>'Tabell 24'!G20/('Tabell 24'!$B20/100)</f>
        <v>-27.461460208154</v>
      </c>
      <c r="H20" s="12">
        <f>'Tabell 24'!H20/('Tabell 24'!$B20/100)</f>
        <v>0</v>
      </c>
      <c r="I20" s="12">
        <f>'Tabell 24'!I20/('Tabell 24'!$B20/100)</f>
        <v>-11.349479614993347</v>
      </c>
    </row>
    <row r="21" spans="1:9" s="3" customFormat="1" ht="12" customHeight="1">
      <c r="A21" s="33" t="s">
        <v>317</v>
      </c>
      <c r="B21" s="15" t="e">
        <f>'Tabell 24'!B21/('Tabell 24'!B21/100)</f>
        <v>#DIV/0!</v>
      </c>
      <c r="C21" s="15" t="e">
        <f>'Tabell 24'!C21/('Tabell 24'!$B21/100)</f>
        <v>#DIV/0!</v>
      </c>
      <c r="D21" s="15" t="e">
        <f>'Tabell 24'!D21/('Tabell 24'!$B21/100)</f>
        <v>#DIV/0!</v>
      </c>
      <c r="E21" s="15" t="e">
        <f>'Tabell 24'!E21/('Tabell 24'!$B21/100)</f>
        <v>#DIV/0!</v>
      </c>
      <c r="F21" s="15" t="e">
        <f>'Tabell 24'!F21/('Tabell 24'!$B21/100)</f>
        <v>#DIV/0!</v>
      </c>
      <c r="G21" s="15" t="e">
        <f>'Tabell 24'!G21/('Tabell 24'!$B21/100)</f>
        <v>#DIV/0!</v>
      </c>
      <c r="H21" s="15" t="e">
        <f>'Tabell 24'!H21/('Tabell 24'!$B21/100)</f>
        <v>#DIV/0!</v>
      </c>
      <c r="I21" s="15" t="e">
        <f>'Tabell 24'!I21/('Tabell 24'!$B21/100)</f>
        <v>#DIV/0!</v>
      </c>
    </row>
    <row r="22" spans="1:9" s="3" customFormat="1" ht="12" customHeight="1">
      <c r="A22" s="3" t="s">
        <v>11</v>
      </c>
      <c r="B22" s="12">
        <f>'Tabell 24'!B22/('Tabell 24'!B22/100)</f>
        <v>100</v>
      </c>
      <c r="C22" s="12">
        <f>'Tabell 24'!C22/('Tabell 24'!$B22/100)</f>
        <v>73.78323516842867</v>
      </c>
      <c r="D22" s="12">
        <f>'Tabell 24'!D22/('Tabell 24'!$B22/100)</f>
        <v>26.476421842775125</v>
      </c>
      <c r="E22" s="12">
        <f>'Tabell 24'!E22/('Tabell 24'!$B22/100)</f>
        <v>-179.2940952416343</v>
      </c>
      <c r="F22" s="12">
        <f>'Tabell 24'!F22/('Tabell 24'!$B22/100)</f>
        <v>-61.250023225135166</v>
      </c>
      <c r="G22" s="12">
        <f>'Tabell 24'!G22/('Tabell 24'!$B22/100)</f>
        <v>-15.850457999665556</v>
      </c>
      <c r="H22" s="12">
        <f>'Tabell 24'!H22/('Tabell 24'!$B22/100)</f>
        <v>-1.6482878430352463</v>
      </c>
      <c r="I22" s="12">
        <f>'Tabell 24'!I22/('Tabell 24'!$B22/100)</f>
        <v>-157.78320729826646</v>
      </c>
    </row>
    <row r="23" spans="1:9" s="3" customFormat="1" ht="12" customHeight="1">
      <c r="A23" s="33" t="s">
        <v>309</v>
      </c>
      <c r="B23" s="15" t="e">
        <f>'Tabell 24'!B23/('Tabell 24'!B23/100)</f>
        <v>#DIV/0!</v>
      </c>
      <c r="C23" s="15" t="e">
        <f>'Tabell 24'!C23/('Tabell 24'!$B23/100)</f>
        <v>#DIV/0!</v>
      </c>
      <c r="D23" s="15" t="e">
        <f>'Tabell 24'!D23/('Tabell 24'!$B23/100)</f>
        <v>#DIV/0!</v>
      </c>
      <c r="E23" s="15" t="e">
        <f>'Tabell 24'!E23/('Tabell 24'!$B23/100)</f>
        <v>#DIV/0!</v>
      </c>
      <c r="F23" s="15" t="e">
        <f>'Tabell 24'!F23/('Tabell 24'!$B23/100)</f>
        <v>#DIV/0!</v>
      </c>
      <c r="G23" s="15" t="e">
        <f>'Tabell 24'!G23/('Tabell 24'!$B23/100)</f>
        <v>#DIV/0!</v>
      </c>
      <c r="H23" s="15" t="e">
        <f>'Tabell 24'!H23/('Tabell 24'!$B23/100)</f>
        <v>#DIV/0!</v>
      </c>
      <c r="I23" s="15" t="e">
        <f>'Tabell 24'!I23/('Tabell 24'!$B23/100)</f>
        <v>#DIV/0!</v>
      </c>
    </row>
    <row r="24" spans="1:9" s="3" customFormat="1" ht="12" customHeight="1">
      <c r="A24" s="2"/>
      <c r="B24" s="9"/>
      <c r="C24" s="9"/>
      <c r="D24" s="9"/>
      <c r="E24" s="9"/>
      <c r="F24" s="9"/>
      <c r="G24" s="9"/>
      <c r="H24" s="9"/>
      <c r="I24" s="9"/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fitToHeight="1" fitToWidth="1" orientation="portrait" paperSize="9" scale="9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28"/>
  <dimension ref="A1:K22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301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51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59</v>
      </c>
      <c r="B3" s="4" t="s">
        <v>87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</row>
    <row r="4" spans="1:8" s="3" customFormat="1" ht="12" customHeight="1">
      <c r="A4" s="3" t="s">
        <v>264</v>
      </c>
      <c r="B4" s="9">
        <v>5171115</v>
      </c>
      <c r="C4" s="9">
        <v>24555435</v>
      </c>
      <c r="D4" s="9">
        <v>-1583222</v>
      </c>
      <c r="E4" s="9">
        <v>-3859188</v>
      </c>
      <c r="F4" s="9">
        <v>-755329</v>
      </c>
      <c r="G4" s="9">
        <v>-1131120</v>
      </c>
      <c r="H4" s="9">
        <v>22397046</v>
      </c>
    </row>
    <row r="5" spans="1:8" s="3" customFormat="1" ht="12" customHeight="1">
      <c r="A5" s="3" t="s">
        <v>265</v>
      </c>
      <c r="B5" s="9">
        <v>4119411</v>
      </c>
      <c r="C5" s="9">
        <v>17942580</v>
      </c>
      <c r="D5" s="9">
        <v>-2172393</v>
      </c>
      <c r="E5" s="9">
        <v>-3307435</v>
      </c>
      <c r="F5" s="9">
        <v>-716525</v>
      </c>
      <c r="G5" s="9">
        <v>-367957</v>
      </c>
      <c r="H5" s="9">
        <v>15412472</v>
      </c>
    </row>
    <row r="6" spans="1:8" s="3" customFormat="1" ht="12" customHeight="1">
      <c r="A6" s="3" t="s">
        <v>267</v>
      </c>
      <c r="B6" s="9">
        <v>1952432</v>
      </c>
      <c r="C6" s="9">
        <v>9170257</v>
      </c>
      <c r="D6" s="9">
        <v>-1093624</v>
      </c>
      <c r="E6" s="9">
        <v>-1599058</v>
      </c>
      <c r="F6" s="9">
        <v>-427754</v>
      </c>
      <c r="G6" s="9">
        <v>-197658</v>
      </c>
      <c r="H6" s="9">
        <v>7792395</v>
      </c>
    </row>
    <row r="7" spans="1:8" s="3" customFormat="1" ht="12" customHeight="1">
      <c r="A7" s="3" t="s">
        <v>274</v>
      </c>
      <c r="B7" s="9">
        <v>1786457</v>
      </c>
      <c r="C7" s="9">
        <v>787138</v>
      </c>
      <c r="D7" s="9">
        <v>-151116</v>
      </c>
      <c r="E7" s="9">
        <v>-1657185</v>
      </c>
      <c r="F7" s="9">
        <v>-67228</v>
      </c>
      <c r="G7" s="9">
        <v>-34357</v>
      </c>
      <c r="H7" s="9">
        <v>663709</v>
      </c>
    </row>
    <row r="8" spans="1:8" s="3" customFormat="1" ht="12" customHeight="1">
      <c r="A8" s="3" t="s">
        <v>268</v>
      </c>
      <c r="B8" s="9">
        <v>1549294</v>
      </c>
      <c r="C8" s="9">
        <v>5162927</v>
      </c>
      <c r="D8" s="9">
        <v>-763805</v>
      </c>
      <c r="E8" s="9">
        <v>-1024782</v>
      </c>
      <c r="F8" s="9">
        <v>-221975</v>
      </c>
      <c r="G8" s="9">
        <v>-99694</v>
      </c>
      <c r="H8" s="9">
        <v>4601965</v>
      </c>
    </row>
    <row r="9" spans="1:8" s="3" customFormat="1" ht="12" customHeight="1">
      <c r="A9" s="3" t="s">
        <v>270</v>
      </c>
      <c r="B9" s="9">
        <v>1467991</v>
      </c>
      <c r="C9" s="9">
        <v>2064583</v>
      </c>
      <c r="D9" s="9">
        <v>-532741</v>
      </c>
      <c r="E9" s="9">
        <v>-1049726</v>
      </c>
      <c r="F9" s="9">
        <v>-140257</v>
      </c>
      <c r="G9" s="9">
        <v>-59529</v>
      </c>
      <c r="H9" s="9">
        <v>1750321</v>
      </c>
    </row>
    <row r="10" spans="1:8" s="3" customFormat="1" ht="12" customHeight="1">
      <c r="A10" s="3" t="s">
        <v>272</v>
      </c>
      <c r="B10" s="9">
        <v>839231</v>
      </c>
      <c r="C10" s="9">
        <v>1142775</v>
      </c>
      <c r="D10" s="9">
        <v>-83705</v>
      </c>
      <c r="E10" s="9">
        <v>-874395</v>
      </c>
      <c r="F10" s="9">
        <v>-30945</v>
      </c>
      <c r="G10" s="9">
        <v>-8236</v>
      </c>
      <c r="H10" s="9">
        <v>984725</v>
      </c>
    </row>
    <row r="11" spans="1:8" s="3" customFormat="1" ht="12" customHeight="1">
      <c r="A11" s="3" t="s">
        <v>269</v>
      </c>
      <c r="B11" s="9">
        <v>814670</v>
      </c>
      <c r="C11" s="9">
        <v>1821882</v>
      </c>
      <c r="D11" s="9">
        <v>-225655</v>
      </c>
      <c r="E11" s="9">
        <v>-673954</v>
      </c>
      <c r="F11" s="9">
        <v>-139781</v>
      </c>
      <c r="G11" s="9">
        <v>-38342</v>
      </c>
      <c r="H11" s="9">
        <v>1558820</v>
      </c>
    </row>
    <row r="12" spans="1:8" s="3" customFormat="1" ht="12" customHeight="1">
      <c r="A12" s="3" t="s">
        <v>278</v>
      </c>
      <c r="B12" s="9">
        <v>128102</v>
      </c>
      <c r="C12" s="9">
        <v>207034</v>
      </c>
      <c r="D12" s="9">
        <v>-50453</v>
      </c>
      <c r="E12" s="9">
        <v>-113790</v>
      </c>
      <c r="F12" s="9">
        <v>-30108</v>
      </c>
      <c r="G12" s="9">
        <v>-9983</v>
      </c>
      <c r="H12" s="9">
        <v>130802</v>
      </c>
    </row>
    <row r="13" spans="1:8" s="3" customFormat="1" ht="12" customHeight="1">
      <c r="A13" s="3" t="s">
        <v>277</v>
      </c>
      <c r="B13" s="9">
        <v>37422</v>
      </c>
      <c r="C13" s="9">
        <v>326582</v>
      </c>
      <c r="D13" s="9">
        <v>-9255</v>
      </c>
      <c r="E13" s="9">
        <v>-35855</v>
      </c>
      <c r="F13" s="9">
        <v>-6631</v>
      </c>
      <c r="G13" s="9">
        <v>-3791</v>
      </c>
      <c r="H13" s="9">
        <v>308492</v>
      </c>
    </row>
    <row r="14" spans="1:8" s="3" customFormat="1" ht="12" customHeight="1">
      <c r="A14" s="3" t="s">
        <v>280</v>
      </c>
      <c r="B14" s="9">
        <v>11559</v>
      </c>
      <c r="C14" s="9">
        <v>18319</v>
      </c>
      <c r="D14" s="9">
        <v>-6212</v>
      </c>
      <c r="E14" s="9">
        <v>-5269</v>
      </c>
      <c r="F14" s="9">
        <v>-2164</v>
      </c>
      <c r="G14" s="9">
        <v>-3002</v>
      </c>
      <c r="H14" s="9">
        <v>13402</v>
      </c>
    </row>
    <row r="15" spans="1:8" s="3" customFormat="1" ht="12" customHeight="1">
      <c r="A15" s="3" t="s">
        <v>279</v>
      </c>
      <c r="B15" s="9">
        <v>8327</v>
      </c>
      <c r="C15" s="9">
        <v>14995</v>
      </c>
      <c r="D15" s="9">
        <v>0</v>
      </c>
      <c r="E15" s="9">
        <v>-8085</v>
      </c>
      <c r="F15" s="9">
        <v>-10556</v>
      </c>
      <c r="G15" s="9">
        <v>-230</v>
      </c>
      <c r="H15" s="9">
        <v>4451</v>
      </c>
    </row>
    <row r="16" spans="1:8" s="3" customFormat="1" ht="12" customHeight="1">
      <c r="A16" s="3" t="s">
        <v>281</v>
      </c>
      <c r="B16" s="9">
        <v>2247</v>
      </c>
      <c r="C16" s="9">
        <v>9</v>
      </c>
      <c r="D16" s="9">
        <v>0</v>
      </c>
      <c r="E16" s="9">
        <v>-2247</v>
      </c>
      <c r="F16" s="9">
        <v>0</v>
      </c>
      <c r="G16" s="9">
        <v>0</v>
      </c>
      <c r="H16" s="9">
        <v>9</v>
      </c>
    </row>
    <row r="17" spans="1:8" s="3" customFormat="1" ht="12.75">
      <c r="A17" s="2"/>
      <c r="B17" s="9"/>
      <c r="C17" s="9"/>
      <c r="D17" s="9"/>
      <c r="E17" s="9"/>
      <c r="F17" s="9"/>
      <c r="G17" s="9"/>
      <c r="H17" s="9"/>
    </row>
    <row r="18" spans="1:8" ht="12.75">
      <c r="A18" s="3" t="s">
        <v>139</v>
      </c>
      <c r="B18" s="9">
        <f aca="true" t="shared" si="0" ref="B18:H18">SUM(B4:B17)</f>
        <v>17888258</v>
      </c>
      <c r="C18" s="9">
        <f t="shared" si="0"/>
        <v>63214516</v>
      </c>
      <c r="D18" s="9">
        <f t="shared" si="0"/>
        <v>-6672181</v>
      </c>
      <c r="E18" s="9">
        <f t="shared" si="0"/>
        <v>-14210969</v>
      </c>
      <c r="F18" s="9">
        <f t="shared" si="0"/>
        <v>-2549253</v>
      </c>
      <c r="G18" s="9">
        <f t="shared" si="0"/>
        <v>-1953899</v>
      </c>
      <c r="H18" s="9">
        <f t="shared" si="0"/>
        <v>55618609</v>
      </c>
    </row>
    <row r="19" spans="1:8" ht="12.75">
      <c r="A19" s="1" t="s">
        <v>140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1" spans="1:8" ht="12.75">
      <c r="A21" s="1" t="s">
        <v>136</v>
      </c>
      <c r="B21" s="7">
        <f>B18/($B18/100)</f>
        <v>100.00000000000001</v>
      </c>
      <c r="C21" s="7">
        <f aca="true" t="shared" si="1" ref="C21:H21">C18/($B18/100)</f>
        <v>353.3855336836041</v>
      </c>
      <c r="D21" s="7">
        <f t="shared" si="1"/>
        <v>-37.29922164584165</v>
      </c>
      <c r="E21" s="7">
        <f t="shared" si="1"/>
        <v>-79.4430011016165</v>
      </c>
      <c r="F21" s="7">
        <f t="shared" si="1"/>
        <v>-14.250985199341379</v>
      </c>
      <c r="G21" s="7">
        <f t="shared" si="1"/>
        <v>-10.922801985525926</v>
      </c>
      <c r="H21" s="7">
        <f t="shared" si="1"/>
        <v>310.92244420893303</v>
      </c>
    </row>
    <row r="22" spans="1:8" ht="12.75">
      <c r="A22" s="1" t="s">
        <v>137</v>
      </c>
      <c r="B22" s="7" t="e">
        <f>B19/($B19/100)</f>
        <v>#DIV/0!</v>
      </c>
      <c r="C22" s="7" t="e">
        <f aca="true" t="shared" si="2" ref="C22:H22">C19/($B19/100)</f>
        <v>#DIV/0!</v>
      </c>
      <c r="D22" s="7" t="e">
        <f t="shared" si="2"/>
        <v>#DIV/0!</v>
      </c>
      <c r="E22" s="7" t="e">
        <f t="shared" si="2"/>
        <v>#DIV/0!</v>
      </c>
      <c r="F22" s="7" t="e">
        <f t="shared" si="2"/>
        <v>#DIV/0!</v>
      </c>
      <c r="G22" s="7" t="e">
        <f t="shared" si="2"/>
        <v>#DIV/0!</v>
      </c>
      <c r="H22" s="7" t="e">
        <f t="shared" si="2"/>
        <v>#DIV/0!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29"/>
  <dimension ref="A1:K21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302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52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59</v>
      </c>
      <c r="B3" s="4" t="s">
        <v>87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</row>
    <row r="4" spans="1:8" s="3" customFormat="1" ht="12" customHeight="1">
      <c r="A4" s="3" t="s">
        <v>263</v>
      </c>
      <c r="B4" s="9">
        <v>14448217</v>
      </c>
      <c r="C4" s="9">
        <v>42920187</v>
      </c>
      <c r="D4" s="9">
        <v>-5977172</v>
      </c>
      <c r="E4" s="9">
        <v>-10193768</v>
      </c>
      <c r="F4" s="9">
        <v>-442928</v>
      </c>
      <c r="G4" s="9">
        <v>-510534</v>
      </c>
      <c r="H4" s="9">
        <v>40260338</v>
      </c>
    </row>
    <row r="5" spans="1:8" s="3" customFormat="1" ht="12" customHeight="1">
      <c r="A5" s="3" t="s">
        <v>266</v>
      </c>
      <c r="B5" s="9">
        <v>8455172</v>
      </c>
      <c r="C5" s="9">
        <v>21377952</v>
      </c>
      <c r="D5" s="9">
        <v>-3364230</v>
      </c>
      <c r="E5" s="9">
        <v>-4464119</v>
      </c>
      <c r="F5" s="9">
        <v>-176293</v>
      </c>
      <c r="G5" s="9">
        <v>-60983</v>
      </c>
      <c r="H5" s="9">
        <v>21767464</v>
      </c>
    </row>
    <row r="6" spans="1:8" s="3" customFormat="1" ht="12" customHeight="1">
      <c r="A6" s="3" t="s">
        <v>271</v>
      </c>
      <c r="B6" s="9">
        <v>1847715</v>
      </c>
      <c r="C6" s="9">
        <v>1518471</v>
      </c>
      <c r="D6" s="9">
        <v>-210951</v>
      </c>
      <c r="E6" s="9">
        <v>-1938307</v>
      </c>
      <c r="F6" s="9">
        <v>-184504</v>
      </c>
      <c r="G6" s="9">
        <v>-37663</v>
      </c>
      <c r="H6" s="9">
        <v>994761</v>
      </c>
    </row>
    <row r="7" spans="1:8" s="3" customFormat="1" ht="12" customHeight="1">
      <c r="A7" s="3" t="s">
        <v>264</v>
      </c>
      <c r="B7" s="9">
        <v>752171</v>
      </c>
      <c r="C7" s="9">
        <v>1655784</v>
      </c>
      <c r="D7" s="9">
        <v>-17623</v>
      </c>
      <c r="E7" s="9">
        <v>-635578</v>
      </c>
      <c r="F7" s="9">
        <v>-189197</v>
      </c>
      <c r="G7" s="9">
        <v>-76032</v>
      </c>
      <c r="H7" s="9">
        <v>1489139</v>
      </c>
    </row>
    <row r="8" spans="1:8" s="3" customFormat="1" ht="12" customHeight="1">
      <c r="A8" s="3" t="s">
        <v>265</v>
      </c>
      <c r="B8" s="9">
        <v>446499</v>
      </c>
      <c r="C8" s="9">
        <v>398766</v>
      </c>
      <c r="D8" s="9">
        <v>-43120</v>
      </c>
      <c r="E8" s="9">
        <v>-531882</v>
      </c>
      <c r="F8" s="9">
        <v>-15483</v>
      </c>
      <c r="G8" s="9">
        <v>-8581</v>
      </c>
      <c r="H8" s="9">
        <v>246196</v>
      </c>
    </row>
    <row r="9" spans="1:8" s="3" customFormat="1" ht="12" customHeight="1">
      <c r="A9" s="3" t="s">
        <v>267</v>
      </c>
      <c r="B9" s="9">
        <v>291052</v>
      </c>
      <c r="C9" s="9">
        <v>89648</v>
      </c>
      <c r="D9" s="9">
        <v>-25817</v>
      </c>
      <c r="E9" s="9">
        <v>-278179</v>
      </c>
      <c r="F9" s="9">
        <v>-63217</v>
      </c>
      <c r="G9" s="9">
        <v>-1063</v>
      </c>
      <c r="H9" s="9">
        <v>12417</v>
      </c>
    </row>
    <row r="10" spans="1:8" s="3" customFormat="1" ht="12" customHeight="1">
      <c r="A10" s="3" t="s">
        <v>268</v>
      </c>
      <c r="B10" s="9">
        <v>192109</v>
      </c>
      <c r="C10" s="9">
        <v>213774</v>
      </c>
      <c r="D10" s="9">
        <v>-2719</v>
      </c>
      <c r="E10" s="9">
        <v>-211875</v>
      </c>
      <c r="F10" s="9">
        <v>-28385</v>
      </c>
      <c r="G10" s="9">
        <v>-4128</v>
      </c>
      <c r="H10" s="9">
        <v>158776</v>
      </c>
    </row>
    <row r="11" spans="1:8" s="3" customFormat="1" ht="12" customHeight="1">
      <c r="A11" s="3" t="s">
        <v>269</v>
      </c>
      <c r="B11" s="9">
        <v>169348</v>
      </c>
      <c r="C11" s="9">
        <v>242683</v>
      </c>
      <c r="D11" s="9">
        <v>-6268</v>
      </c>
      <c r="E11" s="9">
        <v>-184816</v>
      </c>
      <c r="F11" s="9">
        <v>-30629</v>
      </c>
      <c r="G11" s="9">
        <v>-5108</v>
      </c>
      <c r="H11" s="9">
        <v>185210</v>
      </c>
    </row>
    <row r="12" spans="1:8" s="3" customFormat="1" ht="12" customHeight="1">
      <c r="A12" s="3" t="s">
        <v>275</v>
      </c>
      <c r="B12" s="9">
        <v>97789</v>
      </c>
      <c r="C12" s="9">
        <v>60170</v>
      </c>
      <c r="D12" s="9">
        <v>-50645</v>
      </c>
      <c r="E12" s="9">
        <v>-22605</v>
      </c>
      <c r="F12" s="9">
        <v>-5628</v>
      </c>
      <c r="G12" s="9">
        <v>-8992</v>
      </c>
      <c r="H12" s="9">
        <v>70089</v>
      </c>
    </row>
    <row r="13" spans="1:8" s="3" customFormat="1" ht="12" customHeight="1">
      <c r="A13" s="3" t="s">
        <v>270</v>
      </c>
      <c r="B13" s="9">
        <v>53441</v>
      </c>
      <c r="C13" s="9">
        <v>11611</v>
      </c>
      <c r="D13" s="9">
        <v>-127</v>
      </c>
      <c r="E13" s="9">
        <v>-67919</v>
      </c>
      <c r="F13" s="9">
        <v>-28663</v>
      </c>
      <c r="G13" s="9">
        <v>-409</v>
      </c>
      <c r="H13" s="9">
        <v>-32066</v>
      </c>
    </row>
    <row r="14" spans="1:8" s="3" customFormat="1" ht="12" customHeight="1">
      <c r="A14" s="3" t="s">
        <v>272</v>
      </c>
      <c r="B14" s="9">
        <v>30102</v>
      </c>
      <c r="C14" s="9">
        <v>7732</v>
      </c>
      <c r="D14" s="9">
        <v>-34</v>
      </c>
      <c r="E14" s="9">
        <v>-30274</v>
      </c>
      <c r="F14" s="9">
        <v>-787</v>
      </c>
      <c r="G14" s="9">
        <v>-97</v>
      </c>
      <c r="H14" s="9">
        <v>6642</v>
      </c>
    </row>
    <row r="15" spans="1:8" s="3" customFormat="1" ht="12" customHeight="1">
      <c r="A15" s="3" t="s">
        <v>274</v>
      </c>
      <c r="B15" s="9">
        <v>0</v>
      </c>
      <c r="C15" s="9">
        <v>14378</v>
      </c>
      <c r="D15" s="9">
        <v>0</v>
      </c>
      <c r="E15" s="9">
        <v>0</v>
      </c>
      <c r="F15" s="9">
        <v>0</v>
      </c>
      <c r="G15" s="9">
        <v>-609</v>
      </c>
      <c r="H15" s="9">
        <v>13769</v>
      </c>
    </row>
    <row r="16" spans="1:8" s="3" customFormat="1" ht="12.75">
      <c r="A16" s="2"/>
      <c r="B16" s="9"/>
      <c r="C16" s="9"/>
      <c r="D16" s="9"/>
      <c r="E16" s="9"/>
      <c r="F16" s="9"/>
      <c r="G16" s="9"/>
      <c r="H16" s="9"/>
    </row>
    <row r="17" spans="1:8" ht="12.75">
      <c r="A17" s="3" t="s">
        <v>139</v>
      </c>
      <c r="B17" s="9">
        <f aca="true" t="shared" si="0" ref="B17:H17">SUM(B4:B16)</f>
        <v>26783615</v>
      </c>
      <c r="C17" s="9">
        <f t="shared" si="0"/>
        <v>68511156</v>
      </c>
      <c r="D17" s="9">
        <f t="shared" si="0"/>
        <v>-9698706</v>
      </c>
      <c r="E17" s="9">
        <f t="shared" si="0"/>
        <v>-18559322</v>
      </c>
      <c r="F17" s="9">
        <f t="shared" si="0"/>
        <v>-1165714</v>
      </c>
      <c r="G17" s="9">
        <f t="shared" si="0"/>
        <v>-714199</v>
      </c>
      <c r="H17" s="9">
        <f t="shared" si="0"/>
        <v>65172735</v>
      </c>
    </row>
    <row r="18" spans="1:8" ht="12.75">
      <c r="A18" s="1" t="s">
        <v>140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20" spans="1:8" ht="12.75">
      <c r="A20" s="1" t="s">
        <v>136</v>
      </c>
      <c r="B20" s="7">
        <f aca="true" t="shared" si="1" ref="B20:H21">B17/($B17/100)</f>
        <v>99.99999999999999</v>
      </c>
      <c r="C20" s="7">
        <f t="shared" si="1"/>
        <v>255.79502990914406</v>
      </c>
      <c r="D20" s="7">
        <f t="shared" si="1"/>
        <v>-36.211340403451885</v>
      </c>
      <c r="E20" s="7">
        <f t="shared" si="1"/>
        <v>-69.29356623443101</v>
      </c>
      <c r="F20" s="7">
        <f t="shared" si="1"/>
        <v>-4.352340040730125</v>
      </c>
      <c r="G20" s="7">
        <f t="shared" si="1"/>
        <v>-2.666551919895802</v>
      </c>
      <c r="H20" s="7">
        <f t="shared" si="1"/>
        <v>243.33061463137068</v>
      </c>
    </row>
    <row r="21" spans="1:8" ht="12.75">
      <c r="A21" s="1" t="s">
        <v>137</v>
      </c>
      <c r="B21" s="7" t="e">
        <f t="shared" si="1"/>
        <v>#DIV/0!</v>
      </c>
      <c r="C21" s="7" t="e">
        <f t="shared" si="1"/>
        <v>#DIV/0!</v>
      </c>
      <c r="D21" s="7" t="e">
        <f t="shared" si="1"/>
        <v>#DIV/0!</v>
      </c>
      <c r="E21" s="7" t="e">
        <f t="shared" si="1"/>
        <v>#DIV/0!</v>
      </c>
      <c r="F21" s="7" t="e">
        <f t="shared" si="1"/>
        <v>#DIV/0!</v>
      </c>
      <c r="G21" s="7" t="e">
        <f t="shared" si="1"/>
        <v>#DIV/0!</v>
      </c>
      <c r="H21" s="7" t="e">
        <f t="shared" si="1"/>
        <v>#DIV/0!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0"/>
  <dimension ref="A1:K26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303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53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59</v>
      </c>
      <c r="B3" s="4" t="s">
        <v>87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</row>
    <row r="4" spans="1:8" s="3" customFormat="1" ht="12" customHeight="1">
      <c r="A4" s="3" t="s">
        <v>268</v>
      </c>
      <c r="B4" s="9">
        <v>1560232</v>
      </c>
      <c r="C4" s="9">
        <v>404882</v>
      </c>
      <c r="D4" s="9">
        <v>-950210</v>
      </c>
      <c r="E4" s="9">
        <v>-453833</v>
      </c>
      <c r="F4" s="9">
        <v>-152641</v>
      </c>
      <c r="G4" s="9">
        <v>-7818</v>
      </c>
      <c r="H4" s="9">
        <v>400612</v>
      </c>
    </row>
    <row r="5" spans="1:8" s="3" customFormat="1" ht="12" customHeight="1">
      <c r="A5" s="3" t="s">
        <v>264</v>
      </c>
      <c r="B5" s="9">
        <v>643072</v>
      </c>
      <c r="C5" s="9">
        <v>236727</v>
      </c>
      <c r="D5" s="9">
        <v>-389634</v>
      </c>
      <c r="E5" s="9">
        <v>-187051</v>
      </c>
      <c r="F5" s="9">
        <v>-64003</v>
      </c>
      <c r="G5" s="9">
        <v>0</v>
      </c>
      <c r="H5" s="9">
        <v>225524</v>
      </c>
    </row>
    <row r="6" spans="1:8" s="3" customFormat="1" ht="12" customHeight="1">
      <c r="A6" s="3" t="s">
        <v>273</v>
      </c>
      <c r="B6" s="9">
        <v>535605</v>
      </c>
      <c r="C6" s="9">
        <v>646301</v>
      </c>
      <c r="D6" s="9">
        <v>-621463</v>
      </c>
      <c r="E6" s="9">
        <v>-23000</v>
      </c>
      <c r="F6" s="9">
        <v>-14613</v>
      </c>
      <c r="G6" s="9">
        <v>-14243</v>
      </c>
      <c r="H6" s="9">
        <v>504967</v>
      </c>
    </row>
    <row r="7" spans="1:8" s="3" customFormat="1" ht="12" customHeight="1">
      <c r="A7" s="3" t="s">
        <v>276</v>
      </c>
      <c r="B7" s="9">
        <v>397751</v>
      </c>
      <c r="C7" s="9">
        <v>323154</v>
      </c>
      <c r="D7" s="9">
        <v>-411782</v>
      </c>
      <c r="E7" s="9">
        <v>-85268</v>
      </c>
      <c r="F7" s="9">
        <v>-8048</v>
      </c>
      <c r="G7" s="9">
        <v>-7373</v>
      </c>
      <c r="H7" s="9">
        <v>208434</v>
      </c>
    </row>
    <row r="8" spans="1:8" s="3" customFormat="1" ht="12" customHeight="1">
      <c r="A8" s="3" t="s">
        <v>263</v>
      </c>
      <c r="B8" s="9">
        <v>341699</v>
      </c>
      <c r="C8" s="9">
        <v>46390</v>
      </c>
      <c r="D8" s="9">
        <v>-230701</v>
      </c>
      <c r="E8" s="9">
        <v>0</v>
      </c>
      <c r="F8" s="9">
        <v>-10741</v>
      </c>
      <c r="G8" s="9">
        <v>-55</v>
      </c>
      <c r="H8" s="9">
        <v>146592</v>
      </c>
    </row>
    <row r="9" spans="1:8" s="3" customFormat="1" ht="12" customHeight="1">
      <c r="A9" s="3" t="s">
        <v>265</v>
      </c>
      <c r="B9" s="9">
        <v>340968</v>
      </c>
      <c r="C9" s="9">
        <v>78043</v>
      </c>
      <c r="D9" s="9">
        <v>-236239</v>
      </c>
      <c r="E9" s="9">
        <v>-72181</v>
      </c>
      <c r="F9" s="9">
        <v>-38157</v>
      </c>
      <c r="G9" s="9">
        <v>-26943</v>
      </c>
      <c r="H9" s="9">
        <v>45491</v>
      </c>
    </row>
    <row r="10" spans="1:8" s="3" customFormat="1" ht="12" customHeight="1">
      <c r="A10" s="3" t="s">
        <v>270</v>
      </c>
      <c r="B10" s="9">
        <v>293060</v>
      </c>
      <c r="C10" s="9">
        <v>72396</v>
      </c>
      <c r="D10" s="9">
        <v>-176686</v>
      </c>
      <c r="E10" s="9">
        <v>-8991</v>
      </c>
      <c r="F10" s="9">
        <v>-30617</v>
      </c>
      <c r="G10" s="9">
        <v>-2553</v>
      </c>
      <c r="H10" s="9">
        <v>146609</v>
      </c>
    </row>
    <row r="11" spans="1:8" s="3" customFormat="1" ht="12" customHeight="1">
      <c r="A11" s="3" t="s">
        <v>275</v>
      </c>
      <c r="B11" s="9">
        <v>264701</v>
      </c>
      <c r="C11" s="9">
        <v>55466</v>
      </c>
      <c r="D11" s="9">
        <v>-172882</v>
      </c>
      <c r="E11" s="9">
        <v>-65807</v>
      </c>
      <c r="F11" s="9">
        <v>-27639</v>
      </c>
      <c r="G11" s="9">
        <v>-19168</v>
      </c>
      <c r="H11" s="9">
        <v>34671</v>
      </c>
    </row>
    <row r="12" spans="1:8" s="3" customFormat="1" ht="12" customHeight="1">
      <c r="A12" s="3" t="s">
        <v>274</v>
      </c>
      <c r="B12" s="9">
        <v>222993</v>
      </c>
      <c r="C12" s="9">
        <v>38682</v>
      </c>
      <c r="D12" s="9">
        <v>-162368</v>
      </c>
      <c r="E12" s="9">
        <v>-17795</v>
      </c>
      <c r="F12" s="9">
        <v>-28836</v>
      </c>
      <c r="G12" s="9">
        <v>-1640</v>
      </c>
      <c r="H12" s="9">
        <v>51036</v>
      </c>
    </row>
    <row r="13" spans="1:8" s="3" customFormat="1" ht="12" customHeight="1">
      <c r="A13" s="3" t="s">
        <v>267</v>
      </c>
      <c r="B13" s="9">
        <v>87009</v>
      </c>
      <c r="C13" s="9">
        <v>16601</v>
      </c>
      <c r="D13" s="9">
        <v>-52264</v>
      </c>
      <c r="E13" s="9">
        <v>-27582</v>
      </c>
      <c r="F13" s="9">
        <v>-12893</v>
      </c>
      <c r="G13" s="9">
        <v>-4527</v>
      </c>
      <c r="H13" s="9">
        <v>6223</v>
      </c>
    </row>
    <row r="14" spans="1:8" s="3" customFormat="1" ht="12" customHeight="1">
      <c r="A14" s="3" t="s">
        <v>279</v>
      </c>
      <c r="B14" s="9">
        <v>69085</v>
      </c>
      <c r="C14" s="9">
        <v>66160</v>
      </c>
      <c r="D14" s="9">
        <v>-34462</v>
      </c>
      <c r="E14" s="9">
        <v>-17412</v>
      </c>
      <c r="F14" s="9">
        <v>-17046</v>
      </c>
      <c r="G14" s="9">
        <v>-1015</v>
      </c>
      <c r="H14" s="9">
        <v>65310</v>
      </c>
    </row>
    <row r="15" spans="1:8" s="3" customFormat="1" ht="12" customHeight="1">
      <c r="A15" s="3" t="s">
        <v>269</v>
      </c>
      <c r="B15" s="9">
        <v>47951</v>
      </c>
      <c r="C15" s="9">
        <v>17518</v>
      </c>
      <c r="D15" s="9">
        <v>-37877</v>
      </c>
      <c r="E15" s="9">
        <v>-172</v>
      </c>
      <c r="F15" s="9">
        <v>-20308</v>
      </c>
      <c r="G15" s="9">
        <v>-369</v>
      </c>
      <c r="H15" s="9">
        <v>6743</v>
      </c>
    </row>
    <row r="16" spans="1:8" s="3" customFormat="1" ht="12" customHeight="1">
      <c r="A16" s="3" t="s">
        <v>272</v>
      </c>
      <c r="B16" s="9">
        <v>30872</v>
      </c>
      <c r="C16" s="9">
        <v>4439</v>
      </c>
      <c r="D16" s="9">
        <v>-18612</v>
      </c>
      <c r="E16" s="9">
        <v>0</v>
      </c>
      <c r="F16" s="9">
        <v>-6812</v>
      </c>
      <c r="G16" s="9">
        <v>0</v>
      </c>
      <c r="H16" s="9">
        <v>9887</v>
      </c>
    </row>
    <row r="17" spans="1:8" s="3" customFormat="1" ht="12" customHeight="1">
      <c r="A17" s="3" t="s">
        <v>278</v>
      </c>
      <c r="B17" s="9">
        <v>17923</v>
      </c>
      <c r="C17" s="9">
        <v>495</v>
      </c>
      <c r="D17" s="9">
        <v>-13148</v>
      </c>
      <c r="E17" s="9">
        <v>-340</v>
      </c>
      <c r="F17" s="9">
        <v>-4860</v>
      </c>
      <c r="G17" s="9">
        <v>-40</v>
      </c>
      <c r="H17" s="9">
        <v>30</v>
      </c>
    </row>
    <row r="18" spans="1:8" s="3" customFormat="1" ht="12" customHeight="1">
      <c r="A18" s="3" t="s">
        <v>281</v>
      </c>
      <c r="B18" s="9">
        <v>10460</v>
      </c>
      <c r="C18" s="9">
        <v>2827</v>
      </c>
      <c r="D18" s="9">
        <v>-8516</v>
      </c>
      <c r="E18" s="9">
        <v>0</v>
      </c>
      <c r="F18" s="9">
        <v>-2590</v>
      </c>
      <c r="G18" s="9">
        <v>-84</v>
      </c>
      <c r="H18" s="9">
        <v>2097</v>
      </c>
    </row>
    <row r="19" spans="1:8" s="3" customFormat="1" ht="12" customHeight="1">
      <c r="A19" s="3" t="s">
        <v>271</v>
      </c>
      <c r="B19" s="9">
        <v>1337</v>
      </c>
      <c r="C19" s="9">
        <v>835</v>
      </c>
      <c r="D19" s="9">
        <v>-475</v>
      </c>
      <c r="E19" s="9">
        <v>0</v>
      </c>
      <c r="F19" s="9">
        <v>-174</v>
      </c>
      <c r="G19" s="9">
        <v>-20</v>
      </c>
      <c r="H19" s="9">
        <v>1503</v>
      </c>
    </row>
    <row r="20" spans="1:8" s="3" customFormat="1" ht="12" customHeight="1">
      <c r="A20" s="3" t="s">
        <v>277</v>
      </c>
      <c r="B20" s="9">
        <v>0</v>
      </c>
      <c r="C20" s="9">
        <v>1373</v>
      </c>
      <c r="D20" s="9">
        <v>-10688</v>
      </c>
      <c r="E20" s="9">
        <v>-5019</v>
      </c>
      <c r="F20" s="9">
        <v>-2833</v>
      </c>
      <c r="G20" s="9">
        <v>-130</v>
      </c>
      <c r="H20" s="9">
        <v>-17603</v>
      </c>
    </row>
    <row r="21" spans="1:8" s="3" customFormat="1" ht="12.75">
      <c r="A21" s="2"/>
      <c r="B21" s="9"/>
      <c r="C21" s="9"/>
      <c r="D21" s="9"/>
      <c r="E21" s="9"/>
      <c r="F21" s="9"/>
      <c r="G21" s="9"/>
      <c r="H21" s="9"/>
    </row>
    <row r="22" spans="1:8" ht="12.75">
      <c r="A22" s="3" t="s">
        <v>139</v>
      </c>
      <c r="B22" s="9">
        <f aca="true" t="shared" si="0" ref="B22:H22">SUM(B4:B21)</f>
        <v>4864718</v>
      </c>
      <c r="C22" s="9">
        <f t="shared" si="0"/>
        <v>2012289</v>
      </c>
      <c r="D22" s="9">
        <f t="shared" si="0"/>
        <v>-3528007</v>
      </c>
      <c r="E22" s="9">
        <f t="shared" si="0"/>
        <v>-964451</v>
      </c>
      <c r="F22" s="9">
        <f t="shared" si="0"/>
        <v>-442811</v>
      </c>
      <c r="G22" s="9">
        <f t="shared" si="0"/>
        <v>-85978</v>
      </c>
      <c r="H22" s="9">
        <f t="shared" si="0"/>
        <v>1838126</v>
      </c>
    </row>
    <row r="23" spans="1:8" ht="12.75">
      <c r="A23" s="1" t="s">
        <v>140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5" spans="1:8" ht="12.75">
      <c r="A25" s="1" t="s">
        <v>136</v>
      </c>
      <c r="B25" s="7">
        <f aca="true" t="shared" si="1" ref="B25:H26">B22/($B22/100)</f>
        <v>100</v>
      </c>
      <c r="C25" s="7">
        <f t="shared" si="1"/>
        <v>41.36496709572888</v>
      </c>
      <c r="D25" s="7">
        <f t="shared" si="1"/>
        <v>-72.52233325754956</v>
      </c>
      <c r="E25" s="7">
        <f t="shared" si="1"/>
        <v>-19.8254246186521</v>
      </c>
      <c r="F25" s="7">
        <f t="shared" si="1"/>
        <v>-9.102500905499559</v>
      </c>
      <c r="G25" s="7">
        <f t="shared" si="1"/>
        <v>-1.767378910761117</v>
      </c>
      <c r="H25" s="7">
        <f t="shared" si="1"/>
        <v>37.7848417935017</v>
      </c>
    </row>
    <row r="26" spans="1:8" ht="12.75">
      <c r="A26" s="1" t="s">
        <v>137</v>
      </c>
      <c r="B26" s="7" t="e">
        <f t="shared" si="1"/>
        <v>#DIV/0!</v>
      </c>
      <c r="C26" s="7" t="e">
        <f t="shared" si="1"/>
        <v>#DIV/0!</v>
      </c>
      <c r="D26" s="7" t="e">
        <f t="shared" si="1"/>
        <v>#DIV/0!</v>
      </c>
      <c r="E26" s="7" t="e">
        <f t="shared" si="1"/>
        <v>#DIV/0!</v>
      </c>
      <c r="F26" s="7" t="e">
        <f t="shared" si="1"/>
        <v>#DIV/0!</v>
      </c>
      <c r="G26" s="7" t="e">
        <f t="shared" si="1"/>
        <v>#DIV/0!</v>
      </c>
      <c r="H26" s="7" t="e">
        <f t="shared" si="1"/>
        <v>#DIV/0!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1"/>
  <dimension ref="A1:K11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304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54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59</v>
      </c>
      <c r="B3" s="4" t="s">
        <v>87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</row>
    <row r="4" spans="1:8" s="3" customFormat="1" ht="12" customHeight="1">
      <c r="A4" s="3" t="s">
        <v>270</v>
      </c>
      <c r="B4" s="9">
        <v>3251</v>
      </c>
      <c r="C4" s="9">
        <v>0</v>
      </c>
      <c r="D4" s="9">
        <v>-1696</v>
      </c>
      <c r="E4" s="9">
        <v>-494</v>
      </c>
      <c r="F4" s="9">
        <v>-3592</v>
      </c>
      <c r="G4" s="9">
        <v>0</v>
      </c>
      <c r="H4" s="9">
        <v>-2531</v>
      </c>
    </row>
    <row r="5" spans="1:8" s="3" customFormat="1" ht="12" customHeight="1">
      <c r="A5" s="3" t="s">
        <v>268</v>
      </c>
      <c r="B5" s="9">
        <v>1594</v>
      </c>
      <c r="C5" s="9">
        <v>462</v>
      </c>
      <c r="D5" s="9">
        <v>-973</v>
      </c>
      <c r="E5" s="9">
        <v>0</v>
      </c>
      <c r="F5" s="9">
        <v>-249</v>
      </c>
      <c r="G5" s="9">
        <v>-9</v>
      </c>
      <c r="H5" s="9">
        <v>825</v>
      </c>
    </row>
    <row r="6" spans="1:8" s="3" customFormat="1" ht="12.75">
      <c r="A6" s="2"/>
      <c r="B6" s="9"/>
      <c r="C6" s="9"/>
      <c r="D6" s="9"/>
      <c r="E6" s="9"/>
      <c r="F6" s="9"/>
      <c r="G6" s="9"/>
      <c r="H6" s="9"/>
    </row>
    <row r="7" spans="1:8" ht="12.75">
      <c r="A7" s="3" t="s">
        <v>139</v>
      </c>
      <c r="B7" s="9">
        <f aca="true" t="shared" si="0" ref="B7:H7">SUM(B4:B6)</f>
        <v>4845</v>
      </c>
      <c r="C7" s="9">
        <f t="shared" si="0"/>
        <v>462</v>
      </c>
      <c r="D7" s="9">
        <f t="shared" si="0"/>
        <v>-2669</v>
      </c>
      <c r="E7" s="9">
        <f t="shared" si="0"/>
        <v>-494</v>
      </c>
      <c r="F7" s="9">
        <f t="shared" si="0"/>
        <v>-3841</v>
      </c>
      <c r="G7" s="9">
        <f t="shared" si="0"/>
        <v>-9</v>
      </c>
      <c r="H7" s="9">
        <f t="shared" si="0"/>
        <v>-1706</v>
      </c>
    </row>
    <row r="8" spans="1:8" ht="12.75">
      <c r="A8" s="1" t="s">
        <v>140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10" spans="1:8" ht="12.75">
      <c r="A10" s="1" t="s">
        <v>136</v>
      </c>
      <c r="B10" s="7">
        <f aca="true" t="shared" si="1" ref="B10:H11">B7/($B7/100)</f>
        <v>100</v>
      </c>
      <c r="C10" s="7">
        <f t="shared" si="1"/>
        <v>9.535603715170279</v>
      </c>
      <c r="D10" s="7">
        <f t="shared" si="1"/>
        <v>-55.08771929824561</v>
      </c>
      <c r="E10" s="7">
        <f t="shared" si="1"/>
        <v>-10.196078431372548</v>
      </c>
      <c r="F10" s="7">
        <f t="shared" si="1"/>
        <v>-79.27760577915376</v>
      </c>
      <c r="G10" s="7">
        <f t="shared" si="1"/>
        <v>-0.18575851393188852</v>
      </c>
      <c r="H10" s="7">
        <f t="shared" si="1"/>
        <v>-35.21155830753354</v>
      </c>
    </row>
    <row r="11" spans="1:8" ht="12.75">
      <c r="A11" s="1" t="s">
        <v>137</v>
      </c>
      <c r="B11" s="7" t="e">
        <f t="shared" si="1"/>
        <v>#DIV/0!</v>
      </c>
      <c r="C11" s="7" t="e">
        <f t="shared" si="1"/>
        <v>#DIV/0!</v>
      </c>
      <c r="D11" s="7" t="e">
        <f t="shared" si="1"/>
        <v>#DIV/0!</v>
      </c>
      <c r="E11" s="7" t="e">
        <f t="shared" si="1"/>
        <v>#DIV/0!</v>
      </c>
      <c r="F11" s="7" t="e">
        <f t="shared" si="1"/>
        <v>#DIV/0!</v>
      </c>
      <c r="G11" s="7" t="e">
        <f t="shared" si="1"/>
        <v>#DIV/0!</v>
      </c>
      <c r="H11" s="7" t="e">
        <f t="shared" si="1"/>
        <v>#DIV/0!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2"/>
  <dimension ref="A1:K19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305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55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59</v>
      </c>
      <c r="B3" s="4" t="s">
        <v>87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</row>
    <row r="4" spans="1:8" s="3" customFormat="1" ht="12" customHeight="1">
      <c r="A4" s="3" t="s">
        <v>265</v>
      </c>
      <c r="B4" s="9">
        <v>25428</v>
      </c>
      <c r="C4" s="9">
        <v>10137</v>
      </c>
      <c r="D4" s="9">
        <v>-22421</v>
      </c>
      <c r="E4" s="9">
        <v>237</v>
      </c>
      <c r="F4" s="9">
        <v>-3294</v>
      </c>
      <c r="G4" s="9">
        <v>-203</v>
      </c>
      <c r="H4" s="9">
        <v>9884</v>
      </c>
    </row>
    <row r="5" spans="1:8" s="3" customFormat="1" ht="12" customHeight="1">
      <c r="A5" s="3" t="s">
        <v>306</v>
      </c>
      <c r="B5" s="9">
        <v>23688</v>
      </c>
      <c r="C5" s="9">
        <v>17896</v>
      </c>
      <c r="D5" s="9">
        <v>-19368</v>
      </c>
      <c r="E5" s="9">
        <v>-25295</v>
      </c>
      <c r="F5" s="9">
        <v>10665</v>
      </c>
      <c r="G5" s="9">
        <v>-4589</v>
      </c>
      <c r="H5" s="9">
        <v>3367</v>
      </c>
    </row>
    <row r="6" spans="1:8" s="3" customFormat="1" ht="12" customHeight="1">
      <c r="A6" s="3" t="s">
        <v>267</v>
      </c>
      <c r="B6" s="9">
        <v>22868</v>
      </c>
      <c r="C6" s="9">
        <v>1925</v>
      </c>
      <c r="D6" s="9">
        <v>-17777</v>
      </c>
      <c r="E6" s="9">
        <v>240</v>
      </c>
      <c r="F6" s="9">
        <v>-7552</v>
      </c>
      <c r="G6" s="9">
        <v>50166</v>
      </c>
      <c r="H6" s="9">
        <v>49870</v>
      </c>
    </row>
    <row r="7" spans="1:8" s="3" customFormat="1" ht="12" customHeight="1">
      <c r="A7" s="3" t="s">
        <v>268</v>
      </c>
      <c r="B7" s="9">
        <v>2992</v>
      </c>
      <c r="C7" s="9">
        <v>1012</v>
      </c>
      <c r="D7" s="9">
        <v>-2429</v>
      </c>
      <c r="E7" s="9">
        <v>133</v>
      </c>
      <c r="F7" s="9">
        <v>-745</v>
      </c>
      <c r="G7" s="9">
        <v>-20</v>
      </c>
      <c r="H7" s="9">
        <v>943</v>
      </c>
    </row>
    <row r="8" spans="1:8" s="3" customFormat="1" ht="12" customHeight="1">
      <c r="A8" s="3" t="s">
        <v>269</v>
      </c>
      <c r="B8" s="9">
        <v>2531</v>
      </c>
      <c r="C8" s="9">
        <v>68</v>
      </c>
      <c r="D8" s="9">
        <v>-5416</v>
      </c>
      <c r="E8" s="9">
        <v>22</v>
      </c>
      <c r="F8" s="9">
        <v>-297</v>
      </c>
      <c r="G8" s="9">
        <v>-1</v>
      </c>
      <c r="H8" s="9">
        <v>-3353</v>
      </c>
    </row>
    <row r="9" spans="1:8" s="3" customFormat="1" ht="12" customHeight="1">
      <c r="A9" s="3" t="s">
        <v>264</v>
      </c>
      <c r="B9" s="9">
        <v>1175</v>
      </c>
      <c r="C9" s="9">
        <v>0</v>
      </c>
      <c r="D9" s="9">
        <v>1020</v>
      </c>
      <c r="E9" s="9">
        <v>1278</v>
      </c>
      <c r="F9" s="9">
        <v>0</v>
      </c>
      <c r="G9" s="9">
        <v>0</v>
      </c>
      <c r="H9" s="9">
        <v>3473</v>
      </c>
    </row>
    <row r="10" spans="1:8" s="3" customFormat="1" ht="12" customHeight="1">
      <c r="A10" s="3" t="s">
        <v>281</v>
      </c>
      <c r="B10" s="9">
        <v>571</v>
      </c>
      <c r="C10" s="9">
        <v>0</v>
      </c>
      <c r="D10" s="9">
        <v>-319</v>
      </c>
      <c r="E10" s="9">
        <v>0</v>
      </c>
      <c r="F10" s="9">
        <v>-216</v>
      </c>
      <c r="G10" s="9">
        <v>0</v>
      </c>
      <c r="H10" s="9">
        <v>36</v>
      </c>
    </row>
    <row r="11" spans="1:8" s="3" customFormat="1" ht="12" customHeight="1">
      <c r="A11" s="3" t="s">
        <v>278</v>
      </c>
      <c r="B11" s="9">
        <v>413</v>
      </c>
      <c r="C11" s="9">
        <v>0</v>
      </c>
      <c r="D11" s="9">
        <v>-258</v>
      </c>
      <c r="E11" s="9">
        <v>0</v>
      </c>
      <c r="F11" s="9">
        <v>-83</v>
      </c>
      <c r="G11" s="9">
        <v>0</v>
      </c>
      <c r="H11" s="9">
        <v>72</v>
      </c>
    </row>
    <row r="12" spans="1:8" s="3" customFormat="1" ht="12" customHeight="1">
      <c r="A12" s="3" t="s">
        <v>270</v>
      </c>
      <c r="B12" s="9">
        <v>177</v>
      </c>
      <c r="C12" s="9">
        <v>0</v>
      </c>
      <c r="D12" s="9">
        <v>-194</v>
      </c>
      <c r="E12" s="9">
        <v>0</v>
      </c>
      <c r="F12" s="9">
        <v>-20</v>
      </c>
      <c r="G12" s="9">
        <v>0</v>
      </c>
      <c r="H12" s="9">
        <v>-37</v>
      </c>
    </row>
    <row r="13" spans="1:8" s="3" customFormat="1" ht="12" customHeight="1">
      <c r="A13" s="3" t="s">
        <v>263</v>
      </c>
      <c r="B13" s="9">
        <v>-739</v>
      </c>
      <c r="C13" s="9">
        <v>5328</v>
      </c>
      <c r="D13" s="9">
        <v>1457</v>
      </c>
      <c r="E13" s="9">
        <v>0</v>
      </c>
      <c r="F13" s="9">
        <v>0</v>
      </c>
      <c r="G13" s="9">
        <v>-6</v>
      </c>
      <c r="H13" s="9">
        <v>6040</v>
      </c>
    </row>
    <row r="14" spans="1:8" s="3" customFormat="1" ht="12.75">
      <c r="A14" s="2"/>
      <c r="B14" s="9"/>
      <c r="C14" s="9"/>
      <c r="D14" s="9"/>
      <c r="E14" s="9"/>
      <c r="F14" s="9"/>
      <c r="G14" s="9"/>
      <c r="H14" s="9"/>
    </row>
    <row r="15" spans="1:8" ht="12.75">
      <c r="A15" s="3" t="s">
        <v>139</v>
      </c>
      <c r="B15" s="9">
        <f aca="true" t="shared" si="0" ref="B15:H15">SUM(B4:B14)</f>
        <v>79104</v>
      </c>
      <c r="C15" s="9">
        <f t="shared" si="0"/>
        <v>36366</v>
      </c>
      <c r="D15" s="9">
        <f t="shared" si="0"/>
        <v>-65705</v>
      </c>
      <c r="E15" s="9">
        <f t="shared" si="0"/>
        <v>-23385</v>
      </c>
      <c r="F15" s="9">
        <f t="shared" si="0"/>
        <v>-1542</v>
      </c>
      <c r="G15" s="9">
        <f t="shared" si="0"/>
        <v>45347</v>
      </c>
      <c r="H15" s="9">
        <f t="shared" si="0"/>
        <v>70295</v>
      </c>
    </row>
    <row r="16" spans="1:8" ht="12.75">
      <c r="A16" s="1" t="s">
        <v>140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8" spans="1:8" ht="12.75">
      <c r="A18" s="1" t="s">
        <v>136</v>
      </c>
      <c r="B18" s="7">
        <f aca="true" t="shared" si="1" ref="B18:H19">B15/($B15/100)</f>
        <v>100</v>
      </c>
      <c r="C18" s="7">
        <f t="shared" si="1"/>
        <v>45.97239077669903</v>
      </c>
      <c r="D18" s="7">
        <f t="shared" si="1"/>
        <v>-83.0615392394822</v>
      </c>
      <c r="E18" s="7">
        <f t="shared" si="1"/>
        <v>-29.562348300970875</v>
      </c>
      <c r="F18" s="7">
        <f t="shared" si="1"/>
        <v>-1.9493325242718447</v>
      </c>
      <c r="G18" s="7">
        <f t="shared" si="1"/>
        <v>57.32579894822007</v>
      </c>
      <c r="H18" s="7">
        <f t="shared" si="1"/>
        <v>88.86402710355988</v>
      </c>
    </row>
    <row r="19" spans="1:8" ht="12.75">
      <c r="A19" s="1" t="s">
        <v>137</v>
      </c>
      <c r="B19" s="7" t="e">
        <f t="shared" si="1"/>
        <v>#DIV/0!</v>
      </c>
      <c r="C19" s="7" t="e">
        <f t="shared" si="1"/>
        <v>#DIV/0!</v>
      </c>
      <c r="D19" s="7" t="e">
        <f t="shared" si="1"/>
        <v>#DIV/0!</v>
      </c>
      <c r="E19" s="7" t="e">
        <f t="shared" si="1"/>
        <v>#DIV/0!</v>
      </c>
      <c r="F19" s="7" t="e">
        <f t="shared" si="1"/>
        <v>#DIV/0!</v>
      </c>
      <c r="G19" s="7" t="e">
        <f t="shared" si="1"/>
        <v>#DIV/0!</v>
      </c>
      <c r="H19" s="7" t="e">
        <f t="shared" si="1"/>
        <v>#DIV/0!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0"/>
  <dimension ref="A1:K37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0" width="13.7109375" style="1" customWidth="1"/>
    <col min="11" max="16384" width="9.140625" style="1" customWidth="1"/>
  </cols>
  <sheetData>
    <row r="1" spans="1:11" ht="27" customHeight="1">
      <c r="A1" s="32" t="s">
        <v>293</v>
      </c>
      <c r="B1" s="23"/>
      <c r="C1" s="23"/>
      <c r="D1" s="23"/>
      <c r="E1" s="23"/>
      <c r="F1" s="6"/>
      <c r="G1" s="8"/>
      <c r="H1" s="8"/>
      <c r="I1" s="8"/>
      <c r="J1" s="8"/>
      <c r="K1" s="8"/>
    </row>
    <row r="2" spans="1:11" s="19" customFormat="1" ht="17.25" customHeight="1" thickBot="1">
      <c r="A2" s="27" t="s">
        <v>22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1:10" ht="80.25" customHeight="1" thickTop="1">
      <c r="A3" s="5" t="s">
        <v>59</v>
      </c>
      <c r="B3" s="4" t="s">
        <v>57</v>
      </c>
      <c r="C3" s="4" t="s">
        <v>94</v>
      </c>
      <c r="D3" s="4" t="s">
        <v>68</v>
      </c>
      <c r="E3" s="4" t="s">
        <v>61</v>
      </c>
      <c r="F3" s="4" t="s">
        <v>95</v>
      </c>
      <c r="G3" s="4" t="s">
        <v>96</v>
      </c>
      <c r="H3" s="4" t="s">
        <v>97</v>
      </c>
      <c r="I3" s="4" t="s">
        <v>98</v>
      </c>
      <c r="J3" s="4" t="s">
        <v>99</v>
      </c>
    </row>
    <row r="4" spans="1:10" s="3" customFormat="1" ht="12" customHeight="1">
      <c r="A4" s="3" t="s">
        <v>192</v>
      </c>
      <c r="B4" s="9">
        <v>2016085</v>
      </c>
      <c r="C4" s="9">
        <v>51191</v>
      </c>
      <c r="D4" s="9">
        <v>114080</v>
      </c>
      <c r="E4" s="9">
        <v>2181356</v>
      </c>
      <c r="F4" s="9">
        <v>801363</v>
      </c>
      <c r="G4" s="9">
        <v>537374</v>
      </c>
      <c r="H4" s="9">
        <v>516830</v>
      </c>
      <c r="I4" s="9">
        <v>325789</v>
      </c>
      <c r="J4" s="9">
        <v>2181356</v>
      </c>
    </row>
    <row r="5" spans="1:10" s="3" customFormat="1" ht="12" customHeight="1">
      <c r="A5" s="3" t="s">
        <v>187</v>
      </c>
      <c r="B5" s="9">
        <v>1832428</v>
      </c>
      <c r="C5" s="9">
        <v>30829</v>
      </c>
      <c r="D5" s="9">
        <v>58000</v>
      </c>
      <c r="E5" s="9">
        <v>1921257</v>
      </c>
      <c r="F5" s="9">
        <v>669568</v>
      </c>
      <c r="G5" s="9">
        <v>531114</v>
      </c>
      <c r="H5" s="9">
        <v>457145</v>
      </c>
      <c r="I5" s="9">
        <v>263430</v>
      </c>
      <c r="J5" s="9">
        <v>1921257</v>
      </c>
    </row>
    <row r="6" spans="1:10" s="3" customFormat="1" ht="12" customHeight="1">
      <c r="A6" s="3" t="s">
        <v>186</v>
      </c>
      <c r="B6" s="9">
        <v>1235039</v>
      </c>
      <c r="C6" s="9">
        <v>17683</v>
      </c>
      <c r="D6" s="9">
        <v>326881</v>
      </c>
      <c r="E6" s="9">
        <v>1579603</v>
      </c>
      <c r="F6" s="9">
        <v>367012</v>
      </c>
      <c r="G6" s="9">
        <v>475618</v>
      </c>
      <c r="H6" s="9">
        <v>525647</v>
      </c>
      <c r="I6" s="9">
        <v>211326</v>
      </c>
      <c r="J6" s="9">
        <v>1579603</v>
      </c>
    </row>
    <row r="7" spans="1:10" s="3" customFormat="1" ht="12" customHeight="1">
      <c r="A7" s="3" t="s">
        <v>189</v>
      </c>
      <c r="B7" s="9">
        <v>1313217</v>
      </c>
      <c r="C7" s="9">
        <v>30044</v>
      </c>
      <c r="D7" s="9">
        <v>73842</v>
      </c>
      <c r="E7" s="9">
        <v>1417103</v>
      </c>
      <c r="F7" s="9">
        <v>394839</v>
      </c>
      <c r="G7" s="9">
        <v>456329</v>
      </c>
      <c r="H7" s="9">
        <v>395962</v>
      </c>
      <c r="I7" s="9">
        <v>169973</v>
      </c>
      <c r="J7" s="9">
        <v>1417103</v>
      </c>
    </row>
    <row r="8" spans="1:10" s="3" customFormat="1" ht="12" customHeight="1">
      <c r="A8" s="3" t="s">
        <v>188</v>
      </c>
      <c r="B8" s="9">
        <v>1153465</v>
      </c>
      <c r="C8" s="9">
        <v>11947</v>
      </c>
      <c r="D8" s="9">
        <v>76040</v>
      </c>
      <c r="E8" s="9">
        <v>1241452</v>
      </c>
      <c r="F8" s="9">
        <v>287266</v>
      </c>
      <c r="G8" s="9">
        <v>343111</v>
      </c>
      <c r="H8" s="9">
        <v>421281</v>
      </c>
      <c r="I8" s="9">
        <v>189794</v>
      </c>
      <c r="J8" s="9">
        <v>1241452</v>
      </c>
    </row>
    <row r="9" spans="1:10" s="3" customFormat="1" ht="12" customHeight="1">
      <c r="A9" s="3" t="s">
        <v>199</v>
      </c>
      <c r="B9" s="9">
        <v>1039050</v>
      </c>
      <c r="C9" s="9">
        <v>10047</v>
      </c>
      <c r="D9" s="9">
        <v>57509</v>
      </c>
      <c r="E9" s="9">
        <v>1106606</v>
      </c>
      <c r="F9" s="9">
        <v>290663</v>
      </c>
      <c r="G9" s="9">
        <v>272266</v>
      </c>
      <c r="H9" s="9">
        <v>274150</v>
      </c>
      <c r="I9" s="9">
        <v>269527</v>
      </c>
      <c r="J9" s="9">
        <v>1106606</v>
      </c>
    </row>
    <row r="10" spans="1:10" s="3" customFormat="1" ht="12" customHeight="1">
      <c r="A10" s="3" t="s">
        <v>191</v>
      </c>
      <c r="B10" s="9">
        <v>1019101</v>
      </c>
      <c r="C10" s="9"/>
      <c r="D10" s="9">
        <v>38707</v>
      </c>
      <c r="E10" s="9">
        <v>1057808</v>
      </c>
      <c r="F10" s="9">
        <v>281004</v>
      </c>
      <c r="G10" s="9">
        <v>319417</v>
      </c>
      <c r="H10" s="9">
        <v>295511</v>
      </c>
      <c r="I10" s="9">
        <v>161876</v>
      </c>
      <c r="J10" s="9">
        <v>1057808</v>
      </c>
    </row>
    <row r="11" spans="1:10" s="3" customFormat="1" ht="12" customHeight="1">
      <c r="A11" s="3" t="s">
        <v>194</v>
      </c>
      <c r="B11" s="9">
        <v>870938</v>
      </c>
      <c r="C11" s="9">
        <v>25934</v>
      </c>
      <c r="D11" s="9">
        <v>74291</v>
      </c>
      <c r="E11" s="9">
        <v>971163</v>
      </c>
      <c r="F11" s="9">
        <v>293929</v>
      </c>
      <c r="G11" s="9">
        <v>283672</v>
      </c>
      <c r="H11" s="9">
        <v>259187</v>
      </c>
      <c r="I11" s="9">
        <v>134375</v>
      </c>
      <c r="J11" s="9">
        <v>971163</v>
      </c>
    </row>
    <row r="12" spans="1:10" s="3" customFormat="1" ht="12" customHeight="1">
      <c r="A12" s="3" t="s">
        <v>196</v>
      </c>
      <c r="B12" s="9">
        <v>874370</v>
      </c>
      <c r="C12" s="9">
        <v>32697</v>
      </c>
      <c r="D12" s="9">
        <v>52285</v>
      </c>
      <c r="E12" s="9">
        <v>959352</v>
      </c>
      <c r="F12" s="9">
        <v>225562</v>
      </c>
      <c r="G12" s="9">
        <v>295203</v>
      </c>
      <c r="H12" s="9">
        <v>286039</v>
      </c>
      <c r="I12" s="9">
        <v>152548</v>
      </c>
      <c r="J12" s="9">
        <v>959352</v>
      </c>
    </row>
    <row r="13" spans="1:10" s="3" customFormat="1" ht="12" customHeight="1">
      <c r="A13" s="3" t="s">
        <v>190</v>
      </c>
      <c r="B13" s="9">
        <v>691874</v>
      </c>
      <c r="C13" s="9"/>
      <c r="D13" s="9">
        <v>253572</v>
      </c>
      <c r="E13" s="9">
        <v>945446</v>
      </c>
      <c r="F13" s="9">
        <v>258815</v>
      </c>
      <c r="G13" s="9">
        <v>309966</v>
      </c>
      <c r="H13" s="9">
        <v>244179</v>
      </c>
      <c r="I13" s="9">
        <v>132486</v>
      </c>
      <c r="J13" s="9">
        <v>945446</v>
      </c>
    </row>
    <row r="14" spans="1:10" s="3" customFormat="1" ht="12" customHeight="1">
      <c r="A14" s="3" t="s">
        <v>198</v>
      </c>
      <c r="B14" s="9">
        <v>824709</v>
      </c>
      <c r="C14" s="9">
        <v>35062</v>
      </c>
      <c r="D14" s="9">
        <v>67052</v>
      </c>
      <c r="E14" s="9">
        <v>926823</v>
      </c>
      <c r="F14" s="9">
        <v>163099</v>
      </c>
      <c r="G14" s="9">
        <v>302809</v>
      </c>
      <c r="H14" s="9">
        <v>355488</v>
      </c>
      <c r="I14" s="9">
        <v>105427</v>
      </c>
      <c r="J14" s="9">
        <v>926823</v>
      </c>
    </row>
    <row r="15" spans="1:10" s="3" customFormat="1" ht="12" customHeight="1">
      <c r="A15" s="3" t="s">
        <v>200</v>
      </c>
      <c r="B15" s="9">
        <v>767696</v>
      </c>
      <c r="C15" s="9">
        <v>13188</v>
      </c>
      <c r="D15" s="9">
        <v>23602</v>
      </c>
      <c r="E15" s="9">
        <v>804486</v>
      </c>
      <c r="F15" s="9">
        <v>233173</v>
      </c>
      <c r="G15" s="9">
        <v>249143</v>
      </c>
      <c r="H15" s="9">
        <v>211249</v>
      </c>
      <c r="I15" s="9">
        <v>110921</v>
      </c>
      <c r="J15" s="9">
        <v>804486</v>
      </c>
    </row>
    <row r="16" spans="1:10" s="3" customFormat="1" ht="12" customHeight="1">
      <c r="A16" s="3" t="s">
        <v>193</v>
      </c>
      <c r="B16" s="9">
        <v>566890</v>
      </c>
      <c r="C16" s="9">
        <v>24093</v>
      </c>
      <c r="D16" s="9">
        <v>37586</v>
      </c>
      <c r="E16" s="9">
        <v>628569</v>
      </c>
      <c r="F16" s="9">
        <v>119904</v>
      </c>
      <c r="G16" s="9">
        <v>199801</v>
      </c>
      <c r="H16" s="9">
        <v>229726</v>
      </c>
      <c r="I16" s="9">
        <v>79138</v>
      </c>
      <c r="J16" s="9">
        <v>628569</v>
      </c>
    </row>
    <row r="17" spans="1:10" s="3" customFormat="1" ht="12" customHeight="1">
      <c r="A17" s="3" t="s">
        <v>195</v>
      </c>
      <c r="B17" s="9">
        <v>535570</v>
      </c>
      <c r="C17" s="9">
        <v>19245</v>
      </c>
      <c r="D17" s="9">
        <v>41650</v>
      </c>
      <c r="E17" s="9">
        <v>596465</v>
      </c>
      <c r="F17" s="9">
        <v>114403</v>
      </c>
      <c r="G17" s="9">
        <v>230676</v>
      </c>
      <c r="H17" s="9">
        <v>200247</v>
      </c>
      <c r="I17" s="9">
        <v>51139</v>
      </c>
      <c r="J17" s="9">
        <v>596465</v>
      </c>
    </row>
    <row r="18" spans="1:10" s="3" customFormat="1" ht="12" customHeight="1">
      <c r="A18" s="3" t="s">
        <v>201</v>
      </c>
      <c r="B18" s="9">
        <v>414812</v>
      </c>
      <c r="C18" s="9">
        <v>18651</v>
      </c>
      <c r="D18" s="9">
        <v>50362</v>
      </c>
      <c r="E18" s="9">
        <v>483825</v>
      </c>
      <c r="F18" s="9">
        <v>128739</v>
      </c>
      <c r="G18" s="9">
        <v>149471</v>
      </c>
      <c r="H18" s="9">
        <v>140849</v>
      </c>
      <c r="I18" s="9">
        <v>64766</v>
      </c>
      <c r="J18" s="9">
        <v>483825</v>
      </c>
    </row>
    <row r="19" spans="1:10" s="3" customFormat="1" ht="12" customHeight="1">
      <c r="A19" s="3" t="s">
        <v>204</v>
      </c>
      <c r="B19" s="9">
        <v>432164</v>
      </c>
      <c r="C19" s="9">
        <v>184</v>
      </c>
      <c r="D19" s="9">
        <v>22014</v>
      </c>
      <c r="E19" s="9">
        <v>454362</v>
      </c>
      <c r="F19" s="9">
        <v>91733</v>
      </c>
      <c r="G19" s="9">
        <v>176435</v>
      </c>
      <c r="H19" s="9">
        <v>139346</v>
      </c>
      <c r="I19" s="9">
        <v>46848</v>
      </c>
      <c r="J19" s="9">
        <v>454362</v>
      </c>
    </row>
    <row r="20" spans="1:10" s="3" customFormat="1" ht="12" customHeight="1">
      <c r="A20" s="3" t="s">
        <v>203</v>
      </c>
      <c r="B20" s="9">
        <v>393538</v>
      </c>
      <c r="C20" s="9">
        <v>9104</v>
      </c>
      <c r="D20" s="9">
        <v>24826</v>
      </c>
      <c r="E20" s="9">
        <v>427468</v>
      </c>
      <c r="F20" s="9">
        <v>77277</v>
      </c>
      <c r="G20" s="9">
        <v>168058</v>
      </c>
      <c r="H20" s="9">
        <v>125555</v>
      </c>
      <c r="I20" s="9">
        <v>56578</v>
      </c>
      <c r="J20" s="9">
        <v>427468</v>
      </c>
    </row>
    <row r="21" spans="1:10" s="3" customFormat="1" ht="12" customHeight="1">
      <c r="A21" s="3" t="s">
        <v>202</v>
      </c>
      <c r="B21" s="9">
        <v>348479</v>
      </c>
      <c r="C21" s="9">
        <v>1505</v>
      </c>
      <c r="D21" s="9">
        <v>70205</v>
      </c>
      <c r="E21" s="9">
        <v>420189</v>
      </c>
      <c r="F21" s="9">
        <v>80081</v>
      </c>
      <c r="G21" s="9">
        <v>159311</v>
      </c>
      <c r="H21" s="9">
        <v>147785</v>
      </c>
      <c r="I21" s="9">
        <v>33012</v>
      </c>
      <c r="J21" s="9">
        <v>420189</v>
      </c>
    </row>
    <row r="22" spans="1:10" s="3" customFormat="1" ht="12" customHeight="1">
      <c r="A22" s="3" t="s">
        <v>197</v>
      </c>
      <c r="B22" s="9">
        <v>339290</v>
      </c>
      <c r="C22" s="9">
        <v>12573</v>
      </c>
      <c r="D22" s="9">
        <v>52517</v>
      </c>
      <c r="E22" s="9">
        <v>404380</v>
      </c>
      <c r="F22" s="9">
        <v>42304</v>
      </c>
      <c r="G22" s="9">
        <v>147458</v>
      </c>
      <c r="H22" s="9">
        <v>180073</v>
      </c>
      <c r="I22" s="9">
        <v>34545</v>
      </c>
      <c r="J22" s="9">
        <v>404380</v>
      </c>
    </row>
    <row r="23" spans="1:10" s="3" customFormat="1" ht="12" customHeight="1">
      <c r="A23" s="3" t="s">
        <v>205</v>
      </c>
      <c r="B23" s="9">
        <v>329598</v>
      </c>
      <c r="C23" s="9">
        <v>4415</v>
      </c>
      <c r="D23" s="9">
        <v>17291</v>
      </c>
      <c r="E23" s="9">
        <v>351304</v>
      </c>
      <c r="F23" s="9">
        <v>103491</v>
      </c>
      <c r="G23" s="9">
        <v>118174</v>
      </c>
      <c r="H23" s="9">
        <v>94202</v>
      </c>
      <c r="I23" s="9">
        <v>35437</v>
      </c>
      <c r="J23" s="9">
        <v>351304</v>
      </c>
    </row>
    <row r="24" spans="1:10" s="3" customFormat="1" ht="12" customHeight="1">
      <c r="A24" s="3" t="s">
        <v>209</v>
      </c>
      <c r="B24" s="9">
        <v>258615</v>
      </c>
      <c r="C24" s="9">
        <v>18261</v>
      </c>
      <c r="D24" s="9">
        <v>62097</v>
      </c>
      <c r="E24" s="9">
        <v>338973</v>
      </c>
      <c r="F24" s="9">
        <v>48141</v>
      </c>
      <c r="G24" s="9">
        <v>139660</v>
      </c>
      <c r="H24" s="9">
        <v>126772</v>
      </c>
      <c r="I24" s="9">
        <v>24400</v>
      </c>
      <c r="J24" s="9">
        <v>338973</v>
      </c>
    </row>
    <row r="25" spans="1:10" s="3" customFormat="1" ht="12" customHeight="1">
      <c r="A25" s="3" t="s">
        <v>208</v>
      </c>
      <c r="B25" s="9">
        <v>276471</v>
      </c>
      <c r="C25" s="9">
        <v>18212</v>
      </c>
      <c r="D25" s="9">
        <v>39875</v>
      </c>
      <c r="E25" s="9">
        <v>334558</v>
      </c>
      <c r="F25" s="9">
        <v>61469</v>
      </c>
      <c r="G25" s="9">
        <v>121846</v>
      </c>
      <c r="H25" s="9">
        <v>120223</v>
      </c>
      <c r="I25" s="9">
        <v>31020</v>
      </c>
      <c r="J25" s="9">
        <v>334558</v>
      </c>
    </row>
    <row r="26" spans="1:10" s="3" customFormat="1" ht="12" customHeight="1">
      <c r="A26" s="3" t="s">
        <v>207</v>
      </c>
      <c r="B26" s="9">
        <v>258452</v>
      </c>
      <c r="C26" s="9">
        <v>3151</v>
      </c>
      <c r="D26" s="9">
        <v>51341</v>
      </c>
      <c r="E26" s="9">
        <v>312944</v>
      </c>
      <c r="F26" s="9">
        <v>90284</v>
      </c>
      <c r="G26" s="9">
        <v>106315</v>
      </c>
      <c r="H26" s="9">
        <v>87914</v>
      </c>
      <c r="I26" s="9">
        <v>28431</v>
      </c>
      <c r="J26" s="9">
        <v>312944</v>
      </c>
    </row>
    <row r="27" spans="1:10" s="3" customFormat="1" ht="12" customHeight="1">
      <c r="A27" s="3" t="s">
        <v>206</v>
      </c>
      <c r="B27" s="9">
        <v>229970</v>
      </c>
      <c r="C27" s="9">
        <v>12263</v>
      </c>
      <c r="D27" s="9">
        <v>37689</v>
      </c>
      <c r="E27" s="9">
        <v>279922</v>
      </c>
      <c r="F27" s="9">
        <v>41442</v>
      </c>
      <c r="G27" s="9">
        <v>60099</v>
      </c>
      <c r="H27" s="9">
        <v>85827</v>
      </c>
      <c r="I27" s="9">
        <v>92554</v>
      </c>
      <c r="J27" s="9">
        <v>279922</v>
      </c>
    </row>
    <row r="28" spans="1:10" s="3" customFormat="1" ht="12" customHeight="1">
      <c r="A28" s="3" t="s">
        <v>210</v>
      </c>
      <c r="B28" s="9">
        <v>119707</v>
      </c>
      <c r="C28" s="9">
        <v>806</v>
      </c>
      <c r="D28" s="9">
        <v>12454</v>
      </c>
      <c r="E28" s="9">
        <v>132967</v>
      </c>
      <c r="F28" s="9">
        <v>66807</v>
      </c>
      <c r="G28" s="9">
        <v>38066</v>
      </c>
      <c r="H28" s="9">
        <v>8392</v>
      </c>
      <c r="I28" s="9">
        <v>19702</v>
      </c>
      <c r="J28" s="9">
        <v>132967</v>
      </c>
    </row>
    <row r="29" spans="1:10" s="3" customFormat="1" ht="12" customHeight="1">
      <c r="A29" s="3" t="s">
        <v>211</v>
      </c>
      <c r="B29" s="9">
        <v>92639</v>
      </c>
      <c r="C29" s="9"/>
      <c r="D29" s="9">
        <v>7828</v>
      </c>
      <c r="E29" s="9">
        <v>100467</v>
      </c>
      <c r="F29" s="9">
        <v>69055</v>
      </c>
      <c r="G29" s="9">
        <v>12407</v>
      </c>
      <c r="H29" s="9">
        <v>2352</v>
      </c>
      <c r="I29" s="9">
        <v>16653</v>
      </c>
      <c r="J29" s="9">
        <v>100467</v>
      </c>
    </row>
    <row r="30" spans="1:10" s="3" customFormat="1" ht="12" customHeight="1">
      <c r="A30" s="3" t="s">
        <v>212</v>
      </c>
      <c r="B30" s="9">
        <v>71225</v>
      </c>
      <c r="C30" s="9">
        <v>838</v>
      </c>
      <c r="D30" s="9">
        <v>7060</v>
      </c>
      <c r="E30" s="9">
        <v>79123</v>
      </c>
      <c r="F30" s="9">
        <v>37346</v>
      </c>
      <c r="G30" s="9">
        <v>36434</v>
      </c>
      <c r="H30" s="9">
        <v>4244</v>
      </c>
      <c r="I30" s="9">
        <v>1099</v>
      </c>
      <c r="J30" s="9">
        <v>79123</v>
      </c>
    </row>
    <row r="31" spans="1:10" s="3" customFormat="1" ht="12" customHeight="1">
      <c r="A31" s="3" t="s">
        <v>213</v>
      </c>
      <c r="B31" s="9">
        <v>19939</v>
      </c>
      <c r="C31" s="9"/>
      <c r="D31" s="9">
        <v>22321</v>
      </c>
      <c r="E31" s="9">
        <v>42260</v>
      </c>
      <c r="F31" s="9">
        <v>19972</v>
      </c>
      <c r="G31" s="9">
        <v>16456</v>
      </c>
      <c r="H31" s="9">
        <v>1258</v>
      </c>
      <c r="I31" s="9">
        <v>4574</v>
      </c>
      <c r="J31" s="9">
        <v>42260</v>
      </c>
    </row>
    <row r="32" spans="1:5" s="3" customFormat="1" ht="12.75">
      <c r="A32" s="2"/>
      <c r="B32" s="9"/>
      <c r="C32" s="9"/>
      <c r="D32" s="9"/>
      <c r="E32" s="9"/>
    </row>
    <row r="33" spans="1:10" ht="12.75">
      <c r="A33" s="3" t="s">
        <v>139</v>
      </c>
      <c r="B33" s="9">
        <f aca="true" t="shared" si="0" ref="B33:J33">SUM(B4:B32)</f>
        <v>18325331</v>
      </c>
      <c r="C33" s="9">
        <f t="shared" si="0"/>
        <v>401923</v>
      </c>
      <c r="D33" s="9">
        <f t="shared" si="0"/>
        <v>1772977</v>
      </c>
      <c r="E33" s="9">
        <f t="shared" si="0"/>
        <v>20500231</v>
      </c>
      <c r="F33" s="9">
        <f t="shared" si="0"/>
        <v>5458741</v>
      </c>
      <c r="G33" s="9">
        <f t="shared" si="0"/>
        <v>6256689</v>
      </c>
      <c r="H33" s="9">
        <f t="shared" si="0"/>
        <v>5937433</v>
      </c>
      <c r="I33" s="9">
        <f t="shared" si="0"/>
        <v>2847368</v>
      </c>
      <c r="J33" s="9">
        <f t="shared" si="0"/>
        <v>20500231</v>
      </c>
    </row>
    <row r="34" spans="1:10" ht="12.75">
      <c r="A34" s="1" t="s">
        <v>140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</row>
    <row r="36" spans="1:10" ht="12.75">
      <c r="A36" s="1" t="s">
        <v>136</v>
      </c>
      <c r="B36" s="7">
        <f aca="true" t="shared" si="1" ref="B36:E37">B33/($E33/100)</f>
        <v>89.39085125431026</v>
      </c>
      <c r="C36" s="7">
        <f t="shared" si="1"/>
        <v>1.960577907634309</v>
      </c>
      <c r="D36" s="7">
        <f t="shared" si="1"/>
        <v>8.648570838055434</v>
      </c>
      <c r="E36" s="7">
        <f t="shared" si="1"/>
        <v>100</v>
      </c>
      <c r="F36" s="7">
        <f aca="true" t="shared" si="2" ref="F36:J37">F33/($J33/100)</f>
        <v>26.627704829277288</v>
      </c>
      <c r="G36" s="7">
        <f t="shared" si="2"/>
        <v>30.520090237031962</v>
      </c>
      <c r="H36" s="7">
        <f t="shared" si="2"/>
        <v>28.962761444005192</v>
      </c>
      <c r="I36" s="7">
        <f t="shared" si="2"/>
        <v>13.889443489685556</v>
      </c>
      <c r="J36" s="7">
        <f t="shared" si="2"/>
        <v>100</v>
      </c>
    </row>
    <row r="37" spans="1:10" ht="12.75">
      <c r="A37" s="1" t="s">
        <v>137</v>
      </c>
      <c r="B37" s="7" t="e">
        <f t="shared" si="1"/>
        <v>#DIV/0!</v>
      </c>
      <c r="C37" s="7" t="e">
        <f t="shared" si="1"/>
        <v>#DIV/0!</v>
      </c>
      <c r="D37" s="7" t="e">
        <f t="shared" si="1"/>
        <v>#DIV/0!</v>
      </c>
      <c r="E37" s="7" t="e">
        <f t="shared" si="1"/>
        <v>#DIV/0!</v>
      </c>
      <c r="F37" s="7" t="e">
        <f t="shared" si="2"/>
        <v>#DIV/0!</v>
      </c>
      <c r="G37" s="7" t="e">
        <f t="shared" si="2"/>
        <v>#DIV/0!</v>
      </c>
      <c r="H37" s="7" t="e">
        <f t="shared" si="2"/>
        <v>#DIV/0!</v>
      </c>
      <c r="I37" s="7" t="e">
        <f t="shared" si="2"/>
        <v>#DIV/0!</v>
      </c>
      <c r="J37" s="7" t="e">
        <f t="shared" si="2"/>
        <v>#DIV/0!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1"/>
  <dimension ref="A1:M29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3" width="13.7109375" style="1" customWidth="1"/>
    <col min="14" max="16384" width="9.140625" style="1" customWidth="1"/>
  </cols>
  <sheetData>
    <row r="1" spans="1:13" ht="27" customHeight="1">
      <c r="A1" s="32" t="s">
        <v>294</v>
      </c>
      <c r="B1" s="23"/>
      <c r="C1" s="23"/>
      <c r="D1" s="23"/>
      <c r="E1" s="23"/>
      <c r="F1" s="6"/>
      <c r="G1" s="8"/>
      <c r="H1" s="8"/>
      <c r="I1" s="8"/>
      <c r="J1" s="8"/>
      <c r="K1" s="8"/>
      <c r="L1" s="8"/>
      <c r="M1" s="8"/>
    </row>
    <row r="2" spans="1:11" s="19" customFormat="1" ht="17.25" customHeight="1">
      <c r="A2" s="29" t="s">
        <v>49</v>
      </c>
      <c r="B2" s="30"/>
      <c r="C2" s="30"/>
      <c r="D2" s="30"/>
      <c r="E2" s="30"/>
      <c r="F2" s="31"/>
      <c r="G2" s="31"/>
      <c r="H2" s="31"/>
      <c r="I2" s="31"/>
      <c r="J2" s="18"/>
      <c r="K2" s="18"/>
    </row>
    <row r="3" spans="2:13" ht="14.25" customHeight="1" thickBot="1">
      <c r="B3" s="11" t="s">
        <v>72</v>
      </c>
      <c r="C3" s="8"/>
      <c r="D3" s="8"/>
      <c r="E3" s="8"/>
      <c r="F3" s="6"/>
      <c r="G3" s="8"/>
      <c r="H3" s="8"/>
      <c r="I3" s="8"/>
      <c r="J3" s="11" t="s">
        <v>73</v>
      </c>
      <c r="K3" s="8"/>
      <c r="L3" s="8"/>
      <c r="M3" s="8"/>
    </row>
    <row r="4" spans="1:13" ht="93.75" customHeight="1" thickTop="1">
      <c r="A4" s="5" t="s">
        <v>59</v>
      </c>
      <c r="B4" s="4" t="s">
        <v>74</v>
      </c>
      <c r="C4" s="4" t="s">
        <v>75</v>
      </c>
      <c r="D4" s="4" t="s">
        <v>76</v>
      </c>
      <c r="E4" s="4" t="s">
        <v>77</v>
      </c>
      <c r="F4" s="4" t="s">
        <v>78</v>
      </c>
      <c r="G4" s="4" t="s">
        <v>79</v>
      </c>
      <c r="H4" s="4" t="s">
        <v>80</v>
      </c>
      <c r="I4" s="4" t="s">
        <v>81</v>
      </c>
      <c r="J4" s="4" t="s">
        <v>82</v>
      </c>
      <c r="K4" s="4" t="s">
        <v>83</v>
      </c>
      <c r="L4" s="4" t="s">
        <v>84</v>
      </c>
      <c r="M4" s="4" t="s">
        <v>85</v>
      </c>
    </row>
    <row r="5" spans="1:13" s="3" customFormat="1" ht="12" customHeight="1">
      <c r="A5" s="3" t="s">
        <v>263</v>
      </c>
      <c r="B5" s="9">
        <v>14789177</v>
      </c>
      <c r="C5" s="9">
        <v>26116870</v>
      </c>
      <c r="D5" s="9">
        <v>16855035</v>
      </c>
      <c r="E5" s="9">
        <v>-6214963</v>
      </c>
      <c r="F5" s="9">
        <v>-10193768</v>
      </c>
      <c r="G5" s="9">
        <v>-453669</v>
      </c>
      <c r="H5" s="9">
        <v>16336</v>
      </c>
      <c r="I5" s="9">
        <v>-510595</v>
      </c>
      <c r="J5" s="9">
        <v>40404423</v>
      </c>
      <c r="K5" s="9">
        <v>-17920</v>
      </c>
      <c r="L5" s="9">
        <v>-3969455</v>
      </c>
      <c r="M5" s="9">
        <v>36417048</v>
      </c>
    </row>
    <row r="6" spans="1:13" s="3" customFormat="1" ht="12" customHeight="1">
      <c r="A6" s="3" t="s">
        <v>266</v>
      </c>
      <c r="B6" s="9">
        <v>8455172</v>
      </c>
      <c r="C6" s="9">
        <v>10568173</v>
      </c>
      <c r="D6" s="9">
        <v>10809779</v>
      </c>
      <c r="E6" s="9">
        <v>-3364230</v>
      </c>
      <c r="F6" s="9">
        <v>-4464119</v>
      </c>
      <c r="G6" s="9">
        <v>-176293</v>
      </c>
      <c r="H6" s="9">
        <v>-35</v>
      </c>
      <c r="I6" s="9">
        <v>-60983</v>
      </c>
      <c r="J6" s="9">
        <v>21767464</v>
      </c>
      <c r="K6" s="9">
        <v>0</v>
      </c>
      <c r="L6" s="9">
        <v>-1350548</v>
      </c>
      <c r="M6" s="9">
        <v>20416916</v>
      </c>
    </row>
    <row r="7" spans="1:13" s="3" customFormat="1" ht="12" customHeight="1">
      <c r="A7" s="3" t="s">
        <v>264</v>
      </c>
      <c r="B7" s="9">
        <v>7311835</v>
      </c>
      <c r="C7" s="9">
        <v>17345247</v>
      </c>
      <c r="D7" s="9">
        <v>10257404</v>
      </c>
      <c r="E7" s="9">
        <v>-3974065</v>
      </c>
      <c r="F7" s="9">
        <v>-4688623</v>
      </c>
      <c r="G7" s="9">
        <v>-1217691</v>
      </c>
      <c r="H7" s="9">
        <v>-823</v>
      </c>
      <c r="I7" s="9">
        <v>-1289189</v>
      </c>
      <c r="J7" s="9">
        <v>23744095</v>
      </c>
      <c r="K7" s="9">
        <v>0</v>
      </c>
      <c r="L7" s="9">
        <v>-2183445</v>
      </c>
      <c r="M7" s="9">
        <v>21560650</v>
      </c>
    </row>
    <row r="8" spans="1:13" s="3" customFormat="1" ht="12" customHeight="1">
      <c r="A8" s="3" t="s">
        <v>265</v>
      </c>
      <c r="B8" s="9">
        <v>5283175</v>
      </c>
      <c r="C8" s="9">
        <v>12912750</v>
      </c>
      <c r="D8" s="9">
        <v>5909649</v>
      </c>
      <c r="E8" s="9">
        <v>-2420119</v>
      </c>
      <c r="F8" s="9">
        <v>-3956522</v>
      </c>
      <c r="G8" s="9">
        <v>-846308</v>
      </c>
      <c r="H8" s="9">
        <v>-85212</v>
      </c>
      <c r="I8" s="9">
        <v>-509136</v>
      </c>
      <c r="J8" s="9">
        <v>16288277</v>
      </c>
      <c r="K8" s="9">
        <v>-28604</v>
      </c>
      <c r="L8" s="9">
        <v>-1654599</v>
      </c>
      <c r="M8" s="9">
        <v>14605074</v>
      </c>
    </row>
    <row r="9" spans="1:13" s="3" customFormat="1" ht="12" customHeight="1">
      <c r="A9" s="3" t="s">
        <v>268</v>
      </c>
      <c r="B9" s="9">
        <v>3353617</v>
      </c>
      <c r="C9" s="9">
        <v>2979526</v>
      </c>
      <c r="D9" s="9">
        <v>2897710</v>
      </c>
      <c r="E9" s="9">
        <v>-1855840</v>
      </c>
      <c r="F9" s="9">
        <v>-1688923</v>
      </c>
      <c r="G9" s="9">
        <v>-433839</v>
      </c>
      <c r="H9" s="9">
        <v>0</v>
      </c>
      <c r="I9" s="9">
        <v>-113487</v>
      </c>
      <c r="J9" s="9">
        <v>5138764</v>
      </c>
      <c r="K9" s="9">
        <v>-38835</v>
      </c>
      <c r="L9" s="9">
        <v>-550883</v>
      </c>
      <c r="M9" s="9">
        <v>4549046</v>
      </c>
    </row>
    <row r="10" spans="1:13" s="3" customFormat="1" ht="12" customHeight="1">
      <c r="A10" s="3" t="s">
        <v>267</v>
      </c>
      <c r="B10" s="9">
        <v>2546585</v>
      </c>
      <c r="C10" s="9">
        <v>6227883</v>
      </c>
      <c r="D10" s="9">
        <v>3178665</v>
      </c>
      <c r="E10" s="9">
        <v>-1519007</v>
      </c>
      <c r="F10" s="9">
        <v>-1903393</v>
      </c>
      <c r="G10" s="9">
        <v>-553398</v>
      </c>
      <c r="H10" s="9">
        <v>-12328</v>
      </c>
      <c r="I10" s="9">
        <v>-156260</v>
      </c>
      <c r="J10" s="9">
        <v>7798877</v>
      </c>
      <c r="K10" s="9">
        <v>-37098</v>
      </c>
      <c r="L10" s="9">
        <v>-744806</v>
      </c>
      <c r="M10" s="9">
        <v>7016973</v>
      </c>
    </row>
    <row r="11" spans="1:13" s="3" customFormat="1" ht="12" customHeight="1">
      <c r="A11" s="3" t="s">
        <v>274</v>
      </c>
      <c r="B11" s="9">
        <v>2026833</v>
      </c>
      <c r="C11" s="9">
        <v>437417</v>
      </c>
      <c r="D11" s="9">
        <v>408920</v>
      </c>
      <c r="E11" s="9">
        <v>-328079</v>
      </c>
      <c r="F11" s="9">
        <v>-1675249</v>
      </c>
      <c r="G11" s="9">
        <v>-97144</v>
      </c>
      <c r="H11" s="9">
        <v>0</v>
      </c>
      <c r="I11" s="9">
        <v>-36868</v>
      </c>
      <c r="J11" s="9">
        <v>735830</v>
      </c>
      <c r="K11" s="9">
        <v>-633</v>
      </c>
      <c r="L11" s="9">
        <v>-67881</v>
      </c>
      <c r="M11" s="9">
        <v>667316</v>
      </c>
    </row>
    <row r="12" spans="1:13" s="3" customFormat="1" ht="12" customHeight="1">
      <c r="A12" s="3" t="s">
        <v>271</v>
      </c>
      <c r="B12" s="9">
        <v>1849052</v>
      </c>
      <c r="C12" s="9">
        <v>878498</v>
      </c>
      <c r="D12" s="9">
        <v>640808</v>
      </c>
      <c r="E12" s="9">
        <v>-211426</v>
      </c>
      <c r="F12" s="9">
        <v>-1938307</v>
      </c>
      <c r="G12" s="9">
        <v>-184678</v>
      </c>
      <c r="H12" s="9">
        <v>0</v>
      </c>
      <c r="I12" s="9">
        <v>-37683</v>
      </c>
      <c r="J12" s="9">
        <v>996264</v>
      </c>
      <c r="K12" s="9">
        <v>-4229</v>
      </c>
      <c r="L12" s="9">
        <v>-122426</v>
      </c>
      <c r="M12" s="9">
        <v>869609</v>
      </c>
    </row>
    <row r="13" spans="1:13" s="3" customFormat="1" ht="12" customHeight="1">
      <c r="A13" s="3" t="s">
        <v>270</v>
      </c>
      <c r="B13" s="9">
        <v>1844644</v>
      </c>
      <c r="C13" s="9">
        <v>1292398</v>
      </c>
      <c r="D13" s="9">
        <v>867370</v>
      </c>
      <c r="E13" s="9">
        <v>-727768</v>
      </c>
      <c r="F13" s="9">
        <v>-1169486</v>
      </c>
      <c r="G13" s="9">
        <v>-214754</v>
      </c>
      <c r="H13" s="9">
        <v>0</v>
      </c>
      <c r="I13" s="9">
        <v>-62885</v>
      </c>
      <c r="J13" s="9">
        <v>1829519</v>
      </c>
      <c r="K13" s="9">
        <v>0</v>
      </c>
      <c r="L13" s="9">
        <v>-203254</v>
      </c>
      <c r="M13" s="9">
        <v>1626265</v>
      </c>
    </row>
    <row r="14" spans="1:13" s="3" customFormat="1" ht="12" customHeight="1">
      <c r="A14" s="3" t="s">
        <v>269</v>
      </c>
      <c r="B14" s="9">
        <v>1096601</v>
      </c>
      <c r="C14" s="9">
        <v>1281345</v>
      </c>
      <c r="D14" s="9">
        <v>894150</v>
      </c>
      <c r="E14" s="9">
        <v>-328523</v>
      </c>
      <c r="F14" s="9">
        <v>-853858</v>
      </c>
      <c r="G14" s="9">
        <v>-236329</v>
      </c>
      <c r="H14" s="9">
        <v>-260</v>
      </c>
      <c r="I14" s="9">
        <v>-45784</v>
      </c>
      <c r="J14" s="9">
        <v>1777075</v>
      </c>
      <c r="K14" s="9">
        <v>32806</v>
      </c>
      <c r="L14" s="9">
        <v>-146068</v>
      </c>
      <c r="M14" s="9">
        <v>1663813</v>
      </c>
    </row>
    <row r="15" spans="1:13" s="3" customFormat="1" ht="12" customHeight="1">
      <c r="A15" s="3" t="s">
        <v>272</v>
      </c>
      <c r="B15" s="9">
        <v>900529</v>
      </c>
      <c r="C15" s="9">
        <v>600019</v>
      </c>
      <c r="D15" s="9">
        <v>554580</v>
      </c>
      <c r="E15" s="9">
        <v>-102399</v>
      </c>
      <c r="F15" s="9">
        <v>-904681</v>
      </c>
      <c r="G15" s="9">
        <v>-41751</v>
      </c>
      <c r="H15" s="9">
        <v>0</v>
      </c>
      <c r="I15" s="9">
        <v>-8333</v>
      </c>
      <c r="J15" s="9">
        <v>997964</v>
      </c>
      <c r="K15" s="9">
        <v>103</v>
      </c>
      <c r="L15" s="9">
        <v>-86360</v>
      </c>
      <c r="M15" s="9">
        <v>911707</v>
      </c>
    </row>
    <row r="16" spans="1:13" s="3" customFormat="1" ht="12" customHeight="1">
      <c r="A16" s="3" t="s">
        <v>273</v>
      </c>
      <c r="B16" s="9">
        <v>843949</v>
      </c>
      <c r="C16" s="9">
        <v>588692</v>
      </c>
      <c r="D16" s="9">
        <v>704960</v>
      </c>
      <c r="E16" s="9">
        <v>-815296</v>
      </c>
      <c r="F16" s="9">
        <v>-23000</v>
      </c>
      <c r="G16" s="9">
        <v>-24041</v>
      </c>
      <c r="H16" s="9">
        <v>-3620</v>
      </c>
      <c r="I16" s="9">
        <v>-24493</v>
      </c>
      <c r="J16" s="9">
        <v>610050</v>
      </c>
      <c r="K16" s="9">
        <v>637101</v>
      </c>
      <c r="L16" s="9">
        <v>-516783</v>
      </c>
      <c r="M16" s="9">
        <v>730368</v>
      </c>
    </row>
    <row r="17" spans="1:13" s="3" customFormat="1" ht="12" customHeight="1">
      <c r="A17" s="3" t="s">
        <v>276</v>
      </c>
      <c r="B17" s="9">
        <v>397751</v>
      </c>
      <c r="C17" s="9">
        <v>264639</v>
      </c>
      <c r="D17" s="9">
        <v>58515</v>
      </c>
      <c r="E17" s="9">
        <v>-411782</v>
      </c>
      <c r="F17" s="9">
        <v>-85268</v>
      </c>
      <c r="G17" s="9">
        <v>-8048</v>
      </c>
      <c r="H17" s="9">
        <v>0</v>
      </c>
      <c r="I17" s="9">
        <v>-7373</v>
      </c>
      <c r="J17" s="9">
        <v>208434</v>
      </c>
      <c r="K17" s="9">
        <v>0</v>
      </c>
      <c r="L17" s="9">
        <v>-79588</v>
      </c>
      <c r="M17" s="9">
        <v>128846</v>
      </c>
    </row>
    <row r="18" spans="1:13" s="3" customFormat="1" ht="12" customHeight="1">
      <c r="A18" s="3" t="s">
        <v>275</v>
      </c>
      <c r="B18" s="9">
        <v>375179</v>
      </c>
      <c r="C18" s="9">
        <v>126320</v>
      </c>
      <c r="D18" s="9">
        <v>-6775</v>
      </c>
      <c r="E18" s="9">
        <v>-245758</v>
      </c>
      <c r="F18" s="9">
        <v>-88412</v>
      </c>
      <c r="G18" s="9">
        <v>-34758</v>
      </c>
      <c r="H18" s="9">
        <v>0</v>
      </c>
      <c r="I18" s="9">
        <v>-28596</v>
      </c>
      <c r="J18" s="9">
        <v>97200</v>
      </c>
      <c r="K18" s="9">
        <v>-473</v>
      </c>
      <c r="L18" s="9">
        <v>-14844</v>
      </c>
      <c r="M18" s="9">
        <v>81883</v>
      </c>
    </row>
    <row r="19" spans="1:13" s="3" customFormat="1" ht="12" customHeight="1">
      <c r="A19" s="3" t="s">
        <v>278</v>
      </c>
      <c r="B19" s="9">
        <v>205213</v>
      </c>
      <c r="C19" s="9">
        <v>138265</v>
      </c>
      <c r="D19" s="9">
        <v>82111</v>
      </c>
      <c r="E19" s="9">
        <v>-111511</v>
      </c>
      <c r="F19" s="9">
        <v>-108081</v>
      </c>
      <c r="G19" s="9">
        <v>-61061</v>
      </c>
      <c r="H19" s="9">
        <v>0</v>
      </c>
      <c r="I19" s="9">
        <v>-11049</v>
      </c>
      <c r="J19" s="9">
        <v>133887</v>
      </c>
      <c r="K19" s="9">
        <v>0</v>
      </c>
      <c r="L19" s="9">
        <v>-20112</v>
      </c>
      <c r="M19" s="9">
        <v>113775</v>
      </c>
    </row>
    <row r="20" spans="1:13" s="3" customFormat="1" ht="12" customHeight="1">
      <c r="A20" s="3" t="s">
        <v>279</v>
      </c>
      <c r="B20" s="9">
        <v>77412</v>
      </c>
      <c r="C20" s="9">
        <v>54290</v>
      </c>
      <c r="D20" s="9">
        <v>26865</v>
      </c>
      <c r="E20" s="9">
        <v>-37944</v>
      </c>
      <c r="F20" s="9">
        <v>-25497</v>
      </c>
      <c r="G20" s="9">
        <v>-27602</v>
      </c>
      <c r="H20" s="9">
        <v>0</v>
      </c>
      <c r="I20" s="9">
        <v>-1245</v>
      </c>
      <c r="J20" s="9">
        <v>66279</v>
      </c>
      <c r="K20" s="9">
        <v>0</v>
      </c>
      <c r="L20" s="9">
        <v>-23490</v>
      </c>
      <c r="M20" s="9">
        <v>42789</v>
      </c>
    </row>
    <row r="21" spans="1:13" s="3" customFormat="1" ht="12" customHeight="1">
      <c r="A21" s="3" t="s">
        <v>277</v>
      </c>
      <c r="B21" s="9">
        <v>75220</v>
      </c>
      <c r="C21" s="9">
        <v>189367</v>
      </c>
      <c r="D21" s="9">
        <v>168293</v>
      </c>
      <c r="E21" s="9">
        <v>-37008</v>
      </c>
      <c r="F21" s="9">
        <v>-41608</v>
      </c>
      <c r="G21" s="9">
        <v>-18825</v>
      </c>
      <c r="H21" s="9">
        <v>20</v>
      </c>
      <c r="I21" s="9">
        <v>-6405</v>
      </c>
      <c r="J21" s="9">
        <v>314883</v>
      </c>
      <c r="K21" s="9">
        <v>14171</v>
      </c>
      <c r="L21" s="9">
        <v>-7583</v>
      </c>
      <c r="M21" s="9">
        <v>321471</v>
      </c>
    </row>
    <row r="22" spans="1:13" s="3" customFormat="1" ht="12" customHeight="1">
      <c r="A22" s="3" t="s">
        <v>281</v>
      </c>
      <c r="B22" s="9">
        <v>18191</v>
      </c>
      <c r="C22" s="9">
        <v>1487</v>
      </c>
      <c r="D22" s="9">
        <v>2156</v>
      </c>
      <c r="E22" s="9">
        <v>-14135</v>
      </c>
      <c r="F22" s="9">
        <v>-2247</v>
      </c>
      <c r="G22" s="9">
        <v>-4126</v>
      </c>
      <c r="H22" s="9">
        <v>0</v>
      </c>
      <c r="I22" s="9">
        <v>-84</v>
      </c>
      <c r="J22" s="9">
        <v>1242</v>
      </c>
      <c r="K22" s="9">
        <v>10121</v>
      </c>
      <c r="L22" s="9">
        <v>-4655</v>
      </c>
      <c r="M22" s="9">
        <v>6708</v>
      </c>
    </row>
    <row r="23" spans="1:13" s="3" customFormat="1" ht="12" customHeight="1">
      <c r="A23" s="3" t="s">
        <v>280</v>
      </c>
      <c r="B23" s="9">
        <v>11559</v>
      </c>
      <c r="C23" s="9">
        <v>18319</v>
      </c>
      <c r="D23" s="9">
        <v>0</v>
      </c>
      <c r="E23" s="9">
        <v>-6212</v>
      </c>
      <c r="F23" s="9">
        <v>-5269</v>
      </c>
      <c r="G23" s="9">
        <v>-2164</v>
      </c>
      <c r="H23" s="9">
        <v>191</v>
      </c>
      <c r="I23" s="9">
        <v>-3002</v>
      </c>
      <c r="J23" s="9">
        <v>13402</v>
      </c>
      <c r="K23" s="9">
        <v>-6</v>
      </c>
      <c r="L23" s="9">
        <v>-3244</v>
      </c>
      <c r="M23" s="9">
        <v>10152</v>
      </c>
    </row>
    <row r="24" spans="1:5" s="3" customFormat="1" ht="12.75">
      <c r="A24" s="2"/>
      <c r="B24" s="9"/>
      <c r="C24" s="9"/>
      <c r="D24" s="9"/>
      <c r="E24" s="9"/>
    </row>
    <row r="25" spans="1:13" ht="12.75">
      <c r="A25" s="3" t="s">
        <v>139</v>
      </c>
      <c r="B25" s="9">
        <f aca="true" t="shared" si="0" ref="B25:J25">SUM(B5:B24)</f>
        <v>51461694</v>
      </c>
      <c r="C25" s="9">
        <f t="shared" si="0"/>
        <v>82021505</v>
      </c>
      <c r="D25" s="9">
        <f t="shared" si="0"/>
        <v>54310195</v>
      </c>
      <c r="E25" s="9">
        <f t="shared" si="0"/>
        <v>-22726065</v>
      </c>
      <c r="F25" s="9">
        <f t="shared" si="0"/>
        <v>-33816311</v>
      </c>
      <c r="G25" s="9">
        <f t="shared" si="0"/>
        <v>-4636479</v>
      </c>
      <c r="H25" s="9">
        <f t="shared" si="0"/>
        <v>-85731</v>
      </c>
      <c r="I25" s="9">
        <f t="shared" si="0"/>
        <v>-2913450</v>
      </c>
      <c r="J25" s="9">
        <f t="shared" si="0"/>
        <v>122923929</v>
      </c>
      <c r="K25" s="9">
        <f>SUM(K5:K24)</f>
        <v>566504</v>
      </c>
      <c r="L25" s="9">
        <f>SUM(L5:L24)</f>
        <v>-11750024</v>
      </c>
      <c r="M25" s="9">
        <f>SUM(M5:M24)</f>
        <v>111740409</v>
      </c>
    </row>
    <row r="26" spans="1:13" ht="12.75">
      <c r="A26" s="1" t="s">
        <v>140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</row>
    <row r="28" spans="1:13" ht="12.75">
      <c r="A28" s="1" t="s">
        <v>136</v>
      </c>
      <c r="B28" s="7">
        <f>B25/($B25/100)</f>
        <v>100</v>
      </c>
      <c r="C28" s="7">
        <f aca="true" t="shared" si="1" ref="C28:M28">C25/($B25/100)</f>
        <v>159.38360870903315</v>
      </c>
      <c r="D28" s="7">
        <f t="shared" si="1"/>
        <v>105.53518700725242</v>
      </c>
      <c r="E28" s="7">
        <f t="shared" si="1"/>
        <v>-44.16112885829215</v>
      </c>
      <c r="F28" s="7">
        <f t="shared" si="1"/>
        <v>-65.71161648895584</v>
      </c>
      <c r="G28" s="7">
        <f t="shared" si="1"/>
        <v>-9.009573217702473</v>
      </c>
      <c r="H28" s="7">
        <f t="shared" si="1"/>
        <v>-0.16659187317075105</v>
      </c>
      <c r="I28" s="7">
        <f t="shared" si="1"/>
        <v>-5.661395444930359</v>
      </c>
      <c r="J28" s="7">
        <f t="shared" si="1"/>
        <v>238.86490988811988</v>
      </c>
      <c r="K28" s="7">
        <f t="shared" si="1"/>
        <v>1.1008265682043035</v>
      </c>
      <c r="L28" s="7">
        <f t="shared" si="1"/>
        <v>-22.83256357631756</v>
      </c>
      <c r="M28" s="7">
        <f t="shared" si="1"/>
        <v>217.13317288000664</v>
      </c>
    </row>
    <row r="29" spans="1:13" ht="12.75">
      <c r="A29" s="1" t="s">
        <v>137</v>
      </c>
      <c r="B29" s="7" t="e">
        <f>B26/($B26/100)</f>
        <v>#DIV/0!</v>
      </c>
      <c r="C29" s="7" t="e">
        <f aca="true" t="shared" si="2" ref="C29:M29">C26/($B26/100)</f>
        <v>#DIV/0!</v>
      </c>
      <c r="D29" s="7" t="e">
        <f t="shared" si="2"/>
        <v>#DIV/0!</v>
      </c>
      <c r="E29" s="7" t="e">
        <f t="shared" si="2"/>
        <v>#DIV/0!</v>
      </c>
      <c r="F29" s="7" t="e">
        <f t="shared" si="2"/>
        <v>#DIV/0!</v>
      </c>
      <c r="G29" s="7" t="e">
        <f t="shared" si="2"/>
        <v>#DIV/0!</v>
      </c>
      <c r="H29" s="7" t="e">
        <f t="shared" si="2"/>
        <v>#DIV/0!</v>
      </c>
      <c r="I29" s="7" t="e">
        <f t="shared" si="2"/>
        <v>#DIV/0!</v>
      </c>
      <c r="J29" s="7" t="e">
        <f t="shared" si="2"/>
        <v>#DIV/0!</v>
      </c>
      <c r="K29" s="7" t="e">
        <f t="shared" si="2"/>
        <v>#DIV/0!</v>
      </c>
      <c r="L29" s="7" t="e">
        <f t="shared" si="2"/>
        <v>#DIV/0!</v>
      </c>
      <c r="M29" s="7" t="e">
        <f t="shared" si="2"/>
        <v>#DIV/0!</v>
      </c>
    </row>
  </sheetData>
  <mergeCells count="2">
    <mergeCell ref="A1:E1"/>
    <mergeCell ref="A2:I2"/>
  </mergeCells>
  <printOptions/>
  <pageMargins left="0.3937007874015748" right="0.3937007874015748" top="0.984251968503937" bottom="0.984251968503937" header="0.5118110236220472" footer="0.5118110236220472"/>
  <pageSetup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2"/>
  <dimension ref="A1:M19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3" width="13.7109375" style="1" customWidth="1"/>
    <col min="14" max="16384" width="9.140625" style="1" customWidth="1"/>
  </cols>
  <sheetData>
    <row r="1" spans="1:13" ht="27" customHeight="1">
      <c r="A1" s="32" t="s">
        <v>295</v>
      </c>
      <c r="B1" s="23"/>
      <c r="C1" s="23"/>
      <c r="D1" s="23"/>
      <c r="E1" s="23"/>
      <c r="F1" s="6"/>
      <c r="G1" s="8"/>
      <c r="H1" s="8"/>
      <c r="I1" s="8"/>
      <c r="J1" s="8"/>
      <c r="K1" s="8"/>
      <c r="L1" s="8"/>
      <c r="M1" s="8"/>
    </row>
    <row r="2" spans="1:11" s="19" customFormat="1" ht="17.25" customHeight="1">
      <c r="A2" s="29" t="s">
        <v>50</v>
      </c>
      <c r="B2" s="30"/>
      <c r="C2" s="30"/>
      <c r="D2" s="30"/>
      <c r="E2" s="30"/>
      <c r="F2" s="31"/>
      <c r="G2" s="31"/>
      <c r="H2" s="31"/>
      <c r="I2" s="31"/>
      <c r="J2" s="18"/>
      <c r="K2" s="18"/>
    </row>
    <row r="3" spans="2:13" ht="14.25" customHeight="1" thickBot="1">
      <c r="B3" s="11" t="s">
        <v>72</v>
      </c>
      <c r="C3" s="8"/>
      <c r="D3" s="8"/>
      <c r="E3" s="8"/>
      <c r="F3" s="6"/>
      <c r="G3" s="8"/>
      <c r="H3" s="8"/>
      <c r="I3" s="8"/>
      <c r="J3" s="11" t="s">
        <v>73</v>
      </c>
      <c r="K3" s="8"/>
      <c r="L3" s="8"/>
      <c r="M3" s="8"/>
    </row>
    <row r="4" spans="1:13" ht="93.75" customHeight="1" thickTop="1">
      <c r="A4" s="5" t="s">
        <v>59</v>
      </c>
      <c r="B4" s="4" t="s">
        <v>74</v>
      </c>
      <c r="C4" s="4" t="s">
        <v>75</v>
      </c>
      <c r="D4" s="4" t="s">
        <v>86</v>
      </c>
      <c r="E4" s="4" t="s">
        <v>77</v>
      </c>
      <c r="F4" s="4" t="s">
        <v>78</v>
      </c>
      <c r="G4" s="4" t="s">
        <v>79</v>
      </c>
      <c r="H4" s="4" t="s">
        <v>80</v>
      </c>
      <c r="I4" s="4" t="s">
        <v>81</v>
      </c>
      <c r="J4" s="4" t="s">
        <v>82</v>
      </c>
      <c r="K4" s="4" t="s">
        <v>83</v>
      </c>
      <c r="L4" s="4" t="s">
        <v>84</v>
      </c>
      <c r="M4" s="4" t="s">
        <v>85</v>
      </c>
    </row>
    <row r="5" spans="1:13" s="3" customFormat="1" ht="12" customHeight="1">
      <c r="A5" s="3" t="s">
        <v>284</v>
      </c>
      <c r="B5" s="9">
        <v>2410355</v>
      </c>
      <c r="C5" s="9">
        <v>223012</v>
      </c>
      <c r="D5" s="9">
        <v>1202955</v>
      </c>
      <c r="E5" s="9">
        <v>-266404</v>
      </c>
      <c r="F5" s="9">
        <v>-3185229</v>
      </c>
      <c r="G5" s="9">
        <v>-232265</v>
      </c>
      <c r="H5" s="9">
        <v>0</v>
      </c>
      <c r="I5" s="9">
        <v>0</v>
      </c>
      <c r="J5" s="9">
        <v>152424</v>
      </c>
      <c r="K5" s="9">
        <v>37031</v>
      </c>
      <c r="L5" s="9">
        <v>-115319</v>
      </c>
      <c r="M5" s="9">
        <v>74136</v>
      </c>
    </row>
    <row r="6" spans="1:13" s="3" customFormat="1" ht="12" customHeight="1">
      <c r="A6" s="3" t="s">
        <v>283</v>
      </c>
      <c r="B6" s="9">
        <v>2395669</v>
      </c>
      <c r="C6" s="9">
        <v>279538</v>
      </c>
      <c r="D6" s="9">
        <v>1302484</v>
      </c>
      <c r="E6" s="9">
        <v>-742308</v>
      </c>
      <c r="F6" s="9">
        <v>-2956570</v>
      </c>
      <c r="G6" s="9">
        <v>-93357</v>
      </c>
      <c r="H6" s="9">
        <v>0</v>
      </c>
      <c r="I6" s="9">
        <v>-1050</v>
      </c>
      <c r="J6" s="9">
        <v>12670</v>
      </c>
      <c r="K6" s="9">
        <v>210662</v>
      </c>
      <c r="L6" s="9">
        <v>-200872</v>
      </c>
      <c r="M6" s="9">
        <v>22460</v>
      </c>
    </row>
    <row r="7" spans="1:13" s="3" customFormat="1" ht="12" customHeight="1">
      <c r="A7" s="3" t="s">
        <v>286</v>
      </c>
      <c r="B7" s="9">
        <v>1136618</v>
      </c>
      <c r="C7" s="9">
        <v>54806</v>
      </c>
      <c r="D7" s="9">
        <v>556620</v>
      </c>
      <c r="E7" s="9">
        <v>-53158</v>
      </c>
      <c r="F7" s="9">
        <v>-1647384</v>
      </c>
      <c r="G7" s="9">
        <v>-35300</v>
      </c>
      <c r="H7" s="9">
        <v>0</v>
      </c>
      <c r="I7" s="9">
        <v>0</v>
      </c>
      <c r="J7" s="9">
        <v>-25461</v>
      </c>
      <c r="K7" s="9">
        <v>69183</v>
      </c>
      <c r="L7" s="9">
        <v>-46665</v>
      </c>
      <c r="M7" s="9">
        <v>-2943</v>
      </c>
    </row>
    <row r="8" spans="1:13" s="3" customFormat="1" ht="12" customHeight="1">
      <c r="A8" s="3" t="s">
        <v>285</v>
      </c>
      <c r="B8" s="9">
        <v>917124</v>
      </c>
      <c r="C8" s="9">
        <v>0</v>
      </c>
      <c r="D8" s="9">
        <v>599053</v>
      </c>
      <c r="E8" s="9">
        <v>-82598</v>
      </c>
      <c r="F8" s="9">
        <v>-1363917</v>
      </c>
      <c r="G8" s="9">
        <v>-89032</v>
      </c>
      <c r="H8" s="9">
        <v>-20537</v>
      </c>
      <c r="I8" s="9">
        <v>0</v>
      </c>
      <c r="J8" s="9">
        <v>-39907</v>
      </c>
      <c r="K8" s="9">
        <v>52567</v>
      </c>
      <c r="L8" s="9">
        <v>-47554</v>
      </c>
      <c r="M8" s="9">
        <v>-34894</v>
      </c>
    </row>
    <row r="9" spans="1:13" s="3" customFormat="1" ht="12" customHeight="1">
      <c r="A9" s="3" t="s">
        <v>287</v>
      </c>
      <c r="B9" s="9">
        <v>838237</v>
      </c>
      <c r="C9" s="9">
        <v>57233</v>
      </c>
      <c r="D9" s="9">
        <v>387332</v>
      </c>
      <c r="E9" s="9">
        <v>-31134</v>
      </c>
      <c r="F9" s="9">
        <v>-1149309</v>
      </c>
      <c r="G9" s="9">
        <v>-135598</v>
      </c>
      <c r="H9" s="9">
        <v>878</v>
      </c>
      <c r="I9" s="9">
        <v>-6612</v>
      </c>
      <c r="J9" s="9">
        <v>-64697</v>
      </c>
      <c r="K9" s="9">
        <v>31031</v>
      </c>
      <c r="L9" s="9">
        <v>-25773</v>
      </c>
      <c r="M9" s="9">
        <v>-59439</v>
      </c>
    </row>
    <row r="10" spans="1:13" s="3" customFormat="1" ht="12" customHeight="1">
      <c r="A10" s="3" t="s">
        <v>289</v>
      </c>
      <c r="B10" s="9">
        <v>565142</v>
      </c>
      <c r="C10" s="9">
        <v>36776</v>
      </c>
      <c r="D10" s="9">
        <v>96504</v>
      </c>
      <c r="E10" s="9">
        <v>-31717</v>
      </c>
      <c r="F10" s="9">
        <v>-640394</v>
      </c>
      <c r="G10" s="9">
        <v>-27132</v>
      </c>
      <c r="H10" s="9">
        <v>0</v>
      </c>
      <c r="I10" s="9">
        <v>0</v>
      </c>
      <c r="J10" s="9">
        <v>-821</v>
      </c>
      <c r="K10" s="9">
        <v>32466</v>
      </c>
      <c r="L10" s="9">
        <v>-15517</v>
      </c>
      <c r="M10" s="9">
        <v>16128</v>
      </c>
    </row>
    <row r="11" spans="1:13" s="3" customFormat="1" ht="12" customHeight="1">
      <c r="A11" s="3" t="s">
        <v>288</v>
      </c>
      <c r="B11" s="9">
        <v>229666</v>
      </c>
      <c r="C11" s="9">
        <v>27238</v>
      </c>
      <c r="D11" s="9">
        <v>185434</v>
      </c>
      <c r="E11" s="9">
        <v>-13920</v>
      </c>
      <c r="F11" s="9">
        <v>-397344</v>
      </c>
      <c r="G11" s="9">
        <v>-19985</v>
      </c>
      <c r="H11" s="9">
        <v>1301</v>
      </c>
      <c r="I11" s="9">
        <v>0</v>
      </c>
      <c r="J11" s="9">
        <v>12390</v>
      </c>
      <c r="K11" s="9">
        <v>15563</v>
      </c>
      <c r="L11" s="9">
        <v>-20338</v>
      </c>
      <c r="M11" s="9">
        <v>7615</v>
      </c>
    </row>
    <row r="12" spans="1:13" s="3" customFormat="1" ht="12" customHeight="1">
      <c r="A12" s="3" t="s">
        <v>291</v>
      </c>
      <c r="B12" s="9">
        <v>80160</v>
      </c>
      <c r="C12" s="9">
        <v>6867</v>
      </c>
      <c r="D12" s="9">
        <v>7309</v>
      </c>
      <c r="E12" s="9">
        <v>-71</v>
      </c>
      <c r="F12" s="9">
        <v>-87709</v>
      </c>
      <c r="G12" s="9">
        <v>-23829</v>
      </c>
      <c r="H12" s="9">
        <v>0</v>
      </c>
      <c r="I12" s="9">
        <v>0</v>
      </c>
      <c r="J12" s="9">
        <v>-23373</v>
      </c>
      <c r="K12" s="9">
        <v>9946</v>
      </c>
      <c r="L12" s="9">
        <v>-2785</v>
      </c>
      <c r="M12" s="9">
        <v>-16212</v>
      </c>
    </row>
    <row r="13" spans="1:13" s="3" customFormat="1" ht="12" customHeight="1">
      <c r="A13" s="3" t="s">
        <v>290</v>
      </c>
      <c r="B13" s="9">
        <v>62688</v>
      </c>
      <c r="C13" s="9">
        <v>416</v>
      </c>
      <c r="D13" s="9">
        <v>-12</v>
      </c>
      <c r="E13" s="9">
        <v>-5</v>
      </c>
      <c r="F13" s="9">
        <v>-67556</v>
      </c>
      <c r="G13" s="9">
        <v>-21478</v>
      </c>
      <c r="H13" s="9">
        <v>0</v>
      </c>
      <c r="I13" s="9">
        <v>-1136</v>
      </c>
      <c r="J13" s="9">
        <v>-20814</v>
      </c>
      <c r="K13" s="9">
        <v>24594</v>
      </c>
      <c r="L13" s="9">
        <v>-2458</v>
      </c>
      <c r="M13" s="9">
        <v>1322</v>
      </c>
    </row>
    <row r="14" spans="1:5" s="3" customFormat="1" ht="12.75">
      <c r="A14" s="2"/>
      <c r="B14" s="9"/>
      <c r="C14" s="9"/>
      <c r="D14" s="9"/>
      <c r="E14" s="9"/>
    </row>
    <row r="15" spans="1:13" ht="12.75">
      <c r="A15" s="3" t="s">
        <v>139</v>
      </c>
      <c r="B15" s="9">
        <f aca="true" t="shared" si="0" ref="B15:M15">SUM(B5:B14)</f>
        <v>8635659</v>
      </c>
      <c r="C15" s="9">
        <f t="shared" si="0"/>
        <v>685886</v>
      </c>
      <c r="D15" s="9">
        <f t="shared" si="0"/>
        <v>4337679</v>
      </c>
      <c r="E15" s="9">
        <f t="shared" si="0"/>
        <v>-1221315</v>
      </c>
      <c r="F15" s="9">
        <f t="shared" si="0"/>
        <v>-11495412</v>
      </c>
      <c r="G15" s="9">
        <f t="shared" si="0"/>
        <v>-677976</v>
      </c>
      <c r="H15" s="9">
        <f t="shared" si="0"/>
        <v>-18358</v>
      </c>
      <c r="I15" s="9">
        <f t="shared" si="0"/>
        <v>-8798</v>
      </c>
      <c r="J15" s="9">
        <f t="shared" si="0"/>
        <v>2411</v>
      </c>
      <c r="K15" s="9">
        <f t="shared" si="0"/>
        <v>483043</v>
      </c>
      <c r="L15" s="9">
        <f t="shared" si="0"/>
        <v>-477281</v>
      </c>
      <c r="M15" s="9">
        <f t="shared" si="0"/>
        <v>8173</v>
      </c>
    </row>
    <row r="16" spans="1:13" ht="12.75">
      <c r="A16" s="1" t="s">
        <v>140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</row>
    <row r="18" spans="1:13" ht="12.75">
      <c r="A18" s="1" t="s">
        <v>136</v>
      </c>
      <c r="B18" s="7">
        <f aca="true" t="shared" si="1" ref="B18:M18">B15/($B15/100)</f>
        <v>100</v>
      </c>
      <c r="C18" s="7">
        <f t="shared" si="1"/>
        <v>7.942485917982635</v>
      </c>
      <c r="D18" s="7">
        <f t="shared" si="1"/>
        <v>50.229855069543625</v>
      </c>
      <c r="E18" s="7">
        <f t="shared" si="1"/>
        <v>-14.142696000386305</v>
      </c>
      <c r="F18" s="7">
        <f t="shared" si="1"/>
        <v>-133.11563136061764</v>
      </c>
      <c r="G18" s="7">
        <f t="shared" si="1"/>
        <v>-7.850888970951725</v>
      </c>
      <c r="H18" s="7">
        <f t="shared" si="1"/>
        <v>-0.21258366037843784</v>
      </c>
      <c r="I18" s="7">
        <f t="shared" si="1"/>
        <v>-0.10187989127407648</v>
      </c>
      <c r="J18" s="7">
        <f t="shared" si="1"/>
        <v>0.02791912001157063</v>
      </c>
      <c r="K18" s="7">
        <f t="shared" si="1"/>
        <v>5.593585851409835</v>
      </c>
      <c r="L18" s="7">
        <f t="shared" si="1"/>
        <v>-5.526862512750909</v>
      </c>
      <c r="M18" s="7">
        <f t="shared" si="1"/>
        <v>0.09464245867049637</v>
      </c>
    </row>
    <row r="19" spans="1:13" ht="12.75">
      <c r="A19" s="1" t="s">
        <v>137</v>
      </c>
      <c r="B19" s="7" t="e">
        <f aca="true" t="shared" si="2" ref="B19:M19">B16/($B16/100)</f>
        <v>#DIV/0!</v>
      </c>
      <c r="C19" s="7" t="e">
        <f t="shared" si="2"/>
        <v>#DIV/0!</v>
      </c>
      <c r="D19" s="7" t="e">
        <f t="shared" si="2"/>
        <v>#DIV/0!</v>
      </c>
      <c r="E19" s="7" t="e">
        <f t="shared" si="2"/>
        <v>#DIV/0!</v>
      </c>
      <c r="F19" s="7" t="e">
        <f t="shared" si="2"/>
        <v>#DIV/0!</v>
      </c>
      <c r="G19" s="7" t="e">
        <f t="shared" si="2"/>
        <v>#DIV/0!</v>
      </c>
      <c r="H19" s="7" t="e">
        <f t="shared" si="2"/>
        <v>#DIV/0!</v>
      </c>
      <c r="I19" s="7" t="e">
        <f t="shared" si="2"/>
        <v>#DIV/0!</v>
      </c>
      <c r="J19" s="7" t="e">
        <f t="shared" si="2"/>
        <v>#DIV/0!</v>
      </c>
      <c r="K19" s="7" t="e">
        <f t="shared" si="2"/>
        <v>#DIV/0!</v>
      </c>
      <c r="L19" s="7" t="e">
        <f t="shared" si="2"/>
        <v>#DIV/0!</v>
      </c>
      <c r="M19" s="7" t="e">
        <f t="shared" si="2"/>
        <v>#DIV/0!</v>
      </c>
    </row>
  </sheetData>
  <mergeCells count="2">
    <mergeCell ref="A1:E1"/>
    <mergeCell ref="A2:I2"/>
  </mergeCells>
  <printOptions/>
  <pageMargins left="0.3937007874015748" right="0.3937007874015748" top="0.984251968503937" bottom="0.984251968503937" header="0.5118110236220472" footer="0.5118110236220472"/>
  <pageSetup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23"/>
  <dimension ref="A1:O87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5" width="13.7109375" style="1" customWidth="1"/>
    <col min="16" max="16384" width="9.140625" style="1" customWidth="1"/>
  </cols>
  <sheetData>
    <row r="1" spans="1:15" ht="27" customHeight="1">
      <c r="A1" s="32" t="s">
        <v>296</v>
      </c>
      <c r="B1" s="23"/>
      <c r="C1" s="23"/>
      <c r="D1" s="23"/>
      <c r="E1" s="23"/>
      <c r="F1" s="6"/>
      <c r="G1" s="8"/>
      <c r="H1" s="8"/>
      <c r="I1" s="8"/>
      <c r="J1" s="8"/>
      <c r="K1" s="8"/>
      <c r="L1" s="8"/>
      <c r="M1" s="8"/>
      <c r="N1" s="8"/>
      <c r="O1" s="8"/>
    </row>
    <row r="2" spans="1:11" s="19" customFormat="1" ht="17.25" customHeight="1">
      <c r="A2" s="27" t="s">
        <v>23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2:15" ht="14.25" customHeight="1" thickBot="1">
      <c r="B3" s="11" t="s">
        <v>113</v>
      </c>
      <c r="C3" s="8"/>
      <c r="D3" s="8"/>
      <c r="E3" s="8"/>
      <c r="F3" s="6"/>
      <c r="G3" s="8"/>
      <c r="H3" s="8"/>
      <c r="I3" s="11" t="s">
        <v>73</v>
      </c>
      <c r="K3" s="8"/>
      <c r="L3" s="8"/>
      <c r="M3" s="8"/>
      <c r="N3" s="8"/>
      <c r="O3" s="8"/>
    </row>
    <row r="4" spans="1:15" ht="81" customHeight="1" thickTop="1">
      <c r="A4" s="5" t="s">
        <v>59</v>
      </c>
      <c r="B4" s="4" t="s">
        <v>100</v>
      </c>
      <c r="C4" s="4" t="s">
        <v>101</v>
      </c>
      <c r="D4" s="4" t="s">
        <v>102</v>
      </c>
      <c r="E4" s="4" t="s">
        <v>103</v>
      </c>
      <c r="F4" s="4" t="s">
        <v>104</v>
      </c>
      <c r="G4" s="4" t="s">
        <v>105</v>
      </c>
      <c r="H4" s="4" t="s">
        <v>106</v>
      </c>
      <c r="I4" s="4" t="s">
        <v>107</v>
      </c>
      <c r="J4" s="4" t="s">
        <v>108</v>
      </c>
      <c r="K4" s="4" t="s">
        <v>109</v>
      </c>
      <c r="L4" s="4" t="s">
        <v>110</v>
      </c>
      <c r="M4" s="4" t="s">
        <v>111</v>
      </c>
      <c r="N4" s="4" t="s">
        <v>112</v>
      </c>
      <c r="O4" s="4" t="s">
        <v>85</v>
      </c>
    </row>
    <row r="5" spans="1:15" s="3" customFormat="1" ht="12" customHeight="1">
      <c r="A5" s="3" t="s">
        <v>145</v>
      </c>
      <c r="B5" s="9">
        <v>6157302</v>
      </c>
      <c r="C5" s="9">
        <v>4712567</v>
      </c>
      <c r="D5" s="9">
        <v>992661</v>
      </c>
      <c r="E5" s="9">
        <v>-4288608</v>
      </c>
      <c r="F5" s="9">
        <v>-1066226</v>
      </c>
      <c r="G5" s="9">
        <v>0</v>
      </c>
      <c r="H5" s="9">
        <v>350394</v>
      </c>
      <c r="I5" s="9">
        <v>2082586</v>
      </c>
      <c r="J5" s="9">
        <v>-1835251</v>
      </c>
      <c r="K5" s="9">
        <v>576764</v>
      </c>
      <c r="L5" s="9">
        <v>0</v>
      </c>
      <c r="M5" s="9">
        <v>181832</v>
      </c>
      <c r="N5" s="9">
        <v>576824</v>
      </c>
      <c r="O5" s="9">
        <v>758656</v>
      </c>
    </row>
    <row r="6" spans="1:15" s="3" customFormat="1" ht="12" customHeight="1">
      <c r="A6" s="3" t="s">
        <v>147</v>
      </c>
      <c r="B6" s="9">
        <v>5595946</v>
      </c>
      <c r="C6" s="9">
        <v>4799564</v>
      </c>
      <c r="D6" s="9">
        <v>1341682</v>
      </c>
      <c r="E6" s="9">
        <v>-5289515</v>
      </c>
      <c r="F6" s="9">
        <v>-901253</v>
      </c>
      <c r="G6" s="9">
        <v>-78959</v>
      </c>
      <c r="H6" s="9">
        <v>-128481</v>
      </c>
      <c r="I6" s="9">
        <v>1712988</v>
      </c>
      <c r="J6" s="9">
        <v>-306754</v>
      </c>
      <c r="K6" s="9">
        <v>827286</v>
      </c>
      <c r="L6" s="9">
        <v>-60618</v>
      </c>
      <c r="M6" s="9">
        <v>702739</v>
      </c>
      <c r="N6" s="9">
        <v>-260020</v>
      </c>
      <c r="O6" s="9">
        <v>442719</v>
      </c>
    </row>
    <row r="7" spans="1:15" s="3" customFormat="1" ht="12" customHeight="1">
      <c r="A7" s="3" t="s">
        <v>146</v>
      </c>
      <c r="B7" s="9">
        <v>5482435</v>
      </c>
      <c r="C7" s="9">
        <v>4763618</v>
      </c>
      <c r="D7" s="9">
        <v>984192</v>
      </c>
      <c r="E7" s="9">
        <v>-3880023</v>
      </c>
      <c r="F7" s="9">
        <v>-1131608</v>
      </c>
      <c r="G7" s="9">
        <v>-7708</v>
      </c>
      <c r="H7" s="9">
        <v>728471</v>
      </c>
      <c r="I7" s="9">
        <v>3464281</v>
      </c>
      <c r="J7" s="9">
        <v>-435205</v>
      </c>
      <c r="K7" s="9">
        <v>779720</v>
      </c>
      <c r="L7" s="9">
        <v>-294538</v>
      </c>
      <c r="M7" s="9">
        <v>3258537</v>
      </c>
      <c r="N7" s="9">
        <v>-3335565</v>
      </c>
      <c r="O7" s="9">
        <v>-77028</v>
      </c>
    </row>
    <row r="8" spans="1:15" s="3" customFormat="1" ht="12" customHeight="1">
      <c r="A8" s="3" t="s">
        <v>260</v>
      </c>
      <c r="B8" s="9">
        <v>3567589</v>
      </c>
      <c r="C8" s="9">
        <v>3567589</v>
      </c>
      <c r="D8" s="9">
        <v>3199147</v>
      </c>
      <c r="E8" s="9">
        <v>-10130457</v>
      </c>
      <c r="F8" s="9">
        <v>-78741</v>
      </c>
      <c r="G8" s="9">
        <v>-42096</v>
      </c>
      <c r="H8" s="9">
        <v>-3484558</v>
      </c>
      <c r="I8" s="9">
        <v>8669865</v>
      </c>
      <c r="J8" s="9">
        <v>-729996</v>
      </c>
      <c r="K8" s="9">
        <v>5696492</v>
      </c>
      <c r="L8" s="9">
        <v>0</v>
      </c>
      <c r="M8" s="9">
        <v>6952656</v>
      </c>
      <c r="N8" s="9">
        <v>-1256164</v>
      </c>
      <c r="O8" s="9">
        <v>5696492</v>
      </c>
    </row>
    <row r="9" spans="1:15" s="3" customFormat="1" ht="12" customHeight="1">
      <c r="A9" s="3" t="s">
        <v>240</v>
      </c>
      <c r="B9" s="9">
        <v>3247085</v>
      </c>
      <c r="C9" s="9">
        <v>2397854</v>
      </c>
      <c r="D9" s="9">
        <v>304844</v>
      </c>
      <c r="E9" s="9">
        <v>-1458717</v>
      </c>
      <c r="F9" s="9">
        <v>-1029227</v>
      </c>
      <c r="G9" s="9">
        <v>0</v>
      </c>
      <c r="H9" s="9">
        <v>214754</v>
      </c>
      <c r="I9" s="9">
        <v>675952</v>
      </c>
      <c r="J9" s="9">
        <v>-90950</v>
      </c>
      <c r="K9" s="9">
        <v>333468</v>
      </c>
      <c r="L9" s="9">
        <v>0</v>
      </c>
      <c r="M9" s="9">
        <v>828380</v>
      </c>
      <c r="N9" s="9">
        <v>-537862</v>
      </c>
      <c r="O9" s="9">
        <v>290518</v>
      </c>
    </row>
    <row r="10" spans="1:15" s="3" customFormat="1" ht="12" customHeight="1">
      <c r="A10" s="3" t="s">
        <v>177</v>
      </c>
      <c r="B10" s="9">
        <v>2529235</v>
      </c>
      <c r="C10" s="9">
        <v>2325815</v>
      </c>
      <c r="D10" s="9">
        <v>89620</v>
      </c>
      <c r="E10" s="9">
        <v>-1431523</v>
      </c>
      <c r="F10" s="9">
        <v>-879862</v>
      </c>
      <c r="G10" s="9">
        <v>0</v>
      </c>
      <c r="H10" s="9">
        <v>104050</v>
      </c>
      <c r="I10" s="9">
        <v>714186</v>
      </c>
      <c r="J10" s="9">
        <v>-11064</v>
      </c>
      <c r="K10" s="9">
        <v>57508</v>
      </c>
      <c r="L10" s="9">
        <v>0</v>
      </c>
      <c r="M10" s="9">
        <v>775060</v>
      </c>
      <c r="N10" s="9">
        <v>-647808</v>
      </c>
      <c r="O10" s="9">
        <v>127252</v>
      </c>
    </row>
    <row r="11" spans="1:15" s="3" customFormat="1" ht="12" customHeight="1">
      <c r="A11" s="3" t="s">
        <v>148</v>
      </c>
      <c r="B11" s="9">
        <v>2259282</v>
      </c>
      <c r="C11" s="9">
        <v>1119735</v>
      </c>
      <c r="D11" s="9">
        <v>393350</v>
      </c>
      <c r="E11" s="9">
        <v>-1839655</v>
      </c>
      <c r="F11" s="9">
        <v>-225380</v>
      </c>
      <c r="G11" s="9">
        <v>2242</v>
      </c>
      <c r="H11" s="9">
        <v>-549708</v>
      </c>
      <c r="I11" s="9">
        <v>454704</v>
      </c>
      <c r="J11" s="9">
        <v>-22101</v>
      </c>
      <c r="K11" s="9">
        <v>405647</v>
      </c>
      <c r="L11" s="9">
        <v>0</v>
      </c>
      <c r="M11" s="9">
        <v>-104808</v>
      </c>
      <c r="N11" s="9">
        <v>277795</v>
      </c>
      <c r="O11" s="9">
        <v>172987</v>
      </c>
    </row>
    <row r="12" spans="1:15" s="3" customFormat="1" ht="12" customHeight="1">
      <c r="A12" s="3" t="s">
        <v>142</v>
      </c>
      <c r="B12" s="9">
        <v>2127672</v>
      </c>
      <c r="C12" s="9">
        <v>1635764</v>
      </c>
      <c r="D12" s="9">
        <v>361850</v>
      </c>
      <c r="E12" s="9">
        <v>-1623802</v>
      </c>
      <c r="F12" s="9">
        <v>-427241</v>
      </c>
      <c r="G12" s="9">
        <v>-2864</v>
      </c>
      <c r="H12" s="9">
        <v>-56293</v>
      </c>
      <c r="I12" s="9">
        <v>473997</v>
      </c>
      <c r="J12" s="9">
        <v>-11927</v>
      </c>
      <c r="K12" s="9">
        <v>164297</v>
      </c>
      <c r="L12" s="9">
        <v>-61972</v>
      </c>
      <c r="M12" s="9">
        <v>146252</v>
      </c>
      <c r="N12" s="9">
        <v>-31632</v>
      </c>
      <c r="O12" s="9">
        <v>114620</v>
      </c>
    </row>
    <row r="13" spans="1:15" s="3" customFormat="1" ht="12" customHeight="1">
      <c r="A13" s="3" t="s">
        <v>154</v>
      </c>
      <c r="B13" s="9">
        <v>852555</v>
      </c>
      <c r="C13" s="9">
        <v>395399</v>
      </c>
      <c r="D13" s="9">
        <v>91076</v>
      </c>
      <c r="E13" s="9">
        <v>-325706</v>
      </c>
      <c r="F13" s="9">
        <v>-153643</v>
      </c>
      <c r="G13" s="9">
        <v>-4600</v>
      </c>
      <c r="H13" s="9">
        <v>2526</v>
      </c>
      <c r="I13" s="9">
        <v>139156</v>
      </c>
      <c r="J13" s="9">
        <v>-79508</v>
      </c>
      <c r="K13" s="9">
        <v>-153960</v>
      </c>
      <c r="L13" s="9">
        <v>-18000</v>
      </c>
      <c r="M13" s="9">
        <v>-200862</v>
      </c>
      <c r="N13" s="9">
        <v>-47399</v>
      </c>
      <c r="O13" s="9">
        <v>-248261</v>
      </c>
    </row>
    <row r="14" spans="1:15" s="3" customFormat="1" ht="12" customHeight="1">
      <c r="A14" s="3" t="s">
        <v>223</v>
      </c>
      <c r="B14" s="9">
        <v>842124</v>
      </c>
      <c r="C14" s="9">
        <v>839093</v>
      </c>
      <c r="D14" s="9">
        <v>72597</v>
      </c>
      <c r="E14" s="9">
        <v>-814916</v>
      </c>
      <c r="F14" s="9">
        <v>-77918</v>
      </c>
      <c r="G14" s="9">
        <v>0</v>
      </c>
      <c r="H14" s="9">
        <v>18856</v>
      </c>
      <c r="I14" s="9">
        <v>188431</v>
      </c>
      <c r="J14" s="9">
        <v>-368</v>
      </c>
      <c r="K14" s="9">
        <v>101075</v>
      </c>
      <c r="L14" s="9">
        <v>0</v>
      </c>
      <c r="M14" s="9">
        <v>235397</v>
      </c>
      <c r="N14" s="9">
        <v>-179895</v>
      </c>
      <c r="O14" s="9">
        <v>55502</v>
      </c>
    </row>
    <row r="15" spans="1:15" s="3" customFormat="1" ht="12" customHeight="1">
      <c r="A15" s="3" t="s">
        <v>216</v>
      </c>
      <c r="B15" s="9">
        <v>810417</v>
      </c>
      <c r="C15" s="9">
        <v>744553</v>
      </c>
      <c r="D15" s="9">
        <v>147380</v>
      </c>
      <c r="E15" s="9">
        <v>-732955</v>
      </c>
      <c r="F15" s="9">
        <v>-137926</v>
      </c>
      <c r="G15" s="9">
        <v>0</v>
      </c>
      <c r="H15" s="9">
        <v>21052</v>
      </c>
      <c r="I15" s="9">
        <v>235003</v>
      </c>
      <c r="J15" s="9"/>
      <c r="K15" s="9">
        <v>84870</v>
      </c>
      <c r="L15" s="9">
        <v>0</v>
      </c>
      <c r="M15" s="9">
        <v>193545</v>
      </c>
      <c r="N15" s="9">
        <v>-154437</v>
      </c>
      <c r="O15" s="9">
        <v>39108</v>
      </c>
    </row>
    <row r="16" spans="1:15" s="3" customFormat="1" ht="12" customHeight="1">
      <c r="A16" s="3" t="s">
        <v>242</v>
      </c>
      <c r="B16" s="9">
        <v>798826</v>
      </c>
      <c r="C16" s="9">
        <v>490794</v>
      </c>
      <c r="D16" s="9">
        <v>102021</v>
      </c>
      <c r="E16" s="9">
        <v>-410638</v>
      </c>
      <c r="F16" s="9">
        <v>-169535</v>
      </c>
      <c r="G16" s="9">
        <v>1766</v>
      </c>
      <c r="H16" s="9">
        <v>14408</v>
      </c>
      <c r="I16" s="9">
        <v>181068</v>
      </c>
      <c r="J16" s="9">
        <v>-15668</v>
      </c>
      <c r="K16" s="9">
        <v>75663</v>
      </c>
      <c r="L16" s="9">
        <v>51</v>
      </c>
      <c r="M16" s="9">
        <v>153501</v>
      </c>
      <c r="N16" s="9">
        <v>-52149</v>
      </c>
      <c r="O16" s="9">
        <v>101352</v>
      </c>
    </row>
    <row r="17" spans="1:15" s="3" customFormat="1" ht="12" customHeight="1">
      <c r="A17" s="3" t="s">
        <v>182</v>
      </c>
      <c r="B17" s="9">
        <v>716842</v>
      </c>
      <c r="C17" s="9">
        <v>605695</v>
      </c>
      <c r="D17" s="9">
        <v>94972</v>
      </c>
      <c r="E17" s="9">
        <v>-572075</v>
      </c>
      <c r="F17" s="9">
        <v>-143817</v>
      </c>
      <c r="G17" s="9">
        <v>-1492</v>
      </c>
      <c r="H17" s="9">
        <v>-16717</v>
      </c>
      <c r="I17" s="9">
        <v>134718</v>
      </c>
      <c r="J17" s="9">
        <v>-10941</v>
      </c>
      <c r="K17" s="9">
        <v>24646</v>
      </c>
      <c r="L17" s="9">
        <v>0</v>
      </c>
      <c r="M17" s="9">
        <v>36734</v>
      </c>
      <c r="N17" s="9">
        <v>-9163</v>
      </c>
      <c r="O17" s="9">
        <v>27571</v>
      </c>
    </row>
    <row r="18" spans="1:15" s="3" customFormat="1" ht="12" customHeight="1">
      <c r="A18" s="3" t="s">
        <v>228</v>
      </c>
      <c r="B18" s="9">
        <v>650192</v>
      </c>
      <c r="C18" s="9">
        <v>369564</v>
      </c>
      <c r="D18" s="9">
        <v>104478</v>
      </c>
      <c r="E18" s="9">
        <v>-331120</v>
      </c>
      <c r="F18" s="9">
        <v>-83803</v>
      </c>
      <c r="G18" s="9">
        <v>0</v>
      </c>
      <c r="H18" s="9">
        <v>59119</v>
      </c>
      <c r="I18" s="9">
        <v>113669</v>
      </c>
      <c r="J18" s="9">
        <v>-9191</v>
      </c>
      <c r="K18" s="9">
        <v>0</v>
      </c>
      <c r="L18" s="9">
        <v>0</v>
      </c>
      <c r="M18" s="9">
        <v>59119</v>
      </c>
      <c r="N18" s="9">
        <v>-59119</v>
      </c>
      <c r="O18" s="9"/>
    </row>
    <row r="19" spans="1:15" s="3" customFormat="1" ht="12" customHeight="1">
      <c r="A19" s="3" t="s">
        <v>149</v>
      </c>
      <c r="B19" s="9">
        <v>455790</v>
      </c>
      <c r="C19" s="9">
        <v>132955</v>
      </c>
      <c r="D19" s="9">
        <v>12212</v>
      </c>
      <c r="E19" s="9">
        <v>-103064</v>
      </c>
      <c r="F19" s="9">
        <v>-29615</v>
      </c>
      <c r="G19" s="9">
        <v>0</v>
      </c>
      <c r="H19" s="9">
        <v>12488</v>
      </c>
      <c r="I19" s="9">
        <v>21651</v>
      </c>
      <c r="J19" s="9">
        <v>-769</v>
      </c>
      <c r="K19" s="9">
        <v>215</v>
      </c>
      <c r="L19" s="9">
        <v>0</v>
      </c>
      <c r="M19" s="9">
        <v>21373</v>
      </c>
      <c r="N19" s="9">
        <v>-21373</v>
      </c>
      <c r="O19" s="9">
        <v>0</v>
      </c>
    </row>
    <row r="20" spans="1:15" s="3" customFormat="1" ht="12" customHeight="1">
      <c r="A20" s="3" t="s">
        <v>167</v>
      </c>
      <c r="B20" s="9">
        <v>385502</v>
      </c>
      <c r="C20" s="9">
        <v>380610</v>
      </c>
      <c r="D20" s="9">
        <v>11920</v>
      </c>
      <c r="E20" s="9">
        <v>-311944</v>
      </c>
      <c r="F20" s="9">
        <v>-113717</v>
      </c>
      <c r="G20" s="9">
        <v>0</v>
      </c>
      <c r="H20" s="9">
        <v>-33131</v>
      </c>
      <c r="I20" s="9">
        <v>54537</v>
      </c>
      <c r="J20" s="9">
        <v>-1386</v>
      </c>
      <c r="K20" s="9">
        <v>77176</v>
      </c>
      <c r="L20" s="9">
        <v>0</v>
      </c>
      <c r="M20" s="9">
        <v>85276</v>
      </c>
      <c r="N20" s="9">
        <v>-25404</v>
      </c>
      <c r="O20" s="9">
        <v>59872</v>
      </c>
    </row>
    <row r="21" spans="1:15" s="3" customFormat="1" ht="12" customHeight="1">
      <c r="A21" s="3" t="s">
        <v>141</v>
      </c>
      <c r="B21" s="9">
        <v>327462</v>
      </c>
      <c r="C21" s="9">
        <v>327462</v>
      </c>
      <c r="D21" s="9">
        <v>1086534</v>
      </c>
      <c r="E21" s="9">
        <v>-5174480</v>
      </c>
      <c r="F21" s="9">
        <v>-61042</v>
      </c>
      <c r="G21" s="9">
        <v>-60885</v>
      </c>
      <c r="H21" s="9">
        <v>-3882411</v>
      </c>
      <c r="I21" s="9">
        <v>2393077</v>
      </c>
      <c r="J21" s="9">
        <v>-15567</v>
      </c>
      <c r="K21" s="9">
        <v>3970171</v>
      </c>
      <c r="L21" s="9">
        <v>0</v>
      </c>
      <c r="M21" s="9">
        <v>1378736</v>
      </c>
      <c r="N21" s="9">
        <v>2591435</v>
      </c>
      <c r="O21" s="9">
        <v>3970171</v>
      </c>
    </row>
    <row r="22" spans="1:15" s="3" customFormat="1" ht="12" customHeight="1">
      <c r="A22" s="3" t="s">
        <v>150</v>
      </c>
      <c r="B22" s="9">
        <v>251914</v>
      </c>
      <c r="C22" s="9">
        <v>133997</v>
      </c>
      <c r="D22" s="9">
        <v>13290</v>
      </c>
      <c r="E22" s="9">
        <v>-92138</v>
      </c>
      <c r="F22" s="9">
        <v>-47966</v>
      </c>
      <c r="G22" s="9">
        <v>101</v>
      </c>
      <c r="H22" s="9">
        <v>7284</v>
      </c>
      <c r="I22" s="9">
        <v>39788</v>
      </c>
      <c r="J22" s="9">
        <v>-1139</v>
      </c>
      <c r="K22" s="9">
        <v>23313</v>
      </c>
      <c r="L22" s="9">
        <v>2581</v>
      </c>
      <c r="M22" s="9">
        <v>58537</v>
      </c>
      <c r="N22" s="9">
        <v>-12255</v>
      </c>
      <c r="O22" s="9">
        <v>46282</v>
      </c>
    </row>
    <row r="23" spans="1:15" s="3" customFormat="1" ht="12" customHeight="1">
      <c r="A23" s="3" t="s">
        <v>232</v>
      </c>
      <c r="B23" s="9">
        <v>234055</v>
      </c>
      <c r="C23" s="9">
        <v>201698</v>
      </c>
      <c r="D23" s="9">
        <v>43180</v>
      </c>
      <c r="E23" s="9">
        <v>35040</v>
      </c>
      <c r="F23" s="9">
        <v>-17772</v>
      </c>
      <c r="G23" s="9">
        <v>-199625</v>
      </c>
      <c r="H23" s="9">
        <v>62521</v>
      </c>
      <c r="I23" s="9">
        <v>1119266</v>
      </c>
      <c r="J23" s="9">
        <v>-80934</v>
      </c>
      <c r="K23" s="9">
        <v>352773</v>
      </c>
      <c r="L23" s="9">
        <v>0</v>
      </c>
      <c r="M23" s="9">
        <v>1410446</v>
      </c>
      <c r="N23" s="9">
        <v>-1410411</v>
      </c>
      <c r="O23" s="9">
        <v>35</v>
      </c>
    </row>
    <row r="24" spans="1:15" s="3" customFormat="1" ht="12" customHeight="1">
      <c r="A24" s="3" t="s">
        <v>215</v>
      </c>
      <c r="B24" s="9">
        <v>194904</v>
      </c>
      <c r="C24" s="9">
        <v>186609</v>
      </c>
      <c r="D24" s="9">
        <v>4899</v>
      </c>
      <c r="E24" s="9">
        <v>-100245</v>
      </c>
      <c r="F24" s="9">
        <v>-100647</v>
      </c>
      <c r="G24" s="9">
        <v>0</v>
      </c>
      <c r="H24" s="9">
        <v>-9384</v>
      </c>
      <c r="I24" s="9">
        <v>15941</v>
      </c>
      <c r="J24" s="9">
        <v>-1482</v>
      </c>
      <c r="K24" s="9">
        <v>0</v>
      </c>
      <c r="L24" s="9">
        <v>0</v>
      </c>
      <c r="M24" s="9">
        <v>176</v>
      </c>
      <c r="N24" s="9">
        <v>-286</v>
      </c>
      <c r="O24" s="9">
        <v>-110</v>
      </c>
    </row>
    <row r="25" spans="1:15" s="3" customFormat="1" ht="12" customHeight="1">
      <c r="A25" s="3" t="s">
        <v>168</v>
      </c>
      <c r="B25" s="9">
        <v>187395</v>
      </c>
      <c r="C25" s="9">
        <v>169066</v>
      </c>
      <c r="D25" s="9">
        <v>8104</v>
      </c>
      <c r="E25" s="9">
        <v>-142197</v>
      </c>
      <c r="F25" s="9">
        <v>-63388</v>
      </c>
      <c r="G25" s="9">
        <v>0</v>
      </c>
      <c r="H25" s="9">
        <v>-28415</v>
      </c>
      <c r="I25" s="9">
        <v>19360</v>
      </c>
      <c r="J25" s="9">
        <v>-2992</v>
      </c>
      <c r="K25" s="9">
        <v>-5391</v>
      </c>
      <c r="L25" s="9">
        <v>0</v>
      </c>
      <c r="M25" s="9">
        <v>-25542</v>
      </c>
      <c r="N25" s="9">
        <v>28418</v>
      </c>
      <c r="O25" s="9">
        <v>2876</v>
      </c>
    </row>
    <row r="26" spans="1:15" s="3" customFormat="1" ht="12" customHeight="1">
      <c r="A26" s="3" t="s">
        <v>243</v>
      </c>
      <c r="B26" s="9">
        <v>172310</v>
      </c>
      <c r="C26" s="9">
        <v>172310</v>
      </c>
      <c r="D26" s="9">
        <v>88388</v>
      </c>
      <c r="E26" s="9">
        <v>-143040</v>
      </c>
      <c r="F26" s="9">
        <v>-36142</v>
      </c>
      <c r="G26" s="9">
        <v>0</v>
      </c>
      <c r="H26" s="9">
        <v>81516</v>
      </c>
      <c r="I26" s="9">
        <v>134060</v>
      </c>
      <c r="J26" s="9"/>
      <c r="K26" s="9">
        <v>0</v>
      </c>
      <c r="L26" s="9">
        <v>0</v>
      </c>
      <c r="M26" s="9">
        <v>127188</v>
      </c>
      <c r="N26" s="9">
        <v>-127188</v>
      </c>
      <c r="O26" s="9"/>
    </row>
    <row r="27" spans="1:15" s="3" customFormat="1" ht="12" customHeight="1">
      <c r="A27" s="3" t="s">
        <v>224</v>
      </c>
      <c r="B27" s="9">
        <v>165311</v>
      </c>
      <c r="C27" s="9">
        <v>20601</v>
      </c>
      <c r="D27" s="9">
        <v>1250</v>
      </c>
      <c r="E27" s="9">
        <v>-16590</v>
      </c>
      <c r="F27" s="9">
        <v>-24527</v>
      </c>
      <c r="G27" s="9">
        <v>140</v>
      </c>
      <c r="H27" s="9">
        <v>-19126</v>
      </c>
      <c r="I27" s="9">
        <v>10213</v>
      </c>
      <c r="J27" s="9"/>
      <c r="K27" s="9">
        <v>5668</v>
      </c>
      <c r="L27" s="9">
        <v>2558</v>
      </c>
      <c r="M27" s="9">
        <v>-1937</v>
      </c>
      <c r="N27" s="9">
        <v>-1587</v>
      </c>
      <c r="O27" s="9">
        <v>-3524</v>
      </c>
    </row>
    <row r="28" spans="1:15" s="3" customFormat="1" ht="12" customHeight="1">
      <c r="A28" s="3" t="s">
        <v>151</v>
      </c>
      <c r="B28" s="9">
        <v>160020</v>
      </c>
      <c r="C28" s="9">
        <v>160020</v>
      </c>
      <c r="D28" s="9">
        <v>8309</v>
      </c>
      <c r="E28" s="9">
        <v>-190945</v>
      </c>
      <c r="F28" s="9">
        <v>-2090</v>
      </c>
      <c r="G28" s="9">
        <v>52122</v>
      </c>
      <c r="H28" s="9">
        <v>27416</v>
      </c>
      <c r="I28" s="9">
        <v>16159</v>
      </c>
      <c r="J28" s="9">
        <v>-128</v>
      </c>
      <c r="K28" s="9">
        <v>0</v>
      </c>
      <c r="L28" s="9">
        <v>17</v>
      </c>
      <c r="M28" s="9">
        <v>35155</v>
      </c>
      <c r="N28" s="9">
        <v>-35155</v>
      </c>
      <c r="O28" s="9"/>
    </row>
    <row r="29" spans="1:15" s="3" customFormat="1" ht="12" customHeight="1">
      <c r="A29" s="3" t="s">
        <v>152</v>
      </c>
      <c r="B29" s="9">
        <v>141799</v>
      </c>
      <c r="C29" s="9">
        <v>141599</v>
      </c>
      <c r="D29" s="9">
        <v>2425</v>
      </c>
      <c r="E29" s="9">
        <v>-142350</v>
      </c>
      <c r="F29" s="9">
        <v>-136</v>
      </c>
      <c r="G29" s="9">
        <v>0</v>
      </c>
      <c r="H29" s="9">
        <v>1538</v>
      </c>
      <c r="I29" s="9">
        <v>3986</v>
      </c>
      <c r="J29" s="9"/>
      <c r="K29" s="9">
        <v>0</v>
      </c>
      <c r="L29" s="9">
        <v>0</v>
      </c>
      <c r="M29" s="9">
        <v>3099</v>
      </c>
      <c r="N29" s="9">
        <v>-3099</v>
      </c>
      <c r="O29" s="9"/>
    </row>
    <row r="30" spans="1:15" s="3" customFormat="1" ht="12" customHeight="1">
      <c r="A30" s="3" t="s">
        <v>153</v>
      </c>
      <c r="B30" s="9">
        <v>136326</v>
      </c>
      <c r="C30" s="9">
        <v>14611</v>
      </c>
      <c r="D30" s="9">
        <v>2857</v>
      </c>
      <c r="E30" s="9">
        <v>-5953</v>
      </c>
      <c r="F30" s="9">
        <v>-6834</v>
      </c>
      <c r="G30" s="9">
        <v>2033</v>
      </c>
      <c r="H30" s="9">
        <v>6714</v>
      </c>
      <c r="I30" s="9">
        <v>19544</v>
      </c>
      <c r="J30" s="9"/>
      <c r="K30" s="9">
        <v>0</v>
      </c>
      <c r="L30" s="9">
        <v>344</v>
      </c>
      <c r="M30" s="9">
        <v>23745</v>
      </c>
      <c r="N30" s="9">
        <v>-23746</v>
      </c>
      <c r="O30" s="9">
        <v>-1</v>
      </c>
    </row>
    <row r="31" spans="1:15" s="3" customFormat="1" ht="12" customHeight="1">
      <c r="A31" s="3" t="s">
        <v>244</v>
      </c>
      <c r="B31" s="9">
        <v>126216</v>
      </c>
      <c r="C31" s="9">
        <v>68609</v>
      </c>
      <c r="D31" s="9">
        <v>7638</v>
      </c>
      <c r="E31" s="9">
        <v>-54146</v>
      </c>
      <c r="F31" s="9">
        <v>-23862</v>
      </c>
      <c r="G31" s="9">
        <v>-1353</v>
      </c>
      <c r="H31" s="9">
        <v>-3114</v>
      </c>
      <c r="I31" s="9">
        <v>32544</v>
      </c>
      <c r="J31" s="9">
        <v>-13518</v>
      </c>
      <c r="K31" s="9">
        <v>0</v>
      </c>
      <c r="L31" s="9">
        <v>0</v>
      </c>
      <c r="M31" s="9">
        <v>8274</v>
      </c>
      <c r="N31" s="9">
        <v>-8274</v>
      </c>
      <c r="O31" s="9"/>
    </row>
    <row r="32" spans="1:15" s="3" customFormat="1" ht="12" customHeight="1">
      <c r="A32" s="3" t="s">
        <v>218</v>
      </c>
      <c r="B32" s="9">
        <v>115039</v>
      </c>
      <c r="C32" s="9">
        <v>113822</v>
      </c>
      <c r="D32" s="9">
        <v>4970</v>
      </c>
      <c r="E32" s="9">
        <v>-31846</v>
      </c>
      <c r="F32" s="9">
        <v>-81456</v>
      </c>
      <c r="G32" s="9">
        <v>0</v>
      </c>
      <c r="H32" s="9">
        <v>5490</v>
      </c>
      <c r="I32" s="9">
        <v>10469</v>
      </c>
      <c r="J32" s="9">
        <v>-241</v>
      </c>
      <c r="K32" s="9">
        <v>0</v>
      </c>
      <c r="L32" s="9">
        <v>0</v>
      </c>
      <c r="M32" s="9">
        <v>10748</v>
      </c>
      <c r="N32" s="9">
        <v>-10747</v>
      </c>
      <c r="O32" s="9">
        <v>1</v>
      </c>
    </row>
    <row r="33" spans="1:15" s="3" customFormat="1" ht="12" customHeight="1">
      <c r="A33" s="3" t="s">
        <v>217</v>
      </c>
      <c r="B33" s="9">
        <v>109139</v>
      </c>
      <c r="C33" s="9">
        <v>41812</v>
      </c>
      <c r="D33" s="9">
        <v>1506</v>
      </c>
      <c r="E33" s="9">
        <v>-7465</v>
      </c>
      <c r="F33" s="9">
        <v>-23527</v>
      </c>
      <c r="G33" s="9">
        <v>0</v>
      </c>
      <c r="H33" s="9">
        <v>12326</v>
      </c>
      <c r="I33" s="9">
        <v>4577</v>
      </c>
      <c r="J33" s="9">
        <v>-26</v>
      </c>
      <c r="K33" s="9">
        <v>665</v>
      </c>
      <c r="L33" s="9">
        <v>0</v>
      </c>
      <c r="M33" s="9">
        <v>16036</v>
      </c>
      <c r="N33" s="9">
        <v>-15590</v>
      </c>
      <c r="O33" s="9">
        <v>446</v>
      </c>
    </row>
    <row r="34" spans="1:15" s="3" customFormat="1" ht="12" customHeight="1">
      <c r="A34" s="3" t="s">
        <v>169</v>
      </c>
      <c r="B34" s="9">
        <v>106227</v>
      </c>
      <c r="C34" s="9">
        <v>40165</v>
      </c>
      <c r="D34" s="9">
        <v>1910</v>
      </c>
      <c r="E34" s="9">
        <v>-30683</v>
      </c>
      <c r="F34" s="9">
        <v>-12884</v>
      </c>
      <c r="G34" s="9">
        <v>0</v>
      </c>
      <c r="H34" s="9">
        <v>-1492</v>
      </c>
      <c r="I34" s="9">
        <v>4462</v>
      </c>
      <c r="J34" s="9">
        <v>-93</v>
      </c>
      <c r="K34" s="9">
        <v>3212</v>
      </c>
      <c r="L34" s="9">
        <v>-81</v>
      </c>
      <c r="M34" s="9">
        <v>4098</v>
      </c>
      <c r="N34" s="9">
        <v>-1765</v>
      </c>
      <c r="O34" s="9">
        <v>2333</v>
      </c>
    </row>
    <row r="35" spans="1:15" s="3" customFormat="1" ht="12" customHeight="1">
      <c r="A35" s="3" t="s">
        <v>173</v>
      </c>
      <c r="B35" s="9">
        <v>105660</v>
      </c>
      <c r="C35" s="9">
        <v>65896</v>
      </c>
      <c r="D35" s="9">
        <v>5688</v>
      </c>
      <c r="E35" s="9">
        <v>-23125</v>
      </c>
      <c r="F35" s="9">
        <v>-2967</v>
      </c>
      <c r="G35" s="9">
        <v>0</v>
      </c>
      <c r="H35" s="9">
        <v>45492</v>
      </c>
      <c r="I35" s="9">
        <v>17248</v>
      </c>
      <c r="J35" s="9">
        <v>-46</v>
      </c>
      <c r="K35" s="9">
        <v>0</v>
      </c>
      <c r="L35" s="9">
        <v>0</v>
      </c>
      <c r="M35" s="9">
        <v>57006</v>
      </c>
      <c r="N35" s="9">
        <v>-57006</v>
      </c>
      <c r="O35" s="9"/>
    </row>
    <row r="36" spans="1:15" s="3" customFormat="1" ht="12" customHeight="1">
      <c r="A36" s="3" t="s">
        <v>156</v>
      </c>
      <c r="B36" s="9">
        <v>101207</v>
      </c>
      <c r="C36" s="9">
        <v>67962</v>
      </c>
      <c r="D36" s="9">
        <v>7005</v>
      </c>
      <c r="E36" s="9">
        <v>-69564</v>
      </c>
      <c r="F36" s="9">
        <v>-22742</v>
      </c>
      <c r="G36" s="9">
        <v>0</v>
      </c>
      <c r="H36" s="9">
        <v>-17339</v>
      </c>
      <c r="I36" s="9">
        <v>28343</v>
      </c>
      <c r="J36" s="9">
        <v>-220</v>
      </c>
      <c r="K36" s="9">
        <v>2707</v>
      </c>
      <c r="L36" s="9">
        <v>412</v>
      </c>
      <c r="M36" s="9">
        <v>6898</v>
      </c>
      <c r="N36" s="9">
        <v>-2959</v>
      </c>
      <c r="O36" s="9">
        <v>3939</v>
      </c>
    </row>
    <row r="37" spans="1:15" s="3" customFormat="1" ht="12" customHeight="1">
      <c r="A37" s="3" t="s">
        <v>155</v>
      </c>
      <c r="B37" s="9">
        <v>98780</v>
      </c>
      <c r="C37" s="9">
        <v>98780</v>
      </c>
      <c r="D37" s="9">
        <v>22151</v>
      </c>
      <c r="E37" s="9">
        <v>-109493</v>
      </c>
      <c r="F37" s="9">
        <v>-8516</v>
      </c>
      <c r="G37" s="9">
        <v>0</v>
      </c>
      <c r="H37" s="9">
        <v>2922</v>
      </c>
      <c r="I37" s="9">
        <v>43557</v>
      </c>
      <c r="J37" s="9">
        <v>-1831</v>
      </c>
      <c r="K37" s="9">
        <v>11614</v>
      </c>
      <c r="L37" s="9">
        <v>-14253</v>
      </c>
      <c r="M37" s="9">
        <v>19858</v>
      </c>
      <c r="N37" s="9">
        <v>-11508</v>
      </c>
      <c r="O37" s="9">
        <v>8350</v>
      </c>
    </row>
    <row r="38" spans="1:15" s="3" customFormat="1" ht="12" customHeight="1">
      <c r="A38" s="3" t="s">
        <v>157</v>
      </c>
      <c r="B38" s="9">
        <v>98702</v>
      </c>
      <c r="C38" s="9">
        <v>19820</v>
      </c>
      <c r="D38" s="9">
        <v>4054</v>
      </c>
      <c r="E38" s="9">
        <v>-17549</v>
      </c>
      <c r="F38" s="9">
        <v>-5205</v>
      </c>
      <c r="G38" s="9">
        <v>15484</v>
      </c>
      <c r="H38" s="9">
        <v>16604</v>
      </c>
      <c r="I38" s="9">
        <v>5278</v>
      </c>
      <c r="J38" s="9">
        <v>-13</v>
      </c>
      <c r="K38" s="9">
        <v>0</v>
      </c>
      <c r="L38" s="9">
        <v>0</v>
      </c>
      <c r="M38" s="9">
        <v>17815</v>
      </c>
      <c r="N38" s="9">
        <v>-17746</v>
      </c>
      <c r="O38" s="9">
        <v>69</v>
      </c>
    </row>
    <row r="39" spans="1:15" s="3" customFormat="1" ht="12" customHeight="1">
      <c r="A39" s="3" t="s">
        <v>161</v>
      </c>
      <c r="B39" s="9">
        <v>96635</v>
      </c>
      <c r="C39" s="9">
        <v>76295</v>
      </c>
      <c r="D39" s="9">
        <v>9583</v>
      </c>
      <c r="E39" s="9">
        <v>-68385</v>
      </c>
      <c r="F39" s="9">
        <v>39</v>
      </c>
      <c r="G39" s="9">
        <v>0</v>
      </c>
      <c r="H39" s="9">
        <v>17532</v>
      </c>
      <c r="I39" s="9">
        <v>45056</v>
      </c>
      <c r="J39" s="9"/>
      <c r="K39" s="9">
        <v>0</v>
      </c>
      <c r="L39" s="9">
        <v>228000</v>
      </c>
      <c r="M39" s="9">
        <v>281005</v>
      </c>
      <c r="N39" s="9">
        <v>-281005</v>
      </c>
      <c r="O39" s="9"/>
    </row>
    <row r="40" spans="1:15" s="3" customFormat="1" ht="12" customHeight="1">
      <c r="A40" s="3" t="s">
        <v>238</v>
      </c>
      <c r="B40" s="9">
        <v>85553</v>
      </c>
      <c r="C40" s="9">
        <v>84699</v>
      </c>
      <c r="D40" s="9">
        <v>4045</v>
      </c>
      <c r="E40" s="9">
        <v>-81742</v>
      </c>
      <c r="F40" s="9">
        <v>-22257</v>
      </c>
      <c r="G40" s="9">
        <v>0</v>
      </c>
      <c r="H40" s="9">
        <v>-15255</v>
      </c>
      <c r="I40" s="9">
        <v>11263</v>
      </c>
      <c r="J40" s="9">
        <v>-154</v>
      </c>
      <c r="K40" s="9">
        <v>0</v>
      </c>
      <c r="L40" s="9">
        <v>0</v>
      </c>
      <c r="M40" s="9">
        <v>-8191</v>
      </c>
      <c r="N40" s="9">
        <v>3150</v>
      </c>
      <c r="O40" s="9">
        <v>-5041</v>
      </c>
    </row>
    <row r="41" spans="1:15" s="3" customFormat="1" ht="12" customHeight="1">
      <c r="A41" s="3" t="s">
        <v>219</v>
      </c>
      <c r="B41" s="9">
        <v>83210</v>
      </c>
      <c r="C41" s="9">
        <v>80649</v>
      </c>
      <c r="D41" s="9">
        <v>4163</v>
      </c>
      <c r="E41" s="9">
        <v>-108923</v>
      </c>
      <c r="F41" s="9">
        <v>-3099</v>
      </c>
      <c r="G41" s="9">
        <v>0</v>
      </c>
      <c r="H41" s="9">
        <v>-27210</v>
      </c>
      <c r="I41" s="9">
        <v>9657</v>
      </c>
      <c r="J41" s="9">
        <v>-2264</v>
      </c>
      <c r="K41" s="9">
        <v>1517</v>
      </c>
      <c r="L41" s="9">
        <v>0</v>
      </c>
      <c r="M41" s="9">
        <v>-22463</v>
      </c>
      <c r="N41" s="9">
        <v>20000</v>
      </c>
      <c r="O41" s="9">
        <v>-2463</v>
      </c>
    </row>
    <row r="42" spans="1:15" s="3" customFormat="1" ht="12" customHeight="1">
      <c r="A42" s="3" t="s">
        <v>179</v>
      </c>
      <c r="B42" s="9">
        <v>83201</v>
      </c>
      <c r="C42" s="9">
        <v>68020</v>
      </c>
      <c r="D42" s="9">
        <v>16061</v>
      </c>
      <c r="E42" s="9">
        <v>-36603</v>
      </c>
      <c r="F42" s="9">
        <v>-4379</v>
      </c>
      <c r="G42" s="9">
        <v>0</v>
      </c>
      <c r="H42" s="9">
        <v>43099</v>
      </c>
      <c r="I42" s="9">
        <v>36695</v>
      </c>
      <c r="J42" s="9"/>
      <c r="K42" s="9">
        <v>125</v>
      </c>
      <c r="L42" s="9">
        <v>-50042</v>
      </c>
      <c r="M42" s="9">
        <v>13816</v>
      </c>
      <c r="N42" s="9">
        <v>-13816</v>
      </c>
      <c r="O42" s="9"/>
    </row>
    <row r="43" spans="1:15" s="3" customFormat="1" ht="12" customHeight="1">
      <c r="A43" s="3" t="s">
        <v>220</v>
      </c>
      <c r="B43" s="9">
        <v>74731</v>
      </c>
      <c r="C43" s="9">
        <v>19490</v>
      </c>
      <c r="D43" s="9">
        <v>440</v>
      </c>
      <c r="E43" s="9">
        <v>-5637</v>
      </c>
      <c r="F43" s="9">
        <v>-8501</v>
      </c>
      <c r="G43" s="9">
        <v>0</v>
      </c>
      <c r="H43" s="9">
        <v>5792</v>
      </c>
      <c r="I43" s="9">
        <v>1998</v>
      </c>
      <c r="J43" s="9">
        <v>-29</v>
      </c>
      <c r="K43" s="9">
        <v>0</v>
      </c>
      <c r="L43" s="9">
        <v>0</v>
      </c>
      <c r="M43" s="9">
        <v>7321</v>
      </c>
      <c r="N43" s="9">
        <v>-7321</v>
      </c>
      <c r="O43" s="9"/>
    </row>
    <row r="44" spans="1:15" s="3" customFormat="1" ht="12" customHeight="1">
      <c r="A44" s="3" t="s">
        <v>158</v>
      </c>
      <c r="B44" s="9">
        <v>60451</v>
      </c>
      <c r="C44" s="9">
        <v>19521</v>
      </c>
      <c r="D44" s="9">
        <v>1618</v>
      </c>
      <c r="E44" s="9">
        <v>-2104</v>
      </c>
      <c r="F44" s="9">
        <v>-3725</v>
      </c>
      <c r="G44" s="9">
        <v>-11960</v>
      </c>
      <c r="H44" s="9">
        <v>3350</v>
      </c>
      <c r="I44" s="9">
        <v>2788</v>
      </c>
      <c r="J44" s="9"/>
      <c r="K44" s="9">
        <v>0</v>
      </c>
      <c r="L44" s="9">
        <v>0</v>
      </c>
      <c r="M44" s="9">
        <v>4520</v>
      </c>
      <c r="N44" s="9">
        <v>-4520</v>
      </c>
      <c r="O44" s="9"/>
    </row>
    <row r="45" spans="1:15" s="3" customFormat="1" ht="12" customHeight="1">
      <c r="A45" s="3" t="s">
        <v>176</v>
      </c>
      <c r="B45" s="9">
        <v>55005</v>
      </c>
      <c r="C45" s="9">
        <v>55970</v>
      </c>
      <c r="D45" s="9">
        <v>1933</v>
      </c>
      <c r="E45" s="9">
        <v>-51270</v>
      </c>
      <c r="F45" s="9">
        <v>-11090</v>
      </c>
      <c r="G45" s="9">
        <v>0</v>
      </c>
      <c r="H45" s="9">
        <v>-4457</v>
      </c>
      <c r="I45" s="9">
        <v>11568</v>
      </c>
      <c r="J45" s="9">
        <v>-589</v>
      </c>
      <c r="K45" s="9">
        <v>5750</v>
      </c>
      <c r="L45" s="9">
        <v>0</v>
      </c>
      <c r="M45" s="9">
        <v>10339</v>
      </c>
      <c r="N45" s="9">
        <v>-6187</v>
      </c>
      <c r="O45" s="9">
        <v>4152</v>
      </c>
    </row>
    <row r="46" spans="1:15" s="3" customFormat="1" ht="12" customHeight="1">
      <c r="A46" s="3" t="s">
        <v>162</v>
      </c>
      <c r="B46" s="9">
        <v>54272</v>
      </c>
      <c r="C46" s="9">
        <v>30930</v>
      </c>
      <c r="D46" s="9">
        <v>452</v>
      </c>
      <c r="E46" s="9">
        <v>-1035</v>
      </c>
      <c r="F46" s="9">
        <v>-569</v>
      </c>
      <c r="G46" s="9">
        <v>0</v>
      </c>
      <c r="H46" s="9">
        <v>29778</v>
      </c>
      <c r="I46" s="9">
        <v>1393731</v>
      </c>
      <c r="J46" s="9">
        <v>-888815</v>
      </c>
      <c r="K46" s="9">
        <v>20588</v>
      </c>
      <c r="L46" s="9">
        <v>0</v>
      </c>
      <c r="M46" s="9">
        <v>554830</v>
      </c>
      <c r="N46" s="9">
        <v>-89849</v>
      </c>
      <c r="O46" s="9">
        <v>464981</v>
      </c>
    </row>
    <row r="47" spans="1:15" s="3" customFormat="1" ht="12" customHeight="1">
      <c r="A47" s="3" t="s">
        <v>174</v>
      </c>
      <c r="B47" s="9">
        <v>50679</v>
      </c>
      <c r="C47" s="9">
        <v>45224</v>
      </c>
      <c r="D47" s="9">
        <v>1095</v>
      </c>
      <c r="E47" s="9">
        <v>-42138</v>
      </c>
      <c r="F47" s="9">
        <v>-2367</v>
      </c>
      <c r="G47" s="9">
        <v>0</v>
      </c>
      <c r="H47" s="9">
        <v>1814</v>
      </c>
      <c r="I47" s="9">
        <v>6126</v>
      </c>
      <c r="J47" s="9"/>
      <c r="K47" s="9">
        <v>0</v>
      </c>
      <c r="L47" s="9">
        <v>10</v>
      </c>
      <c r="M47" s="9">
        <v>6855</v>
      </c>
      <c r="N47" s="9">
        <v>-6855</v>
      </c>
      <c r="O47" s="9"/>
    </row>
    <row r="48" spans="1:15" s="3" customFormat="1" ht="12" customHeight="1">
      <c r="A48" s="3" t="s">
        <v>171</v>
      </c>
      <c r="B48" s="9">
        <v>36947</v>
      </c>
      <c r="C48" s="9">
        <v>36947</v>
      </c>
      <c r="D48" s="9">
        <v>2890</v>
      </c>
      <c r="E48" s="9">
        <v>-4172</v>
      </c>
      <c r="F48" s="9">
        <v>-29991</v>
      </c>
      <c r="G48" s="9">
        <v>0</v>
      </c>
      <c r="H48" s="9">
        <v>5674</v>
      </c>
      <c r="I48" s="9">
        <v>2890</v>
      </c>
      <c r="J48" s="9"/>
      <c r="K48" s="9">
        <v>0</v>
      </c>
      <c r="L48" s="9">
        <v>0</v>
      </c>
      <c r="M48" s="9">
        <v>5674</v>
      </c>
      <c r="N48" s="9">
        <v>-5673</v>
      </c>
      <c r="O48" s="9">
        <v>1</v>
      </c>
    </row>
    <row r="49" spans="1:15" s="3" customFormat="1" ht="12" customHeight="1">
      <c r="A49" s="3" t="s">
        <v>184</v>
      </c>
      <c r="B49" s="9">
        <v>35996</v>
      </c>
      <c r="C49" s="9">
        <v>34024</v>
      </c>
      <c r="D49" s="9">
        <v>22595</v>
      </c>
      <c r="E49" s="9">
        <v>-17861</v>
      </c>
      <c r="F49" s="9">
        <v>-25421</v>
      </c>
      <c r="G49" s="9">
        <v>0</v>
      </c>
      <c r="H49" s="9">
        <v>13337</v>
      </c>
      <c r="I49" s="9">
        <v>47814</v>
      </c>
      <c r="J49" s="9">
        <v>-2688</v>
      </c>
      <c r="K49" s="9">
        <v>0</v>
      </c>
      <c r="L49" s="9">
        <v>307</v>
      </c>
      <c r="M49" s="9">
        <v>36175</v>
      </c>
      <c r="N49" s="9">
        <v>-13090</v>
      </c>
      <c r="O49" s="9">
        <v>23085</v>
      </c>
    </row>
    <row r="50" spans="1:15" s="3" customFormat="1" ht="12" customHeight="1">
      <c r="A50" s="3" t="s">
        <v>160</v>
      </c>
      <c r="B50" s="9">
        <v>34808</v>
      </c>
      <c r="C50" s="9">
        <v>12808</v>
      </c>
      <c r="D50" s="9">
        <v>-165</v>
      </c>
      <c r="E50" s="9">
        <v>-5390</v>
      </c>
      <c r="F50" s="9">
        <v>-8324</v>
      </c>
      <c r="G50" s="9">
        <v>0</v>
      </c>
      <c r="H50" s="9">
        <v>-1071</v>
      </c>
      <c r="I50" s="9">
        <v>929</v>
      </c>
      <c r="J50" s="9"/>
      <c r="K50" s="9">
        <v>0</v>
      </c>
      <c r="L50" s="9">
        <v>-27</v>
      </c>
      <c r="M50" s="9">
        <v>-4</v>
      </c>
      <c r="N50" s="9">
        <v>4</v>
      </c>
      <c r="O50" s="9"/>
    </row>
    <row r="51" spans="1:15" s="3" customFormat="1" ht="12" customHeight="1">
      <c r="A51" s="3" t="s">
        <v>159</v>
      </c>
      <c r="B51" s="9">
        <v>33392</v>
      </c>
      <c r="C51" s="9">
        <v>18740</v>
      </c>
      <c r="D51" s="9">
        <v>3235</v>
      </c>
      <c r="E51" s="9">
        <v>-7439</v>
      </c>
      <c r="F51" s="9">
        <v>-7273</v>
      </c>
      <c r="G51" s="9">
        <v>-4837</v>
      </c>
      <c r="H51" s="9">
        <v>2426</v>
      </c>
      <c r="I51" s="9">
        <v>4626</v>
      </c>
      <c r="J51" s="9">
        <v>-5</v>
      </c>
      <c r="K51" s="9">
        <v>0</v>
      </c>
      <c r="L51" s="9">
        <v>0</v>
      </c>
      <c r="M51" s="9">
        <v>3812</v>
      </c>
      <c r="N51" s="9">
        <v>-3812</v>
      </c>
      <c r="O51" s="9"/>
    </row>
    <row r="52" spans="1:15" s="3" customFormat="1" ht="12" customHeight="1">
      <c r="A52" s="3" t="s">
        <v>165</v>
      </c>
      <c r="B52" s="9">
        <v>30846</v>
      </c>
      <c r="C52" s="9">
        <v>8553</v>
      </c>
      <c r="D52" s="9">
        <v>654</v>
      </c>
      <c r="E52" s="9">
        <v>-4683</v>
      </c>
      <c r="F52" s="9">
        <v>-1501</v>
      </c>
      <c r="G52" s="9">
        <v>-50</v>
      </c>
      <c r="H52" s="9">
        <v>2973</v>
      </c>
      <c r="I52" s="9">
        <v>2612</v>
      </c>
      <c r="J52" s="9">
        <v>-47</v>
      </c>
      <c r="K52" s="9">
        <v>0</v>
      </c>
      <c r="L52" s="9">
        <v>0</v>
      </c>
      <c r="M52" s="9">
        <v>4884</v>
      </c>
      <c r="N52" s="9">
        <v>5406</v>
      </c>
      <c r="O52" s="9">
        <v>10290</v>
      </c>
    </row>
    <row r="53" spans="1:15" s="3" customFormat="1" ht="12" customHeight="1">
      <c r="A53" s="3" t="s">
        <v>245</v>
      </c>
      <c r="B53" s="9">
        <v>30343</v>
      </c>
      <c r="C53" s="9">
        <v>30811</v>
      </c>
      <c r="D53" s="9">
        <v>5190</v>
      </c>
      <c r="E53" s="9">
        <v>-32628</v>
      </c>
      <c r="F53" s="9">
        <v>-9884</v>
      </c>
      <c r="G53" s="9">
        <v>172</v>
      </c>
      <c r="H53" s="9">
        <v>-6339</v>
      </c>
      <c r="I53" s="9">
        <v>16764</v>
      </c>
      <c r="J53" s="9">
        <v>-5175</v>
      </c>
      <c r="K53" s="9">
        <v>-9810</v>
      </c>
      <c r="L53" s="9">
        <v>0</v>
      </c>
      <c r="M53" s="9">
        <v>-9750</v>
      </c>
      <c r="N53" s="9">
        <v>0</v>
      </c>
      <c r="O53" s="9">
        <v>-9750</v>
      </c>
    </row>
    <row r="54" spans="1:15" s="3" customFormat="1" ht="12" customHeight="1">
      <c r="A54" s="3" t="s">
        <v>247</v>
      </c>
      <c r="B54" s="9">
        <v>29569</v>
      </c>
      <c r="C54" s="9">
        <v>13592</v>
      </c>
      <c r="D54" s="9">
        <v>2337</v>
      </c>
      <c r="E54" s="9">
        <v>-11997</v>
      </c>
      <c r="F54" s="9">
        <v>-1957</v>
      </c>
      <c r="G54" s="9">
        <v>0</v>
      </c>
      <c r="H54" s="9">
        <v>1975</v>
      </c>
      <c r="I54" s="9">
        <v>9405</v>
      </c>
      <c r="J54" s="9"/>
      <c r="K54" s="9">
        <v>0</v>
      </c>
      <c r="L54" s="9">
        <v>0</v>
      </c>
      <c r="M54" s="9">
        <v>9043</v>
      </c>
      <c r="N54" s="9">
        <v>-9043</v>
      </c>
      <c r="O54" s="9"/>
    </row>
    <row r="55" spans="1:15" s="3" customFormat="1" ht="12" customHeight="1">
      <c r="A55" s="3" t="s">
        <v>163</v>
      </c>
      <c r="B55" s="9">
        <v>28938</v>
      </c>
      <c r="C55" s="9">
        <v>13885</v>
      </c>
      <c r="D55" s="9">
        <v>3429</v>
      </c>
      <c r="E55" s="9">
        <v>-9392</v>
      </c>
      <c r="F55" s="9">
        <v>-8120</v>
      </c>
      <c r="G55" s="9">
        <v>-7248</v>
      </c>
      <c r="H55" s="9">
        <v>-7446</v>
      </c>
      <c r="I55" s="9">
        <v>13973</v>
      </c>
      <c r="J55" s="9">
        <v>-991</v>
      </c>
      <c r="K55" s="9">
        <v>0</v>
      </c>
      <c r="L55" s="9">
        <v>0</v>
      </c>
      <c r="M55" s="9">
        <v>2107</v>
      </c>
      <c r="N55" s="9">
        <v>-610</v>
      </c>
      <c r="O55" s="9">
        <v>1497</v>
      </c>
    </row>
    <row r="56" spans="1:15" s="3" customFormat="1" ht="12" customHeight="1">
      <c r="A56" s="3" t="s">
        <v>178</v>
      </c>
      <c r="B56" s="9">
        <v>26973</v>
      </c>
      <c r="C56" s="9">
        <v>26973</v>
      </c>
      <c r="D56" s="9">
        <v>16268</v>
      </c>
      <c r="E56" s="9">
        <v>-11903</v>
      </c>
      <c r="F56" s="9">
        <v>-69</v>
      </c>
      <c r="G56" s="9">
        <v>0</v>
      </c>
      <c r="H56" s="9">
        <v>31269</v>
      </c>
      <c r="I56" s="9">
        <v>17001</v>
      </c>
      <c r="J56" s="9"/>
      <c r="K56" s="9">
        <v>0</v>
      </c>
      <c r="L56" s="9">
        <v>0</v>
      </c>
      <c r="M56" s="9">
        <v>32002</v>
      </c>
      <c r="N56" s="9">
        <v>-32002</v>
      </c>
      <c r="O56" s="9"/>
    </row>
    <row r="57" spans="1:15" s="3" customFormat="1" ht="12" customHeight="1">
      <c r="A57" s="3" t="s">
        <v>164</v>
      </c>
      <c r="B57" s="9">
        <v>23946</v>
      </c>
      <c r="C57" s="9">
        <v>4125</v>
      </c>
      <c r="D57" s="9">
        <v>131</v>
      </c>
      <c r="E57" s="9">
        <v>-9578</v>
      </c>
      <c r="F57" s="9">
        <v>-568</v>
      </c>
      <c r="G57" s="9">
        <v>0</v>
      </c>
      <c r="H57" s="9">
        <v>-5890</v>
      </c>
      <c r="I57" s="9">
        <v>583</v>
      </c>
      <c r="J57" s="9"/>
      <c r="K57" s="9">
        <v>0</v>
      </c>
      <c r="L57" s="9">
        <v>0</v>
      </c>
      <c r="M57" s="9">
        <v>-5438</v>
      </c>
      <c r="N57" s="9">
        <v>5438</v>
      </c>
      <c r="O57" s="9"/>
    </row>
    <row r="58" spans="1:15" s="3" customFormat="1" ht="12" customHeight="1">
      <c r="A58" s="3" t="s">
        <v>175</v>
      </c>
      <c r="B58" s="9">
        <v>23776</v>
      </c>
      <c r="C58" s="9">
        <v>8408</v>
      </c>
      <c r="D58" s="9">
        <v>293</v>
      </c>
      <c r="E58" s="9">
        <v>-7895</v>
      </c>
      <c r="F58" s="9">
        <v>-8</v>
      </c>
      <c r="G58" s="9">
        <v>0</v>
      </c>
      <c r="H58" s="9">
        <v>798</v>
      </c>
      <c r="I58" s="9">
        <v>1417</v>
      </c>
      <c r="J58" s="9"/>
      <c r="K58" s="9">
        <v>0</v>
      </c>
      <c r="L58" s="9">
        <v>0</v>
      </c>
      <c r="M58" s="9">
        <v>1922</v>
      </c>
      <c r="N58" s="9">
        <v>-1922</v>
      </c>
      <c r="O58" s="9"/>
    </row>
    <row r="59" spans="1:15" s="3" customFormat="1" ht="12" customHeight="1">
      <c r="A59" s="3" t="s">
        <v>166</v>
      </c>
      <c r="B59" s="9">
        <v>21426</v>
      </c>
      <c r="C59" s="9">
        <v>1645</v>
      </c>
      <c r="D59" s="9">
        <v>11</v>
      </c>
      <c r="E59" s="9">
        <v>-442</v>
      </c>
      <c r="F59" s="9">
        <v>-9921</v>
      </c>
      <c r="G59" s="9">
        <v>8774</v>
      </c>
      <c r="H59" s="9">
        <v>67</v>
      </c>
      <c r="I59" s="9">
        <v>2211</v>
      </c>
      <c r="J59" s="9">
        <v>-2</v>
      </c>
      <c r="K59" s="9">
        <v>0</v>
      </c>
      <c r="L59" s="9">
        <v>-5</v>
      </c>
      <c r="M59" s="9">
        <v>2260</v>
      </c>
      <c r="N59" s="9">
        <v>-781</v>
      </c>
      <c r="O59" s="9">
        <v>1479</v>
      </c>
    </row>
    <row r="60" spans="1:15" s="3" customFormat="1" ht="12" customHeight="1">
      <c r="A60" s="3" t="s">
        <v>246</v>
      </c>
      <c r="B60" s="9">
        <v>21264</v>
      </c>
      <c r="C60" s="9">
        <v>17848</v>
      </c>
      <c r="D60" s="9">
        <v>428</v>
      </c>
      <c r="E60" s="9">
        <v>-1419</v>
      </c>
      <c r="F60" s="9">
        <v>-2091</v>
      </c>
      <c r="G60" s="9">
        <v>0</v>
      </c>
      <c r="H60" s="9">
        <v>14766</v>
      </c>
      <c r="I60" s="9">
        <v>4214</v>
      </c>
      <c r="J60" s="9"/>
      <c r="K60" s="9">
        <v>0</v>
      </c>
      <c r="L60" s="9">
        <v>0</v>
      </c>
      <c r="M60" s="9">
        <v>18552</v>
      </c>
      <c r="N60" s="9">
        <v>-18552</v>
      </c>
      <c r="O60" s="9"/>
    </row>
    <row r="61" spans="1:15" s="3" customFormat="1" ht="12" customHeight="1">
      <c r="A61" s="3" t="s">
        <v>254</v>
      </c>
      <c r="B61" s="9">
        <v>19470</v>
      </c>
      <c r="C61" s="9">
        <v>1558</v>
      </c>
      <c r="D61" s="9">
        <v>422</v>
      </c>
      <c r="E61" s="9">
        <v>-1456</v>
      </c>
      <c r="F61" s="9">
        <v>-1280</v>
      </c>
      <c r="G61" s="9">
        <v>565</v>
      </c>
      <c r="H61" s="9">
        <v>-191</v>
      </c>
      <c r="I61" s="9">
        <v>889</v>
      </c>
      <c r="J61" s="9"/>
      <c r="K61" s="9">
        <v>0</v>
      </c>
      <c r="L61" s="9">
        <v>0</v>
      </c>
      <c r="M61" s="9">
        <v>276</v>
      </c>
      <c r="N61" s="9">
        <v>-276</v>
      </c>
      <c r="O61" s="9"/>
    </row>
    <row r="62" spans="1:15" s="3" customFormat="1" ht="12" customHeight="1">
      <c r="A62" s="3" t="s">
        <v>250</v>
      </c>
      <c r="B62" s="9">
        <v>17533</v>
      </c>
      <c r="C62" s="9">
        <v>7990</v>
      </c>
      <c r="D62" s="9"/>
      <c r="E62" s="9">
        <v>-3803</v>
      </c>
      <c r="F62" s="9">
        <v>-3798</v>
      </c>
      <c r="G62" s="9">
        <v>-2588</v>
      </c>
      <c r="H62" s="9">
        <v>-2199</v>
      </c>
      <c r="I62" s="9">
        <v>3550</v>
      </c>
      <c r="J62" s="9"/>
      <c r="K62" s="9">
        <v>43</v>
      </c>
      <c r="L62" s="9">
        <v>85</v>
      </c>
      <c r="M62" s="9">
        <v>1479</v>
      </c>
      <c r="N62" s="9">
        <v>-1479</v>
      </c>
      <c r="O62" s="9"/>
    </row>
    <row r="63" spans="1:15" s="3" customFormat="1" ht="12" customHeight="1">
      <c r="A63" s="3" t="s">
        <v>249</v>
      </c>
      <c r="B63" s="9">
        <v>14902</v>
      </c>
      <c r="C63" s="9">
        <v>11190</v>
      </c>
      <c r="D63" s="9">
        <v>1048</v>
      </c>
      <c r="E63" s="9">
        <v>5843</v>
      </c>
      <c r="F63" s="9">
        <v>-1531</v>
      </c>
      <c r="G63" s="9">
        <v>0</v>
      </c>
      <c r="H63" s="9">
        <v>16550</v>
      </c>
      <c r="I63" s="9">
        <v>1722</v>
      </c>
      <c r="J63" s="9"/>
      <c r="K63" s="9">
        <v>0</v>
      </c>
      <c r="L63" s="9">
        <v>0</v>
      </c>
      <c r="M63" s="9">
        <v>17224</v>
      </c>
      <c r="N63" s="9">
        <v>-17224</v>
      </c>
      <c r="O63" s="9"/>
    </row>
    <row r="64" spans="1:15" s="3" customFormat="1" ht="12" customHeight="1">
      <c r="A64" s="3" t="s">
        <v>233</v>
      </c>
      <c r="B64" s="9">
        <v>14186</v>
      </c>
      <c r="C64" s="9">
        <v>13754</v>
      </c>
      <c r="D64" s="9">
        <v>8150</v>
      </c>
      <c r="E64" s="9">
        <v>1259</v>
      </c>
      <c r="F64" s="9">
        <v>-2645</v>
      </c>
      <c r="G64" s="9">
        <v>-62174</v>
      </c>
      <c r="H64" s="9">
        <v>-41656</v>
      </c>
      <c r="I64" s="9">
        <v>87718</v>
      </c>
      <c r="J64" s="9">
        <v>-6937</v>
      </c>
      <c r="K64" s="9">
        <v>28229</v>
      </c>
      <c r="L64" s="9">
        <v>0</v>
      </c>
      <c r="M64" s="9">
        <v>59204</v>
      </c>
      <c r="N64" s="9">
        <v>-59204</v>
      </c>
      <c r="O64" s="9">
        <v>0</v>
      </c>
    </row>
    <row r="65" spans="1:15" s="3" customFormat="1" ht="12" customHeight="1">
      <c r="A65" s="3" t="s">
        <v>172</v>
      </c>
      <c r="B65" s="9">
        <v>12887</v>
      </c>
      <c r="C65" s="9">
        <v>9824</v>
      </c>
      <c r="D65" s="9">
        <v>1331</v>
      </c>
      <c r="E65" s="9">
        <v>-5066</v>
      </c>
      <c r="F65" s="9">
        <v>-2229</v>
      </c>
      <c r="G65" s="9">
        <v>4026</v>
      </c>
      <c r="H65" s="9">
        <v>7886</v>
      </c>
      <c r="I65" s="9">
        <v>2718</v>
      </c>
      <c r="J65" s="9"/>
      <c r="K65" s="9">
        <v>0</v>
      </c>
      <c r="L65" s="9">
        <v>0</v>
      </c>
      <c r="M65" s="9">
        <v>9273</v>
      </c>
      <c r="N65" s="9">
        <v>-9273</v>
      </c>
      <c r="O65" s="9"/>
    </row>
    <row r="66" spans="1:15" s="3" customFormat="1" ht="12" customHeight="1">
      <c r="A66" s="3" t="s">
        <v>170</v>
      </c>
      <c r="B66" s="9">
        <v>12329</v>
      </c>
      <c r="C66" s="9">
        <v>1394</v>
      </c>
      <c r="D66" s="9">
        <v>93</v>
      </c>
      <c r="E66" s="9">
        <v>993</v>
      </c>
      <c r="F66" s="9">
        <v>-227</v>
      </c>
      <c r="G66" s="9">
        <v>0</v>
      </c>
      <c r="H66" s="9">
        <v>2253</v>
      </c>
      <c r="I66" s="9">
        <v>1859</v>
      </c>
      <c r="J66" s="9"/>
      <c r="K66" s="9">
        <v>0</v>
      </c>
      <c r="L66" s="9">
        <v>0</v>
      </c>
      <c r="M66" s="9">
        <v>4019</v>
      </c>
      <c r="N66" s="9">
        <v>-4019</v>
      </c>
      <c r="O66" s="9"/>
    </row>
    <row r="67" spans="1:15" s="3" customFormat="1" ht="12" customHeight="1">
      <c r="A67" s="3" t="s">
        <v>248</v>
      </c>
      <c r="B67" s="9">
        <v>12315</v>
      </c>
      <c r="C67" s="9">
        <v>12315</v>
      </c>
      <c r="D67" s="9"/>
      <c r="E67" s="9">
        <v>-9275</v>
      </c>
      <c r="F67" s="9">
        <v>-933</v>
      </c>
      <c r="G67" s="9">
        <v>0</v>
      </c>
      <c r="H67" s="9">
        <v>2107</v>
      </c>
      <c r="I67" s="9">
        <v>-20296</v>
      </c>
      <c r="J67" s="9"/>
      <c r="K67" s="9">
        <v>0</v>
      </c>
      <c r="L67" s="9">
        <v>0</v>
      </c>
      <c r="M67" s="9">
        <v>-18189</v>
      </c>
      <c r="N67" s="9">
        <v>18189</v>
      </c>
      <c r="O67" s="9"/>
    </row>
    <row r="68" spans="1:15" s="3" customFormat="1" ht="12" customHeight="1">
      <c r="A68" s="3" t="s">
        <v>181</v>
      </c>
      <c r="B68" s="9">
        <v>10583</v>
      </c>
      <c r="C68" s="9">
        <v>9925</v>
      </c>
      <c r="D68" s="9">
        <v>1658</v>
      </c>
      <c r="E68" s="9">
        <v>567</v>
      </c>
      <c r="F68" s="9">
        <v>-1517</v>
      </c>
      <c r="G68" s="9">
        <v>0</v>
      </c>
      <c r="H68" s="9">
        <v>10633</v>
      </c>
      <c r="I68" s="9">
        <v>5786</v>
      </c>
      <c r="J68" s="9"/>
      <c r="K68" s="9">
        <v>0</v>
      </c>
      <c r="L68" s="9">
        <v>0</v>
      </c>
      <c r="M68" s="9">
        <v>14761</v>
      </c>
      <c r="N68" s="9">
        <v>-14761</v>
      </c>
      <c r="O68" s="9"/>
    </row>
    <row r="69" spans="1:15" s="3" customFormat="1" ht="12" customHeight="1">
      <c r="A69" s="3" t="s">
        <v>234</v>
      </c>
      <c r="B69" s="9">
        <v>9126</v>
      </c>
      <c r="C69" s="9">
        <v>1277</v>
      </c>
      <c r="D69" s="9">
        <v>124</v>
      </c>
      <c r="E69" s="9">
        <v>396</v>
      </c>
      <c r="F69" s="9">
        <v>45</v>
      </c>
      <c r="G69" s="9">
        <v>-1998</v>
      </c>
      <c r="H69" s="9">
        <v>-156</v>
      </c>
      <c r="I69" s="9">
        <v>1200</v>
      </c>
      <c r="J69" s="9"/>
      <c r="K69" s="9">
        <v>0</v>
      </c>
      <c r="L69" s="9">
        <v>0</v>
      </c>
      <c r="M69" s="9">
        <v>920</v>
      </c>
      <c r="N69" s="9">
        <v>-920</v>
      </c>
      <c r="O69" s="9"/>
    </row>
    <row r="70" spans="1:15" s="3" customFormat="1" ht="12" customHeight="1">
      <c r="A70" s="3" t="s">
        <v>252</v>
      </c>
      <c r="B70" s="9">
        <v>6868</v>
      </c>
      <c r="C70" s="9">
        <v>2554</v>
      </c>
      <c r="D70" s="9">
        <v>136</v>
      </c>
      <c r="E70" s="9">
        <v>-987</v>
      </c>
      <c r="F70" s="9">
        <v>-917</v>
      </c>
      <c r="G70" s="9">
        <v>0</v>
      </c>
      <c r="H70" s="9">
        <v>786</v>
      </c>
      <c r="I70" s="9">
        <v>1752</v>
      </c>
      <c r="J70" s="9"/>
      <c r="K70" s="9">
        <v>0</v>
      </c>
      <c r="L70" s="9">
        <v>0</v>
      </c>
      <c r="M70" s="9">
        <v>2402</v>
      </c>
      <c r="N70" s="9">
        <v>-2402</v>
      </c>
      <c r="O70" s="9"/>
    </row>
    <row r="71" spans="1:15" s="3" customFormat="1" ht="12" customHeight="1">
      <c r="A71" s="3" t="s">
        <v>251</v>
      </c>
      <c r="B71" s="9">
        <v>3294</v>
      </c>
      <c r="C71" s="9">
        <v>3101</v>
      </c>
      <c r="D71" s="9">
        <v>6873</v>
      </c>
      <c r="E71" s="9">
        <v>3465</v>
      </c>
      <c r="F71" s="9">
        <v>-13888</v>
      </c>
      <c r="G71" s="9">
        <v>9</v>
      </c>
      <c r="H71" s="9">
        <v>-440</v>
      </c>
      <c r="I71" s="9">
        <v>9113</v>
      </c>
      <c r="J71" s="9">
        <v>-4154</v>
      </c>
      <c r="K71" s="9">
        <v>1914</v>
      </c>
      <c r="L71" s="9">
        <v>0</v>
      </c>
      <c r="M71" s="9">
        <v>-440</v>
      </c>
      <c r="N71" s="9">
        <v>0</v>
      </c>
      <c r="O71" s="9">
        <v>-440</v>
      </c>
    </row>
    <row r="72" spans="1:15" s="3" customFormat="1" ht="12" customHeight="1">
      <c r="A72" s="3" t="s">
        <v>261</v>
      </c>
      <c r="B72" s="9">
        <v>2963</v>
      </c>
      <c r="C72" s="9">
        <v>2963</v>
      </c>
      <c r="D72" s="9">
        <v>155</v>
      </c>
      <c r="E72" s="9">
        <v>-2709</v>
      </c>
      <c r="F72" s="9">
        <v>-2511</v>
      </c>
      <c r="G72" s="9">
        <v>0</v>
      </c>
      <c r="H72" s="9">
        <v>-2102</v>
      </c>
      <c r="I72" s="9">
        <v>1511</v>
      </c>
      <c r="J72" s="9">
        <v>-1919</v>
      </c>
      <c r="K72" s="9">
        <v>744</v>
      </c>
      <c r="L72" s="9">
        <v>2</v>
      </c>
      <c r="M72" s="9">
        <v>-1919</v>
      </c>
      <c r="N72" s="9">
        <v>-208</v>
      </c>
      <c r="O72" s="9">
        <v>-2127</v>
      </c>
    </row>
    <row r="73" spans="1:15" s="3" customFormat="1" ht="12" customHeight="1">
      <c r="A73" s="3" t="s">
        <v>180</v>
      </c>
      <c r="B73" s="9">
        <v>2183</v>
      </c>
      <c r="C73" s="9">
        <v>1713</v>
      </c>
      <c r="D73" s="9">
        <v>240</v>
      </c>
      <c r="E73" s="9">
        <v>-1951</v>
      </c>
      <c r="F73" s="9">
        <v>-938</v>
      </c>
      <c r="G73" s="9">
        <v>0</v>
      </c>
      <c r="H73" s="9">
        <v>-936</v>
      </c>
      <c r="I73" s="9">
        <v>2155</v>
      </c>
      <c r="J73" s="9">
        <v>-295</v>
      </c>
      <c r="K73" s="9">
        <v>2224</v>
      </c>
      <c r="L73" s="9">
        <v>0</v>
      </c>
      <c r="M73" s="9">
        <v>2908</v>
      </c>
      <c r="N73" s="9">
        <v>-1274</v>
      </c>
      <c r="O73" s="9">
        <v>1634</v>
      </c>
    </row>
    <row r="74" spans="1:15" s="3" customFormat="1" ht="12" customHeight="1">
      <c r="A74" s="3" t="s">
        <v>253</v>
      </c>
      <c r="B74" s="9">
        <v>1841</v>
      </c>
      <c r="C74" s="9">
        <v>1777</v>
      </c>
      <c r="D74" s="9">
        <v>317</v>
      </c>
      <c r="E74" s="9">
        <v>-875</v>
      </c>
      <c r="F74" s="9">
        <v>-186</v>
      </c>
      <c r="G74" s="9">
        <v>0</v>
      </c>
      <c r="H74" s="9">
        <v>1033</v>
      </c>
      <c r="I74" s="9">
        <v>909</v>
      </c>
      <c r="J74" s="9"/>
      <c r="K74" s="9">
        <v>0</v>
      </c>
      <c r="L74" s="9">
        <v>0</v>
      </c>
      <c r="M74" s="9">
        <v>1625</v>
      </c>
      <c r="N74" s="9">
        <v>-1625</v>
      </c>
      <c r="O74" s="9"/>
    </row>
    <row r="75" spans="1:15" s="3" customFormat="1" ht="12" customHeight="1">
      <c r="A75" s="3" t="s">
        <v>226</v>
      </c>
      <c r="B75" s="9">
        <v>1276</v>
      </c>
      <c r="C75" s="9">
        <v>1276</v>
      </c>
      <c r="D75" s="9">
        <v>48</v>
      </c>
      <c r="E75" s="9">
        <v>-503</v>
      </c>
      <c r="F75" s="9">
        <v>-1131</v>
      </c>
      <c r="G75" s="9">
        <v>0</v>
      </c>
      <c r="H75" s="9">
        <v>-310</v>
      </c>
      <c r="I75" s="9">
        <v>301</v>
      </c>
      <c r="J75" s="9">
        <v>-2</v>
      </c>
      <c r="K75" s="9">
        <v>0</v>
      </c>
      <c r="L75" s="9">
        <v>0</v>
      </c>
      <c r="M75" s="9">
        <v>-59</v>
      </c>
      <c r="N75" s="9">
        <v>0</v>
      </c>
      <c r="O75" s="9">
        <v>-59</v>
      </c>
    </row>
    <row r="76" spans="1:15" s="3" customFormat="1" ht="12" customHeight="1">
      <c r="A76" s="3" t="s">
        <v>235</v>
      </c>
      <c r="B76" s="9">
        <v>720</v>
      </c>
      <c r="C76" s="9">
        <v>720</v>
      </c>
      <c r="D76" s="9">
        <v>117</v>
      </c>
      <c r="E76" s="9">
        <v>971</v>
      </c>
      <c r="F76" s="9">
        <v>-725</v>
      </c>
      <c r="G76" s="9">
        <v>0</v>
      </c>
      <c r="H76" s="9">
        <v>1083</v>
      </c>
      <c r="I76" s="9">
        <v>908</v>
      </c>
      <c r="J76" s="9"/>
      <c r="K76" s="9">
        <v>0</v>
      </c>
      <c r="L76" s="9">
        <v>0</v>
      </c>
      <c r="M76" s="9">
        <v>1874</v>
      </c>
      <c r="N76" s="9">
        <v>-1874</v>
      </c>
      <c r="O76" s="9"/>
    </row>
    <row r="77" spans="1:15" s="3" customFormat="1" ht="12" customHeight="1">
      <c r="A77" s="3" t="s">
        <v>143</v>
      </c>
      <c r="B77" s="9">
        <v>0</v>
      </c>
      <c r="C77" s="9">
        <v>-1280121</v>
      </c>
      <c r="D77" s="9">
        <v>39634</v>
      </c>
      <c r="E77" s="9">
        <v>828017</v>
      </c>
      <c r="F77" s="9">
        <v>-17126</v>
      </c>
      <c r="G77" s="9">
        <v>0</v>
      </c>
      <c r="H77" s="9">
        <v>-429596</v>
      </c>
      <c r="I77" s="9">
        <v>299527</v>
      </c>
      <c r="J77" s="9">
        <v>-31482</v>
      </c>
      <c r="K77" s="9">
        <v>145218</v>
      </c>
      <c r="L77" s="9">
        <v>0</v>
      </c>
      <c r="M77" s="9">
        <v>-55967</v>
      </c>
      <c r="N77" s="9">
        <v>234404</v>
      </c>
      <c r="O77" s="9">
        <v>178437</v>
      </c>
    </row>
    <row r="78" spans="1:15" s="3" customFormat="1" ht="12" customHeight="1">
      <c r="A78" s="3" t="s">
        <v>183</v>
      </c>
      <c r="B78" s="9">
        <v>-34</v>
      </c>
      <c r="C78" s="9">
        <v>-252</v>
      </c>
      <c r="D78" s="9">
        <v>3673</v>
      </c>
      <c r="E78" s="9">
        <v>-589</v>
      </c>
      <c r="F78" s="9">
        <v>-1280</v>
      </c>
      <c r="G78" s="9">
        <v>0</v>
      </c>
      <c r="H78" s="9">
        <v>1552</v>
      </c>
      <c r="I78" s="9">
        <v>35851</v>
      </c>
      <c r="J78" s="9">
        <v>-1565</v>
      </c>
      <c r="K78" s="9">
        <v>63127</v>
      </c>
      <c r="L78" s="9">
        <v>0</v>
      </c>
      <c r="M78" s="9">
        <v>95292</v>
      </c>
      <c r="N78" s="9">
        <v>-31629</v>
      </c>
      <c r="O78" s="9">
        <v>63663</v>
      </c>
    </row>
    <row r="79" spans="1:15" s="3" customFormat="1" ht="12" customHeight="1">
      <c r="A79" s="3" t="s">
        <v>236</v>
      </c>
      <c r="B79" s="9">
        <v>-81</v>
      </c>
      <c r="C79" s="9">
        <v>-152</v>
      </c>
      <c r="D79" s="9">
        <v>31960</v>
      </c>
      <c r="E79" s="9">
        <v>25150</v>
      </c>
      <c r="F79" s="9"/>
      <c r="G79" s="9">
        <v>12</v>
      </c>
      <c r="H79" s="9">
        <v>56970</v>
      </c>
      <c r="I79" s="9">
        <v>1501</v>
      </c>
      <c r="J79" s="9">
        <v>-1861</v>
      </c>
      <c r="K79" s="9">
        <v>76</v>
      </c>
      <c r="L79" s="9">
        <v>0</v>
      </c>
      <c r="M79" s="9">
        <v>24726</v>
      </c>
      <c r="N79" s="9">
        <v>-714</v>
      </c>
      <c r="O79" s="9">
        <v>24012</v>
      </c>
    </row>
    <row r="80" spans="1:15" s="3" customFormat="1" ht="12" customHeight="1">
      <c r="A80" s="3" t="s">
        <v>255</v>
      </c>
      <c r="B80" s="9">
        <v>-144</v>
      </c>
      <c r="C80" s="9">
        <v>-144</v>
      </c>
      <c r="D80" s="9">
        <v>654</v>
      </c>
      <c r="E80" s="9">
        <v>634</v>
      </c>
      <c r="F80" s="9">
        <v>-13</v>
      </c>
      <c r="G80" s="9">
        <v>0</v>
      </c>
      <c r="H80" s="9">
        <v>1131</v>
      </c>
      <c r="I80" s="9">
        <v>1866</v>
      </c>
      <c r="J80" s="9"/>
      <c r="K80" s="9">
        <v>0</v>
      </c>
      <c r="L80" s="9">
        <v>0</v>
      </c>
      <c r="M80" s="9">
        <v>2343</v>
      </c>
      <c r="N80" s="9">
        <v>-2343</v>
      </c>
      <c r="O80" s="9"/>
    </row>
    <row r="81" spans="1:15" s="3" customFormat="1" ht="12" customHeight="1">
      <c r="A81" s="3" t="s">
        <v>256</v>
      </c>
      <c r="B81" s="9">
        <v>-1204</v>
      </c>
      <c r="C81" s="9">
        <v>-1058</v>
      </c>
      <c r="D81" s="9">
        <v>887</v>
      </c>
      <c r="E81" s="9">
        <v>5700</v>
      </c>
      <c r="F81" s="9">
        <v>-1733</v>
      </c>
      <c r="G81" s="9">
        <v>0</v>
      </c>
      <c r="H81" s="9">
        <v>3796</v>
      </c>
      <c r="I81" s="9">
        <v>1132</v>
      </c>
      <c r="J81" s="9">
        <v>-244</v>
      </c>
      <c r="K81" s="9">
        <v>0</v>
      </c>
      <c r="L81" s="9">
        <v>0</v>
      </c>
      <c r="M81" s="9">
        <v>3797</v>
      </c>
      <c r="N81" s="9">
        <v>4</v>
      </c>
      <c r="O81" s="9">
        <v>3801</v>
      </c>
    </row>
    <row r="82" spans="1:5" s="3" customFormat="1" ht="12.75">
      <c r="A82" s="2"/>
      <c r="B82" s="9"/>
      <c r="C82" s="9"/>
      <c r="D82" s="9"/>
      <c r="E82" s="9"/>
    </row>
    <row r="83" spans="1:15" ht="12.75">
      <c r="A83" s="3" t="s">
        <v>139</v>
      </c>
      <c r="B83" s="9">
        <f aca="true" t="shared" si="0" ref="B83:M83">SUM(B5:B82)</f>
        <v>40474234</v>
      </c>
      <c r="C83" s="9">
        <f t="shared" si="0"/>
        <v>30836769</v>
      </c>
      <c r="D83" s="9">
        <f t="shared" si="0"/>
        <v>9812366</v>
      </c>
      <c r="E83" s="9">
        <f t="shared" si="0"/>
        <v>-39538342</v>
      </c>
      <c r="F83" s="9">
        <f t="shared" si="0"/>
        <v>-7406854</v>
      </c>
      <c r="G83" s="9">
        <f t="shared" si="0"/>
        <v>-402991</v>
      </c>
      <c r="H83" s="9">
        <f t="shared" si="0"/>
        <v>-6699052</v>
      </c>
      <c r="I83" s="9">
        <f t="shared" si="0"/>
        <v>25319657</v>
      </c>
      <c r="J83" s="9">
        <f t="shared" si="0"/>
        <v>-4628527</v>
      </c>
      <c r="K83" s="9">
        <f t="shared" si="0"/>
        <v>13675344</v>
      </c>
      <c r="L83" s="9">
        <f t="shared" si="0"/>
        <v>-265169</v>
      </c>
      <c r="M83" s="9">
        <f t="shared" si="0"/>
        <v>17589887</v>
      </c>
      <c r="N83" s="9">
        <f>SUM(N5:N82)</f>
        <v>-5240508</v>
      </c>
      <c r="O83" s="9">
        <f>SUM(O5:O82)</f>
        <v>12349379</v>
      </c>
    </row>
    <row r="84" spans="1:15" ht="12.75">
      <c r="A84" s="1" t="s">
        <v>140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</row>
    <row r="86" spans="1:15" ht="12.75">
      <c r="A86" s="1" t="s">
        <v>136</v>
      </c>
      <c r="B86" s="7">
        <f>B83/($C83/100)</f>
        <v>131.2531607964505</v>
      </c>
      <c r="C86" s="7">
        <f aca="true" t="shared" si="1" ref="C86:O86">C83/($C83/100)</f>
        <v>100</v>
      </c>
      <c r="D86" s="7">
        <f t="shared" si="1"/>
        <v>31.82034408338954</v>
      </c>
      <c r="E86" s="7">
        <f t="shared" si="1"/>
        <v>-128.21817357064873</v>
      </c>
      <c r="F86" s="7">
        <f t="shared" si="1"/>
        <v>-24.01955276183442</v>
      </c>
      <c r="G86" s="7">
        <f t="shared" si="1"/>
        <v>-1.306852219180291</v>
      </c>
      <c r="H86" s="7">
        <f t="shared" si="1"/>
        <v>-21.7242344682739</v>
      </c>
      <c r="I86" s="7">
        <f t="shared" si="1"/>
        <v>82.10865736290336</v>
      </c>
      <c r="J86" s="7">
        <f t="shared" si="1"/>
        <v>-15.009766425269781</v>
      </c>
      <c r="K86" s="7">
        <f t="shared" si="1"/>
        <v>44.34752551410298</v>
      </c>
      <c r="L86" s="7">
        <f t="shared" si="1"/>
        <v>-0.8599117501577419</v>
      </c>
      <c r="M86" s="7">
        <f t="shared" si="1"/>
        <v>57.04192614991538</v>
      </c>
      <c r="N86" s="7">
        <f t="shared" si="1"/>
        <v>-16.994348532428933</v>
      </c>
      <c r="O86" s="7">
        <f t="shared" si="1"/>
        <v>40.047577617486446</v>
      </c>
    </row>
    <row r="87" spans="1:15" ht="12.75">
      <c r="A87" s="1" t="s">
        <v>137</v>
      </c>
      <c r="B87" s="7" t="e">
        <f>B84/($C84/100)</f>
        <v>#DIV/0!</v>
      </c>
      <c r="C87" s="7" t="e">
        <f aca="true" t="shared" si="2" ref="C87:O87">C84/($C84/100)</f>
        <v>#DIV/0!</v>
      </c>
      <c r="D87" s="7" t="e">
        <f t="shared" si="2"/>
        <v>#DIV/0!</v>
      </c>
      <c r="E87" s="7" t="e">
        <f t="shared" si="2"/>
        <v>#DIV/0!</v>
      </c>
      <c r="F87" s="7" t="e">
        <f t="shared" si="2"/>
        <v>#DIV/0!</v>
      </c>
      <c r="G87" s="7" t="e">
        <f t="shared" si="2"/>
        <v>#DIV/0!</v>
      </c>
      <c r="H87" s="7" t="e">
        <f t="shared" si="2"/>
        <v>#DIV/0!</v>
      </c>
      <c r="I87" s="7" t="e">
        <f t="shared" si="2"/>
        <v>#DIV/0!</v>
      </c>
      <c r="J87" s="7" t="e">
        <f t="shared" si="2"/>
        <v>#DIV/0!</v>
      </c>
      <c r="K87" s="7" t="e">
        <f t="shared" si="2"/>
        <v>#DIV/0!</v>
      </c>
      <c r="L87" s="7" t="e">
        <f t="shared" si="2"/>
        <v>#DIV/0!</v>
      </c>
      <c r="M87" s="7" t="e">
        <f t="shared" si="2"/>
        <v>#DIV/0!</v>
      </c>
      <c r="N87" s="7" t="e">
        <f t="shared" si="2"/>
        <v>#DIV/0!</v>
      </c>
      <c r="O87" s="7" t="e">
        <f t="shared" si="2"/>
        <v>#DIV/0!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4"/>
  <dimension ref="A1:O38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5" width="13.7109375" style="1" customWidth="1"/>
    <col min="16" max="16384" width="9.140625" style="1" customWidth="1"/>
  </cols>
  <sheetData>
    <row r="1" spans="1:15" ht="27" customHeight="1">
      <c r="A1" s="32" t="s">
        <v>297</v>
      </c>
      <c r="B1" s="23"/>
      <c r="C1" s="23"/>
      <c r="D1" s="23"/>
      <c r="E1" s="23"/>
      <c r="F1" s="6"/>
      <c r="G1" s="8"/>
      <c r="H1" s="8"/>
      <c r="I1" s="8"/>
      <c r="J1" s="8"/>
      <c r="K1" s="8"/>
      <c r="L1" s="8"/>
      <c r="M1" s="8"/>
      <c r="N1" s="8"/>
      <c r="O1" s="8"/>
    </row>
    <row r="2" spans="1:11" s="19" customFormat="1" ht="17.25" customHeight="1">
      <c r="A2" s="27" t="s">
        <v>24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2:15" ht="14.25" customHeight="1" thickBot="1">
      <c r="B3" s="11" t="s">
        <v>113</v>
      </c>
      <c r="C3" s="8"/>
      <c r="D3" s="8"/>
      <c r="E3" s="8"/>
      <c r="F3" s="6"/>
      <c r="G3" s="8"/>
      <c r="H3" s="8"/>
      <c r="I3" s="11" t="s">
        <v>73</v>
      </c>
      <c r="K3" s="8"/>
      <c r="L3" s="8"/>
      <c r="M3" s="8"/>
      <c r="N3" s="8"/>
      <c r="O3" s="8"/>
    </row>
    <row r="4" spans="1:15" ht="81" customHeight="1" thickTop="1">
      <c r="A4" s="5" t="s">
        <v>59</v>
      </c>
      <c r="B4" s="4" t="s">
        <v>100</v>
      </c>
      <c r="C4" s="4" t="s">
        <v>101</v>
      </c>
      <c r="D4" s="4" t="s">
        <v>102</v>
      </c>
      <c r="E4" s="4" t="s">
        <v>103</v>
      </c>
      <c r="F4" s="4" t="s">
        <v>104</v>
      </c>
      <c r="G4" s="4" t="s">
        <v>105</v>
      </c>
      <c r="H4" s="4" t="s">
        <v>106</v>
      </c>
      <c r="I4" s="4" t="s">
        <v>107</v>
      </c>
      <c r="J4" s="4" t="s">
        <v>108</v>
      </c>
      <c r="K4" s="4" t="s">
        <v>109</v>
      </c>
      <c r="L4" s="4" t="s">
        <v>110</v>
      </c>
      <c r="M4" s="4" t="s">
        <v>111</v>
      </c>
      <c r="N4" s="4" t="s">
        <v>112</v>
      </c>
      <c r="O4" s="4" t="s">
        <v>85</v>
      </c>
    </row>
    <row r="5" spans="1:15" s="3" customFormat="1" ht="12" customHeight="1">
      <c r="A5" s="3" t="s">
        <v>188</v>
      </c>
      <c r="B5" s="9">
        <v>452846</v>
      </c>
      <c r="C5" s="9">
        <v>440017</v>
      </c>
      <c r="D5" s="9">
        <v>26978</v>
      </c>
      <c r="E5" s="9">
        <v>-383166</v>
      </c>
      <c r="F5" s="9">
        <v>-91574</v>
      </c>
      <c r="G5" s="9">
        <v>0</v>
      </c>
      <c r="H5" s="9">
        <v>-7745</v>
      </c>
      <c r="I5" s="9">
        <v>56785</v>
      </c>
      <c r="J5" s="9">
        <v>-3311</v>
      </c>
      <c r="K5" s="9">
        <v>85332</v>
      </c>
      <c r="L5" s="9">
        <v>-8179</v>
      </c>
      <c r="M5" s="9">
        <v>95904</v>
      </c>
      <c r="N5" s="9">
        <v>-39720</v>
      </c>
      <c r="O5" s="9">
        <v>56184</v>
      </c>
    </row>
    <row r="6" spans="1:15" s="3" customFormat="1" ht="12" customHeight="1">
      <c r="A6" s="3" t="s">
        <v>186</v>
      </c>
      <c r="B6" s="9">
        <v>420667</v>
      </c>
      <c r="C6" s="9">
        <v>396160</v>
      </c>
      <c r="D6" s="9">
        <v>26520</v>
      </c>
      <c r="E6" s="9">
        <v>-287602</v>
      </c>
      <c r="F6" s="9">
        <v>-84222</v>
      </c>
      <c r="G6" s="9">
        <v>-61120</v>
      </c>
      <c r="H6" s="9">
        <v>-10264</v>
      </c>
      <c r="I6" s="9">
        <v>113878</v>
      </c>
      <c r="J6" s="9">
        <v>-9690</v>
      </c>
      <c r="K6" s="9">
        <v>59011</v>
      </c>
      <c r="L6" s="9">
        <v>-4271</v>
      </c>
      <c r="M6" s="9">
        <v>122144</v>
      </c>
      <c r="N6" s="9">
        <v>-54120</v>
      </c>
      <c r="O6" s="9">
        <v>68024</v>
      </c>
    </row>
    <row r="7" spans="1:15" s="3" customFormat="1" ht="12" customHeight="1">
      <c r="A7" s="3" t="s">
        <v>187</v>
      </c>
      <c r="B7" s="9">
        <v>414494</v>
      </c>
      <c r="C7" s="9">
        <v>352230</v>
      </c>
      <c r="D7" s="9">
        <v>20557</v>
      </c>
      <c r="E7" s="9">
        <v>-304510</v>
      </c>
      <c r="F7" s="9">
        <v>-76503</v>
      </c>
      <c r="G7" s="9">
        <v>-41836</v>
      </c>
      <c r="H7" s="9">
        <v>-50062</v>
      </c>
      <c r="I7" s="9">
        <v>126074</v>
      </c>
      <c r="J7" s="9">
        <v>-6918</v>
      </c>
      <c r="K7" s="9">
        <v>119674</v>
      </c>
      <c r="L7" s="9">
        <v>-2765</v>
      </c>
      <c r="M7" s="9">
        <v>165446</v>
      </c>
      <c r="N7" s="9">
        <v>-53526</v>
      </c>
      <c r="O7" s="9">
        <v>111920</v>
      </c>
    </row>
    <row r="8" spans="1:15" s="3" customFormat="1" ht="12" customHeight="1">
      <c r="A8" s="3" t="s">
        <v>192</v>
      </c>
      <c r="B8" s="9">
        <v>387443</v>
      </c>
      <c r="C8" s="9">
        <v>318957</v>
      </c>
      <c r="D8" s="9">
        <v>21152</v>
      </c>
      <c r="E8" s="9">
        <v>-286791</v>
      </c>
      <c r="F8" s="9">
        <v>-79057</v>
      </c>
      <c r="G8" s="9">
        <v>-56701</v>
      </c>
      <c r="H8" s="9">
        <v>-82440</v>
      </c>
      <c r="I8" s="9">
        <v>183713</v>
      </c>
      <c r="J8" s="9">
        <v>-6903</v>
      </c>
      <c r="K8" s="9">
        <v>214320</v>
      </c>
      <c r="L8" s="9">
        <v>0</v>
      </c>
      <c r="M8" s="9">
        <v>287538</v>
      </c>
      <c r="N8" s="9">
        <v>-98625</v>
      </c>
      <c r="O8" s="9">
        <v>188913</v>
      </c>
    </row>
    <row r="9" spans="1:15" s="3" customFormat="1" ht="12" customHeight="1">
      <c r="A9" s="3" t="s">
        <v>189</v>
      </c>
      <c r="B9" s="9">
        <v>347089</v>
      </c>
      <c r="C9" s="9">
        <v>293461</v>
      </c>
      <c r="D9" s="9">
        <v>17953</v>
      </c>
      <c r="E9" s="9">
        <v>-244457</v>
      </c>
      <c r="F9" s="9">
        <v>-62111</v>
      </c>
      <c r="G9" s="9">
        <v>-44323</v>
      </c>
      <c r="H9" s="9">
        <v>-39477</v>
      </c>
      <c r="I9" s="9">
        <v>127784</v>
      </c>
      <c r="J9" s="9">
        <v>-1398</v>
      </c>
      <c r="K9" s="9">
        <v>126213</v>
      </c>
      <c r="L9" s="9">
        <v>-5754</v>
      </c>
      <c r="M9" s="9">
        <v>189415</v>
      </c>
      <c r="N9" s="9">
        <v>-47480</v>
      </c>
      <c r="O9" s="9">
        <v>141935</v>
      </c>
    </row>
    <row r="10" spans="1:15" s="3" customFormat="1" ht="12" customHeight="1">
      <c r="A10" s="3" t="s">
        <v>198</v>
      </c>
      <c r="B10" s="9">
        <v>305398</v>
      </c>
      <c r="C10" s="9">
        <v>253197</v>
      </c>
      <c r="D10" s="9">
        <v>16242</v>
      </c>
      <c r="E10" s="9">
        <v>-198218</v>
      </c>
      <c r="F10" s="9">
        <v>-40590</v>
      </c>
      <c r="G10" s="9">
        <v>-9000</v>
      </c>
      <c r="H10" s="9">
        <v>21631</v>
      </c>
      <c r="I10" s="9">
        <v>34242</v>
      </c>
      <c r="J10" s="9">
        <v>-2453</v>
      </c>
      <c r="K10" s="9">
        <v>79806</v>
      </c>
      <c r="L10" s="9">
        <v>-5971</v>
      </c>
      <c r="M10" s="9">
        <v>111013</v>
      </c>
      <c r="N10" s="9">
        <v>-35486</v>
      </c>
      <c r="O10" s="9">
        <v>75527</v>
      </c>
    </row>
    <row r="11" spans="1:15" s="3" customFormat="1" ht="12" customHeight="1">
      <c r="A11" s="3" t="s">
        <v>190</v>
      </c>
      <c r="B11" s="9">
        <v>289832</v>
      </c>
      <c r="C11" s="9">
        <v>273112</v>
      </c>
      <c r="D11" s="9">
        <v>14275</v>
      </c>
      <c r="E11" s="9">
        <v>-214791</v>
      </c>
      <c r="F11" s="9">
        <v>-45804</v>
      </c>
      <c r="G11" s="9">
        <v>-27403</v>
      </c>
      <c r="H11" s="9">
        <v>-611</v>
      </c>
      <c r="I11" s="9">
        <v>103997</v>
      </c>
      <c r="J11" s="9">
        <v>-3532</v>
      </c>
      <c r="K11" s="9">
        <v>43947</v>
      </c>
      <c r="L11" s="9">
        <v>-4002</v>
      </c>
      <c r="M11" s="9">
        <v>125524</v>
      </c>
      <c r="N11" s="9">
        <v>-43485</v>
      </c>
      <c r="O11" s="9">
        <v>82039</v>
      </c>
    </row>
    <row r="12" spans="1:15" s="3" customFormat="1" ht="12" customHeight="1">
      <c r="A12" s="3" t="s">
        <v>191</v>
      </c>
      <c r="B12" s="9">
        <v>275486</v>
      </c>
      <c r="C12" s="9">
        <v>262477</v>
      </c>
      <c r="D12" s="9">
        <v>19325</v>
      </c>
      <c r="E12" s="9">
        <v>-230539</v>
      </c>
      <c r="F12" s="9">
        <v>-48655</v>
      </c>
      <c r="G12" s="9">
        <v>-5494</v>
      </c>
      <c r="H12" s="9">
        <v>-2886</v>
      </c>
      <c r="I12" s="9">
        <v>72897</v>
      </c>
      <c r="J12" s="9">
        <v>-5083</v>
      </c>
      <c r="K12" s="9">
        <v>41733</v>
      </c>
      <c r="L12" s="9">
        <v>914</v>
      </c>
      <c r="M12" s="9">
        <v>88250</v>
      </c>
      <c r="N12" s="9">
        <v>-48936</v>
      </c>
      <c r="O12" s="9">
        <v>39314</v>
      </c>
    </row>
    <row r="13" spans="1:15" s="3" customFormat="1" ht="12" customHeight="1">
      <c r="A13" s="3" t="s">
        <v>196</v>
      </c>
      <c r="B13" s="9">
        <v>253155</v>
      </c>
      <c r="C13" s="9">
        <v>212285</v>
      </c>
      <c r="D13" s="9">
        <v>15798</v>
      </c>
      <c r="E13" s="9">
        <v>-180396</v>
      </c>
      <c r="F13" s="9">
        <v>-41642</v>
      </c>
      <c r="G13" s="9">
        <v>-5356</v>
      </c>
      <c r="H13" s="9">
        <v>689</v>
      </c>
      <c r="I13" s="9">
        <v>68969</v>
      </c>
      <c r="J13" s="9">
        <v>-5903</v>
      </c>
      <c r="K13" s="9">
        <v>70495</v>
      </c>
      <c r="L13" s="9">
        <v>-5225</v>
      </c>
      <c r="M13" s="9">
        <v>113227</v>
      </c>
      <c r="N13" s="9">
        <v>-47321</v>
      </c>
      <c r="O13" s="9">
        <v>65906</v>
      </c>
    </row>
    <row r="14" spans="1:15" s="3" customFormat="1" ht="12" customHeight="1">
      <c r="A14" s="3" t="s">
        <v>194</v>
      </c>
      <c r="B14" s="9">
        <v>228949</v>
      </c>
      <c r="C14" s="9">
        <v>191724</v>
      </c>
      <c r="D14" s="9">
        <v>14024</v>
      </c>
      <c r="E14" s="9">
        <v>-162309</v>
      </c>
      <c r="F14" s="9">
        <v>-32632</v>
      </c>
      <c r="G14" s="9">
        <v>-28409</v>
      </c>
      <c r="H14" s="9">
        <v>-17602</v>
      </c>
      <c r="I14" s="9">
        <v>52578</v>
      </c>
      <c r="J14" s="9">
        <v>-5486</v>
      </c>
      <c r="K14" s="9">
        <v>80976</v>
      </c>
      <c r="L14" s="9">
        <v>0</v>
      </c>
      <c r="M14" s="9">
        <v>96442</v>
      </c>
      <c r="N14" s="9">
        <v>-32753</v>
      </c>
      <c r="O14" s="9">
        <v>63689</v>
      </c>
    </row>
    <row r="15" spans="1:15" s="3" customFormat="1" ht="12" customHeight="1">
      <c r="A15" s="3" t="s">
        <v>195</v>
      </c>
      <c r="B15" s="9">
        <v>226659</v>
      </c>
      <c r="C15" s="9">
        <v>185172</v>
      </c>
      <c r="D15" s="9">
        <v>9258</v>
      </c>
      <c r="E15" s="9">
        <v>-160738</v>
      </c>
      <c r="F15" s="9">
        <v>-43985</v>
      </c>
      <c r="G15" s="9">
        <v>0</v>
      </c>
      <c r="H15" s="9">
        <v>-10293</v>
      </c>
      <c r="I15" s="9">
        <v>50308</v>
      </c>
      <c r="J15" s="9">
        <v>-1526</v>
      </c>
      <c r="K15" s="9">
        <v>24092</v>
      </c>
      <c r="L15" s="9">
        <v>-3082</v>
      </c>
      <c r="M15" s="9">
        <v>50241</v>
      </c>
      <c r="N15" s="9">
        <v>-24071</v>
      </c>
      <c r="O15" s="9">
        <v>26170</v>
      </c>
    </row>
    <row r="16" spans="1:15" s="3" customFormat="1" ht="12" customHeight="1">
      <c r="A16" s="3" t="s">
        <v>199</v>
      </c>
      <c r="B16" s="9">
        <v>218632</v>
      </c>
      <c r="C16" s="9">
        <v>206703</v>
      </c>
      <c r="D16" s="9">
        <v>11600</v>
      </c>
      <c r="E16" s="9">
        <v>-159721</v>
      </c>
      <c r="F16" s="9">
        <v>-50045</v>
      </c>
      <c r="G16" s="9">
        <v>-28355</v>
      </c>
      <c r="H16" s="9">
        <v>-19818</v>
      </c>
      <c r="I16" s="9">
        <v>82091</v>
      </c>
      <c r="J16" s="9">
        <v>-18809</v>
      </c>
      <c r="K16" s="9">
        <v>59260</v>
      </c>
      <c r="L16" s="9">
        <v>-2800</v>
      </c>
      <c r="M16" s="9">
        <v>88324</v>
      </c>
      <c r="N16" s="9">
        <v>-33975</v>
      </c>
      <c r="O16" s="9">
        <v>54349</v>
      </c>
    </row>
    <row r="17" spans="1:15" s="3" customFormat="1" ht="12" customHeight="1">
      <c r="A17" s="3" t="s">
        <v>193</v>
      </c>
      <c r="B17" s="9">
        <v>204486</v>
      </c>
      <c r="C17" s="9">
        <v>187780</v>
      </c>
      <c r="D17" s="9">
        <v>11253</v>
      </c>
      <c r="E17" s="9">
        <v>-153035</v>
      </c>
      <c r="F17" s="9">
        <v>-44411</v>
      </c>
      <c r="G17" s="9">
        <v>0</v>
      </c>
      <c r="H17" s="9">
        <v>1587</v>
      </c>
      <c r="I17" s="9">
        <v>29057</v>
      </c>
      <c r="J17" s="9">
        <v>-2435</v>
      </c>
      <c r="K17" s="9">
        <v>22163</v>
      </c>
      <c r="L17" s="9">
        <v>-2665</v>
      </c>
      <c r="M17" s="9">
        <v>36454</v>
      </c>
      <c r="N17" s="9">
        <v>-12620</v>
      </c>
      <c r="O17" s="9">
        <v>23834</v>
      </c>
    </row>
    <row r="18" spans="1:15" s="3" customFormat="1" ht="12" customHeight="1">
      <c r="A18" s="3" t="s">
        <v>197</v>
      </c>
      <c r="B18" s="9">
        <v>186279</v>
      </c>
      <c r="C18" s="9">
        <v>162430</v>
      </c>
      <c r="D18" s="9">
        <v>11109</v>
      </c>
      <c r="E18" s="9">
        <v>-138375</v>
      </c>
      <c r="F18" s="9">
        <v>-36081</v>
      </c>
      <c r="G18" s="9">
        <v>4470</v>
      </c>
      <c r="H18" s="9">
        <v>3553</v>
      </c>
      <c r="I18" s="9">
        <v>30330</v>
      </c>
      <c r="J18" s="9">
        <v>-867</v>
      </c>
      <c r="K18" s="9">
        <v>-12345</v>
      </c>
      <c r="L18" s="9">
        <v>0</v>
      </c>
      <c r="M18" s="9">
        <v>9562</v>
      </c>
      <c r="N18" s="9">
        <v>-9557</v>
      </c>
      <c r="O18" s="9">
        <v>5</v>
      </c>
    </row>
    <row r="19" spans="1:15" s="3" customFormat="1" ht="12" customHeight="1">
      <c r="A19" s="3" t="s">
        <v>200</v>
      </c>
      <c r="B19" s="9">
        <v>178911</v>
      </c>
      <c r="C19" s="9">
        <v>165953</v>
      </c>
      <c r="D19" s="9">
        <v>10450</v>
      </c>
      <c r="E19" s="9">
        <v>-140456</v>
      </c>
      <c r="F19" s="9">
        <v>-34561</v>
      </c>
      <c r="G19" s="9">
        <v>-8300</v>
      </c>
      <c r="H19" s="9">
        <v>-6916</v>
      </c>
      <c r="I19" s="9">
        <v>45848</v>
      </c>
      <c r="J19" s="9">
        <v>-4195</v>
      </c>
      <c r="K19" s="9">
        <v>53018</v>
      </c>
      <c r="L19" s="9">
        <v>-1896</v>
      </c>
      <c r="M19" s="9">
        <v>75409</v>
      </c>
      <c r="N19" s="9">
        <v>-25144</v>
      </c>
      <c r="O19" s="9">
        <v>50265</v>
      </c>
    </row>
    <row r="20" spans="1:15" s="3" customFormat="1" ht="12" customHeight="1">
      <c r="A20" s="3" t="s">
        <v>204</v>
      </c>
      <c r="B20" s="9">
        <v>167144</v>
      </c>
      <c r="C20" s="9">
        <v>159116</v>
      </c>
      <c r="D20" s="9">
        <v>7552</v>
      </c>
      <c r="E20" s="9">
        <v>-130671</v>
      </c>
      <c r="F20" s="9">
        <v>-39782</v>
      </c>
      <c r="G20" s="9">
        <v>0</v>
      </c>
      <c r="H20" s="9">
        <v>-3785</v>
      </c>
      <c r="I20" s="9">
        <v>30755</v>
      </c>
      <c r="J20" s="9">
        <v>-13894</v>
      </c>
      <c r="K20" s="9">
        <v>36998</v>
      </c>
      <c r="L20" s="9">
        <v>0</v>
      </c>
      <c r="M20" s="9">
        <v>42522</v>
      </c>
      <c r="N20" s="9">
        <v>-22553</v>
      </c>
      <c r="O20" s="9">
        <v>19969</v>
      </c>
    </row>
    <row r="21" spans="1:15" s="3" customFormat="1" ht="12" customHeight="1">
      <c r="A21" s="3" t="s">
        <v>203</v>
      </c>
      <c r="B21" s="9">
        <v>160738</v>
      </c>
      <c r="C21" s="9">
        <v>134769</v>
      </c>
      <c r="D21" s="9">
        <v>8120</v>
      </c>
      <c r="E21" s="9">
        <v>-114826</v>
      </c>
      <c r="F21" s="9">
        <v>-31125</v>
      </c>
      <c r="G21" s="9">
        <v>0</v>
      </c>
      <c r="H21" s="9">
        <v>-3062</v>
      </c>
      <c r="I21" s="9">
        <v>37952</v>
      </c>
      <c r="J21" s="9">
        <v>-12939</v>
      </c>
      <c r="K21" s="9">
        <v>13717</v>
      </c>
      <c r="L21" s="9">
        <v>0</v>
      </c>
      <c r="M21" s="9">
        <v>27548</v>
      </c>
      <c r="N21" s="9">
        <v>-15555</v>
      </c>
      <c r="O21" s="9">
        <v>11993</v>
      </c>
    </row>
    <row r="22" spans="1:15" s="3" customFormat="1" ht="12" customHeight="1">
      <c r="A22" s="3" t="s">
        <v>201</v>
      </c>
      <c r="B22" s="9">
        <v>132041</v>
      </c>
      <c r="C22" s="9">
        <v>120082</v>
      </c>
      <c r="D22" s="9">
        <v>7785</v>
      </c>
      <c r="E22" s="9">
        <v>-97509</v>
      </c>
      <c r="F22" s="9">
        <v>-21087</v>
      </c>
      <c r="G22" s="9">
        <v>4150</v>
      </c>
      <c r="H22" s="9">
        <v>13421</v>
      </c>
      <c r="I22" s="9">
        <v>27836</v>
      </c>
      <c r="J22" s="9">
        <v>-1936</v>
      </c>
      <c r="K22" s="9">
        <v>14901</v>
      </c>
      <c r="L22" s="9">
        <v>-1901</v>
      </c>
      <c r="M22" s="9">
        <v>44536</v>
      </c>
      <c r="N22" s="9">
        <v>-18292</v>
      </c>
      <c r="O22" s="9">
        <v>26244</v>
      </c>
    </row>
    <row r="23" spans="1:15" s="3" customFormat="1" ht="12" customHeight="1">
      <c r="A23" s="3" t="s">
        <v>202</v>
      </c>
      <c r="B23" s="9">
        <v>126346</v>
      </c>
      <c r="C23" s="9">
        <v>120279</v>
      </c>
      <c r="D23" s="9">
        <v>7279</v>
      </c>
      <c r="E23" s="9">
        <v>-90520</v>
      </c>
      <c r="F23" s="9">
        <v>-27925</v>
      </c>
      <c r="G23" s="9">
        <v>-7724</v>
      </c>
      <c r="H23" s="9">
        <v>1389</v>
      </c>
      <c r="I23" s="9">
        <v>22729</v>
      </c>
      <c r="J23" s="9">
        <v>-1553</v>
      </c>
      <c r="K23" s="9">
        <v>22129</v>
      </c>
      <c r="L23" s="9">
        <v>-1876</v>
      </c>
      <c r="M23" s="9">
        <v>35539</v>
      </c>
      <c r="N23" s="9">
        <v>-14066</v>
      </c>
      <c r="O23" s="9">
        <v>21473</v>
      </c>
    </row>
    <row r="24" spans="1:15" s="3" customFormat="1" ht="12" customHeight="1">
      <c r="A24" s="3" t="s">
        <v>209</v>
      </c>
      <c r="B24" s="9">
        <v>109094</v>
      </c>
      <c r="C24" s="9">
        <v>89553</v>
      </c>
      <c r="D24" s="9">
        <v>4193</v>
      </c>
      <c r="E24" s="9">
        <v>-70544</v>
      </c>
      <c r="F24" s="9">
        <v>-21075</v>
      </c>
      <c r="G24" s="9">
        <v>-10600</v>
      </c>
      <c r="H24" s="9">
        <v>-8473</v>
      </c>
      <c r="I24" s="9">
        <v>18543</v>
      </c>
      <c r="J24" s="9">
        <v>-522</v>
      </c>
      <c r="K24" s="9">
        <v>16693</v>
      </c>
      <c r="L24" s="9">
        <v>-261</v>
      </c>
      <c r="M24" s="9">
        <v>21787</v>
      </c>
      <c r="N24" s="9">
        <v>-6827</v>
      </c>
      <c r="O24" s="9">
        <v>14960</v>
      </c>
    </row>
    <row r="25" spans="1:15" s="3" customFormat="1" ht="12" customHeight="1">
      <c r="A25" s="3" t="s">
        <v>208</v>
      </c>
      <c r="B25" s="9">
        <v>106097</v>
      </c>
      <c r="C25" s="9">
        <v>86514</v>
      </c>
      <c r="D25" s="9">
        <v>5136</v>
      </c>
      <c r="E25" s="9">
        <v>-69153</v>
      </c>
      <c r="F25" s="9">
        <v>-20391</v>
      </c>
      <c r="G25" s="9">
        <v>-3200</v>
      </c>
      <c r="H25" s="9">
        <v>-1094</v>
      </c>
      <c r="I25" s="9">
        <v>22979</v>
      </c>
      <c r="J25" s="9">
        <v>-1991</v>
      </c>
      <c r="K25" s="9">
        <v>20302</v>
      </c>
      <c r="L25" s="9">
        <v>0</v>
      </c>
      <c r="M25" s="9">
        <v>35060</v>
      </c>
      <c r="N25" s="9">
        <v>-13394</v>
      </c>
      <c r="O25" s="9">
        <v>21666</v>
      </c>
    </row>
    <row r="26" spans="1:15" s="3" customFormat="1" ht="12" customHeight="1">
      <c r="A26" s="3" t="s">
        <v>206</v>
      </c>
      <c r="B26" s="9">
        <v>94946</v>
      </c>
      <c r="C26" s="9">
        <v>73170</v>
      </c>
      <c r="D26" s="9">
        <v>4994</v>
      </c>
      <c r="E26" s="9">
        <v>-53683</v>
      </c>
      <c r="F26" s="9">
        <v>-15468</v>
      </c>
      <c r="G26" s="9">
        <v>1878</v>
      </c>
      <c r="H26" s="9">
        <v>10891</v>
      </c>
      <c r="I26" s="9">
        <v>26514</v>
      </c>
      <c r="J26" s="9">
        <v>-10549</v>
      </c>
      <c r="K26" s="9">
        <v>-6495</v>
      </c>
      <c r="L26" s="9">
        <v>-1302</v>
      </c>
      <c r="M26" s="9">
        <v>14065</v>
      </c>
      <c r="N26" s="9">
        <v>1016</v>
      </c>
      <c r="O26" s="9">
        <v>15081</v>
      </c>
    </row>
    <row r="27" spans="1:15" s="3" customFormat="1" ht="12" customHeight="1">
      <c r="A27" s="3" t="s">
        <v>205</v>
      </c>
      <c r="B27" s="9">
        <v>93781</v>
      </c>
      <c r="C27" s="9">
        <v>87547</v>
      </c>
      <c r="D27" s="9">
        <v>5578</v>
      </c>
      <c r="E27" s="9">
        <v>-78159</v>
      </c>
      <c r="F27" s="9">
        <v>-18022</v>
      </c>
      <c r="G27" s="9">
        <v>0</v>
      </c>
      <c r="H27" s="9">
        <v>-3056</v>
      </c>
      <c r="I27" s="9">
        <v>24580</v>
      </c>
      <c r="J27" s="9">
        <v>-1025</v>
      </c>
      <c r="K27" s="9">
        <v>22955</v>
      </c>
      <c r="L27" s="9">
        <v>0</v>
      </c>
      <c r="M27" s="9">
        <v>37876</v>
      </c>
      <c r="N27" s="9">
        <v>-14301</v>
      </c>
      <c r="O27" s="9">
        <v>23575</v>
      </c>
    </row>
    <row r="28" spans="1:15" s="3" customFormat="1" ht="12" customHeight="1">
      <c r="A28" s="3" t="s">
        <v>207</v>
      </c>
      <c r="B28" s="9">
        <v>69401</v>
      </c>
      <c r="C28" s="9">
        <v>54252</v>
      </c>
      <c r="D28" s="9">
        <v>3382</v>
      </c>
      <c r="E28" s="9">
        <v>-32633</v>
      </c>
      <c r="F28" s="9">
        <v>-8478</v>
      </c>
      <c r="G28" s="9">
        <v>-13235</v>
      </c>
      <c r="H28" s="9">
        <v>3288</v>
      </c>
      <c r="I28" s="9">
        <v>23372</v>
      </c>
      <c r="J28" s="9">
        <v>-1489</v>
      </c>
      <c r="K28" s="9">
        <v>18970</v>
      </c>
      <c r="L28" s="9">
        <v>-50</v>
      </c>
      <c r="M28" s="9">
        <v>40709</v>
      </c>
      <c r="N28" s="9">
        <v>-15400</v>
      </c>
      <c r="O28" s="9">
        <v>25309</v>
      </c>
    </row>
    <row r="29" spans="1:15" s="3" customFormat="1" ht="12" customHeight="1">
      <c r="A29" s="3" t="s">
        <v>210</v>
      </c>
      <c r="B29" s="9">
        <v>18611</v>
      </c>
      <c r="C29" s="9">
        <v>14014</v>
      </c>
      <c r="D29" s="9">
        <v>1305</v>
      </c>
      <c r="E29" s="9">
        <v>-7960</v>
      </c>
      <c r="F29" s="9">
        <v>-2798</v>
      </c>
      <c r="G29" s="9">
        <v>-2930</v>
      </c>
      <c r="H29" s="9">
        <v>1631</v>
      </c>
      <c r="I29" s="9">
        <v>10087</v>
      </c>
      <c r="J29" s="9"/>
      <c r="K29" s="9">
        <v>13304</v>
      </c>
      <c r="L29" s="9">
        <v>0</v>
      </c>
      <c r="M29" s="9">
        <v>23717</v>
      </c>
      <c r="N29" s="9">
        <v>-17867</v>
      </c>
      <c r="O29" s="9">
        <v>5850</v>
      </c>
    </row>
    <row r="30" spans="1:15" s="3" customFormat="1" ht="12" customHeight="1">
      <c r="A30" s="3" t="s">
        <v>212</v>
      </c>
      <c r="B30" s="9">
        <v>10583</v>
      </c>
      <c r="C30" s="9">
        <v>8496</v>
      </c>
      <c r="D30" s="9">
        <v>637</v>
      </c>
      <c r="E30" s="9">
        <v>-5172</v>
      </c>
      <c r="F30" s="9">
        <v>-2716</v>
      </c>
      <c r="G30" s="9">
        <v>0</v>
      </c>
      <c r="H30" s="9">
        <v>1245</v>
      </c>
      <c r="I30" s="9">
        <v>6602</v>
      </c>
      <c r="J30" s="9">
        <v>-1000</v>
      </c>
      <c r="K30" s="9">
        <v>-155</v>
      </c>
      <c r="L30" s="9">
        <v>0</v>
      </c>
      <c r="M30" s="9">
        <v>6055</v>
      </c>
      <c r="N30" s="9">
        <v>-2135</v>
      </c>
      <c r="O30" s="9">
        <v>3920</v>
      </c>
    </row>
    <row r="31" spans="1:15" s="3" customFormat="1" ht="12" customHeight="1">
      <c r="A31" s="3" t="s">
        <v>213</v>
      </c>
      <c r="B31" s="9">
        <v>6240</v>
      </c>
      <c r="C31" s="9">
        <v>5785</v>
      </c>
      <c r="D31" s="9">
        <v>172</v>
      </c>
      <c r="E31" s="9">
        <v>-2197</v>
      </c>
      <c r="F31" s="9">
        <v>-1404</v>
      </c>
      <c r="G31" s="9">
        <v>-700</v>
      </c>
      <c r="H31" s="9">
        <v>1656</v>
      </c>
      <c r="I31" s="9">
        <v>2863</v>
      </c>
      <c r="J31" s="9">
        <v>-125</v>
      </c>
      <c r="K31" s="9">
        <v>0</v>
      </c>
      <c r="L31" s="9">
        <v>105</v>
      </c>
      <c r="M31" s="9">
        <v>4327</v>
      </c>
      <c r="N31" s="9">
        <v>-1515</v>
      </c>
      <c r="O31" s="9">
        <v>2812</v>
      </c>
    </row>
    <row r="32" spans="1:15" s="3" customFormat="1" ht="12" customHeight="1">
      <c r="A32" s="3" t="s">
        <v>211</v>
      </c>
      <c r="B32" s="9">
        <v>5505</v>
      </c>
      <c r="C32" s="9">
        <v>4792</v>
      </c>
      <c r="D32" s="9">
        <v>170</v>
      </c>
      <c r="E32" s="9">
        <v>-1462</v>
      </c>
      <c r="F32" s="9">
        <v>-553</v>
      </c>
      <c r="G32" s="9">
        <v>-2019</v>
      </c>
      <c r="H32" s="9">
        <v>928</v>
      </c>
      <c r="I32" s="9">
        <v>4339</v>
      </c>
      <c r="J32" s="9">
        <v>-141</v>
      </c>
      <c r="K32" s="9">
        <v>15713</v>
      </c>
      <c r="L32" s="9">
        <v>0</v>
      </c>
      <c r="M32" s="9">
        <v>20669</v>
      </c>
      <c r="N32" s="9">
        <v>-6248</v>
      </c>
      <c r="O32" s="9">
        <v>14421</v>
      </c>
    </row>
    <row r="33" spans="1:5" s="3" customFormat="1" ht="12.75">
      <c r="A33" s="2"/>
      <c r="B33" s="9"/>
      <c r="C33" s="9"/>
      <c r="D33" s="9"/>
      <c r="E33" s="9"/>
    </row>
    <row r="34" spans="1:15" ht="12.75">
      <c r="A34" s="3" t="s">
        <v>139</v>
      </c>
      <c r="B34" s="9">
        <f aca="true" t="shared" si="0" ref="B34:O34">SUM(B5:B33)</f>
        <v>5490853</v>
      </c>
      <c r="C34" s="9">
        <f t="shared" si="0"/>
        <v>4860027</v>
      </c>
      <c r="D34" s="9">
        <f t="shared" si="0"/>
        <v>302797</v>
      </c>
      <c r="E34" s="9">
        <f t="shared" si="0"/>
        <v>-3999593</v>
      </c>
      <c r="F34" s="9">
        <f t="shared" si="0"/>
        <v>-1022697</v>
      </c>
      <c r="G34" s="9">
        <f t="shared" si="0"/>
        <v>-346207</v>
      </c>
      <c r="H34" s="9">
        <f t="shared" si="0"/>
        <v>-205675</v>
      </c>
      <c r="I34" s="9">
        <f t="shared" si="0"/>
        <v>1437702</v>
      </c>
      <c r="J34" s="9">
        <f t="shared" si="0"/>
        <v>-125673</v>
      </c>
      <c r="K34" s="9">
        <f t="shared" si="0"/>
        <v>1256727</v>
      </c>
      <c r="L34" s="9">
        <f t="shared" si="0"/>
        <v>-50981</v>
      </c>
      <c r="M34" s="9">
        <f t="shared" si="0"/>
        <v>2009303</v>
      </c>
      <c r="N34" s="9">
        <f t="shared" si="0"/>
        <v>-753956</v>
      </c>
      <c r="O34" s="9">
        <f t="shared" si="0"/>
        <v>1255347</v>
      </c>
    </row>
    <row r="35" spans="1:15" ht="12.75">
      <c r="A35" s="1" t="s">
        <v>140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</row>
    <row r="37" spans="1:15" ht="12.75">
      <c r="A37" s="1" t="s">
        <v>136</v>
      </c>
      <c r="B37" s="7">
        <f aca="true" t="shared" si="1" ref="B37:O37">B34/($C34/100)</f>
        <v>112.97988673725476</v>
      </c>
      <c r="C37" s="7">
        <f t="shared" si="1"/>
        <v>100</v>
      </c>
      <c r="D37" s="7">
        <f t="shared" si="1"/>
        <v>6.230356333411317</v>
      </c>
      <c r="E37" s="7">
        <f t="shared" si="1"/>
        <v>-82.29569506506857</v>
      </c>
      <c r="F37" s="7">
        <f t="shared" si="1"/>
        <v>-21.043031242419026</v>
      </c>
      <c r="G37" s="7">
        <f t="shared" si="1"/>
        <v>-7.123561247705003</v>
      </c>
      <c r="H37" s="7">
        <f t="shared" si="1"/>
        <v>-4.23197237381603</v>
      </c>
      <c r="I37" s="7">
        <f t="shared" si="1"/>
        <v>29.582181333560495</v>
      </c>
      <c r="J37" s="7">
        <f t="shared" si="1"/>
        <v>-2.585849831698466</v>
      </c>
      <c r="K37" s="7">
        <f t="shared" si="1"/>
        <v>25.858436588932534</v>
      </c>
      <c r="L37" s="7">
        <f t="shared" si="1"/>
        <v>-1.0489859418476482</v>
      </c>
      <c r="M37" s="7">
        <f t="shared" si="1"/>
        <v>41.34345344171957</v>
      </c>
      <c r="N37" s="7">
        <f t="shared" si="1"/>
        <v>-15.513411756765962</v>
      </c>
      <c r="O37" s="7">
        <f t="shared" si="1"/>
        <v>25.830041684953603</v>
      </c>
    </row>
    <row r="38" spans="1:15" ht="12.75">
      <c r="A38" s="1" t="s">
        <v>137</v>
      </c>
      <c r="B38" s="7" t="e">
        <f aca="true" t="shared" si="2" ref="B38:O38">B35/($C35/100)</f>
        <v>#DIV/0!</v>
      </c>
      <c r="C38" s="7" t="e">
        <f t="shared" si="2"/>
        <v>#DIV/0!</v>
      </c>
      <c r="D38" s="7" t="e">
        <f t="shared" si="2"/>
        <v>#DIV/0!</v>
      </c>
      <c r="E38" s="7" t="e">
        <f t="shared" si="2"/>
        <v>#DIV/0!</v>
      </c>
      <c r="F38" s="7" t="e">
        <f t="shared" si="2"/>
        <v>#DIV/0!</v>
      </c>
      <c r="G38" s="7" t="e">
        <f t="shared" si="2"/>
        <v>#DIV/0!</v>
      </c>
      <c r="H38" s="7" t="e">
        <f t="shared" si="2"/>
        <v>#DIV/0!</v>
      </c>
      <c r="I38" s="7" t="e">
        <f t="shared" si="2"/>
        <v>#DIV/0!</v>
      </c>
      <c r="J38" s="7" t="e">
        <f t="shared" si="2"/>
        <v>#DIV/0!</v>
      </c>
      <c r="K38" s="7" t="e">
        <f t="shared" si="2"/>
        <v>#DIV/0!</v>
      </c>
      <c r="L38" s="7" t="e">
        <f t="shared" si="2"/>
        <v>#DIV/0!</v>
      </c>
      <c r="M38" s="7" t="e">
        <f t="shared" si="2"/>
        <v>#DIV/0!</v>
      </c>
      <c r="N38" s="7" t="e">
        <f t="shared" si="2"/>
        <v>#DIV/0!</v>
      </c>
      <c r="O38" s="7" t="e">
        <f t="shared" si="2"/>
        <v>#DIV/0!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5"/>
  <dimension ref="A1:AG19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33" width="13.7109375" style="1" customWidth="1"/>
    <col min="34" max="16384" width="9.140625" style="1" customWidth="1"/>
  </cols>
  <sheetData>
    <row r="1" spans="1:33" ht="27" customHeight="1">
      <c r="A1" s="32" t="s">
        <v>321</v>
      </c>
      <c r="B1" s="23"/>
      <c r="C1" s="23"/>
      <c r="D1" s="23"/>
      <c r="E1" s="23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11" s="19" customFormat="1" ht="17.25" customHeight="1">
      <c r="A2" s="27" t="s">
        <v>25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2:33" s="3" customFormat="1" ht="14.25" customHeight="1">
      <c r="B3" s="21" t="s">
        <v>12</v>
      </c>
      <c r="C3" s="16"/>
      <c r="D3" s="16"/>
      <c r="E3" s="21" t="s">
        <v>13</v>
      </c>
      <c r="F3" s="16"/>
      <c r="G3" s="16"/>
      <c r="H3" s="21" t="s">
        <v>14</v>
      </c>
      <c r="I3" s="16"/>
      <c r="J3" s="16"/>
      <c r="K3" s="21" t="s">
        <v>15</v>
      </c>
      <c r="L3" s="16"/>
      <c r="M3" s="16"/>
      <c r="N3" s="21" t="s">
        <v>16</v>
      </c>
      <c r="O3" s="16"/>
      <c r="P3" s="16"/>
      <c r="Q3" s="21" t="s">
        <v>17</v>
      </c>
      <c r="R3" s="16"/>
      <c r="S3" s="16"/>
      <c r="T3" s="21" t="s">
        <v>18</v>
      </c>
      <c r="U3" s="16"/>
      <c r="V3" s="16"/>
      <c r="W3" s="21" t="s">
        <v>19</v>
      </c>
      <c r="X3" s="16"/>
      <c r="Y3" s="16"/>
      <c r="Z3" s="21" t="s">
        <v>20</v>
      </c>
      <c r="AA3" s="16"/>
      <c r="AB3" s="16"/>
      <c r="AC3" s="21" t="s">
        <v>322</v>
      </c>
      <c r="AD3" s="16"/>
      <c r="AE3" s="16"/>
      <c r="AF3" s="16"/>
      <c r="AG3" s="16"/>
    </row>
    <row r="4" spans="1:33" ht="14.25" customHeight="1" thickBot="1">
      <c r="A4" s="3"/>
      <c r="B4" s="21" t="s">
        <v>114</v>
      </c>
      <c r="C4" s="16"/>
      <c r="D4" s="16"/>
      <c r="E4" s="22" t="s">
        <v>115</v>
      </c>
      <c r="F4" s="16"/>
      <c r="G4" s="16"/>
      <c r="H4" s="22" t="s">
        <v>116</v>
      </c>
      <c r="I4" s="16"/>
      <c r="J4" s="16"/>
      <c r="K4" s="22" t="s">
        <v>117</v>
      </c>
      <c r="L4" s="16"/>
      <c r="M4" s="16"/>
      <c r="N4" s="22" t="s">
        <v>118</v>
      </c>
      <c r="O4" s="16"/>
      <c r="P4" s="16"/>
      <c r="Q4" s="21" t="s">
        <v>119</v>
      </c>
      <c r="R4" s="16"/>
      <c r="S4" s="16"/>
      <c r="T4" s="22" t="s">
        <v>120</v>
      </c>
      <c r="U4" s="16"/>
      <c r="V4" s="16"/>
      <c r="W4" s="22" t="s">
        <v>121</v>
      </c>
      <c r="X4" s="16"/>
      <c r="Y4" s="16"/>
      <c r="Z4" s="22" t="s">
        <v>122</v>
      </c>
      <c r="AA4" s="16"/>
      <c r="AB4" s="16"/>
      <c r="AC4" s="22" t="s">
        <v>123</v>
      </c>
      <c r="AD4" s="16"/>
      <c r="AE4" s="16"/>
      <c r="AF4" s="16"/>
      <c r="AG4" s="16"/>
    </row>
    <row r="5" spans="1:33" ht="67.5" customHeight="1" thickTop="1">
      <c r="A5" s="5" t="s">
        <v>0</v>
      </c>
      <c r="B5" s="4" t="s">
        <v>124</v>
      </c>
      <c r="C5" s="4" t="s">
        <v>125</v>
      </c>
      <c r="D5" s="4" t="s">
        <v>126</v>
      </c>
      <c r="E5" s="4" t="s">
        <v>124</v>
      </c>
      <c r="F5" s="4" t="s">
        <v>125</v>
      </c>
      <c r="G5" s="4" t="s">
        <v>126</v>
      </c>
      <c r="H5" s="4" t="s">
        <v>124</v>
      </c>
      <c r="I5" s="4" t="s">
        <v>125</v>
      </c>
      <c r="J5" s="4" t="s">
        <v>126</v>
      </c>
      <c r="K5" s="4" t="s">
        <v>124</v>
      </c>
      <c r="L5" s="4" t="s">
        <v>125</v>
      </c>
      <c r="M5" s="4" t="s">
        <v>126</v>
      </c>
      <c r="N5" s="4" t="s">
        <v>124</v>
      </c>
      <c r="O5" s="4" t="s">
        <v>125</v>
      </c>
      <c r="P5" s="4" t="s">
        <v>126</v>
      </c>
      <c r="Q5" s="4" t="s">
        <v>124</v>
      </c>
      <c r="R5" s="4" t="s">
        <v>125</v>
      </c>
      <c r="S5" s="4" t="s">
        <v>126</v>
      </c>
      <c r="T5" s="4" t="s">
        <v>124</v>
      </c>
      <c r="U5" s="4" t="s">
        <v>125</v>
      </c>
      <c r="V5" s="4" t="s">
        <v>126</v>
      </c>
      <c r="W5" s="4" t="s">
        <v>124</v>
      </c>
      <c r="X5" s="4" t="s">
        <v>125</v>
      </c>
      <c r="Y5" s="4" t="s">
        <v>126</v>
      </c>
      <c r="Z5" s="4" t="s">
        <v>124</v>
      </c>
      <c r="AA5" s="4" t="s">
        <v>125</v>
      </c>
      <c r="AB5" s="4" t="s">
        <v>126</v>
      </c>
      <c r="AC5" s="4" t="s">
        <v>124</v>
      </c>
      <c r="AD5" s="4" t="s">
        <v>125</v>
      </c>
      <c r="AE5" s="4" t="s">
        <v>126</v>
      </c>
      <c r="AF5" s="4" t="s">
        <v>127</v>
      </c>
      <c r="AG5" s="17"/>
    </row>
    <row r="6" spans="1:33" s="3" customFormat="1" ht="12" customHeight="1">
      <c r="A6" s="3" t="s">
        <v>323</v>
      </c>
      <c r="B6" s="9">
        <v>0</v>
      </c>
      <c r="C6" s="9">
        <v>0</v>
      </c>
      <c r="D6" s="9">
        <v>0</v>
      </c>
      <c r="E6" s="9">
        <v>36449</v>
      </c>
      <c r="F6" s="9">
        <v>-16479</v>
      </c>
      <c r="G6" s="9">
        <v>-10900</v>
      </c>
      <c r="H6" s="9">
        <v>160</v>
      </c>
      <c r="I6" s="9">
        <v>-23</v>
      </c>
      <c r="J6" s="9">
        <v>-50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605</v>
      </c>
      <c r="R6" s="9">
        <v>-76</v>
      </c>
      <c r="S6" s="9">
        <v>-192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37214</v>
      </c>
      <c r="AD6" s="9">
        <v>-16578</v>
      </c>
      <c r="AE6" s="9">
        <v>-11142</v>
      </c>
      <c r="AF6" s="9">
        <v>9494</v>
      </c>
      <c r="AG6" s="9"/>
    </row>
    <row r="7" spans="1:33" s="3" customFormat="1" ht="12" customHeight="1">
      <c r="A7" s="3" t="s">
        <v>324</v>
      </c>
      <c r="B7" s="9">
        <v>59744</v>
      </c>
      <c r="C7" s="9">
        <v>-13261</v>
      </c>
      <c r="D7" s="9">
        <v>-13630</v>
      </c>
      <c r="E7" s="9">
        <v>12566</v>
      </c>
      <c r="F7" s="9">
        <v>-4826</v>
      </c>
      <c r="G7" s="9">
        <v>-2205</v>
      </c>
      <c r="H7" s="9">
        <v>0</v>
      </c>
      <c r="I7" s="9">
        <v>0</v>
      </c>
      <c r="J7" s="9">
        <v>0</v>
      </c>
      <c r="K7" s="9">
        <v>2147</v>
      </c>
      <c r="L7" s="9">
        <v>-1095</v>
      </c>
      <c r="M7" s="9">
        <v>-7</v>
      </c>
      <c r="N7" s="9">
        <v>0</v>
      </c>
      <c r="O7" s="9">
        <v>0</v>
      </c>
      <c r="P7" s="9">
        <v>0</v>
      </c>
      <c r="Q7" s="9">
        <v>2283</v>
      </c>
      <c r="R7" s="9">
        <v>-93</v>
      </c>
      <c r="S7" s="9">
        <v>-238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84208</v>
      </c>
      <c r="AD7" s="9">
        <v>-22711</v>
      </c>
      <c r="AE7" s="9">
        <v>-16080</v>
      </c>
      <c r="AF7" s="9">
        <v>45417</v>
      </c>
      <c r="AG7" s="9"/>
    </row>
    <row r="8" spans="1:33" s="3" customFormat="1" ht="12" customHeight="1">
      <c r="A8" s="3" t="s">
        <v>325</v>
      </c>
      <c r="B8" s="9">
        <v>0</v>
      </c>
      <c r="C8" s="9">
        <v>0</v>
      </c>
      <c r="D8" s="9">
        <v>0</v>
      </c>
      <c r="E8" s="9">
        <v>98502</v>
      </c>
      <c r="F8" s="9">
        <v>-3572</v>
      </c>
      <c r="G8" s="9">
        <v>-13822</v>
      </c>
      <c r="H8" s="9">
        <v>0</v>
      </c>
      <c r="I8" s="9">
        <v>0</v>
      </c>
      <c r="J8" s="9">
        <v>0</v>
      </c>
      <c r="K8" s="9">
        <v>1896</v>
      </c>
      <c r="L8" s="9">
        <v>-4767</v>
      </c>
      <c r="M8" s="9">
        <v>-475</v>
      </c>
      <c r="N8" s="9">
        <v>829</v>
      </c>
      <c r="O8" s="9">
        <v>-246</v>
      </c>
      <c r="P8" s="9">
        <v>-365</v>
      </c>
      <c r="Q8" s="9">
        <v>29245</v>
      </c>
      <c r="R8" s="9">
        <v>-6843</v>
      </c>
      <c r="S8" s="9">
        <v>-7341</v>
      </c>
      <c r="T8" s="9">
        <v>209</v>
      </c>
      <c r="U8" s="9">
        <v>-4</v>
      </c>
      <c r="V8" s="9">
        <v>0</v>
      </c>
      <c r="W8" s="9">
        <v>0</v>
      </c>
      <c r="X8" s="9">
        <v>0</v>
      </c>
      <c r="Y8" s="9">
        <v>0</v>
      </c>
      <c r="Z8" s="9">
        <v>5538</v>
      </c>
      <c r="AA8" s="9">
        <v>0</v>
      </c>
      <c r="AB8" s="9">
        <v>-868</v>
      </c>
      <c r="AC8" s="9">
        <v>152935</v>
      </c>
      <c r="AD8" s="9">
        <v>-23308</v>
      </c>
      <c r="AE8" s="9">
        <v>-22871</v>
      </c>
      <c r="AF8" s="9">
        <v>106756</v>
      </c>
      <c r="AG8" s="9"/>
    </row>
    <row r="9" spans="1:33" s="3" customFormat="1" ht="12" customHeight="1">
      <c r="A9" s="3" t="s">
        <v>326</v>
      </c>
      <c r="B9" s="9">
        <v>0</v>
      </c>
      <c r="C9" s="9">
        <v>0</v>
      </c>
      <c r="D9" s="9">
        <v>-172</v>
      </c>
      <c r="E9" s="9">
        <v>22945</v>
      </c>
      <c r="F9" s="9">
        <v>-18550</v>
      </c>
      <c r="G9" s="9">
        <v>-11931</v>
      </c>
      <c r="H9" s="9">
        <v>12853</v>
      </c>
      <c r="I9" s="9">
        <v>-10018</v>
      </c>
      <c r="J9" s="9">
        <v>-5733</v>
      </c>
      <c r="K9" s="9">
        <v>8220</v>
      </c>
      <c r="L9" s="9">
        <v>-7275</v>
      </c>
      <c r="M9" s="9">
        <v>-3366</v>
      </c>
      <c r="N9" s="9">
        <v>11905</v>
      </c>
      <c r="O9" s="9">
        <v>-9582</v>
      </c>
      <c r="P9" s="9">
        <v>-5091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55923</v>
      </c>
      <c r="AD9" s="9">
        <v>-45425</v>
      </c>
      <c r="AE9" s="9">
        <v>-26293</v>
      </c>
      <c r="AF9" s="9">
        <v>-15795</v>
      </c>
      <c r="AG9" s="9"/>
    </row>
    <row r="10" spans="1:33" s="3" customFormat="1" ht="12" customHeight="1">
      <c r="A10" s="3" t="s">
        <v>327</v>
      </c>
      <c r="B10" s="9">
        <v>640</v>
      </c>
      <c r="C10" s="9">
        <v>-155</v>
      </c>
      <c r="D10" s="9">
        <v>-227</v>
      </c>
      <c r="E10" s="9">
        <v>52292</v>
      </c>
      <c r="F10" s="9">
        <v>-47892</v>
      </c>
      <c r="G10" s="9">
        <v>-18750</v>
      </c>
      <c r="H10" s="9">
        <v>8546</v>
      </c>
      <c r="I10" s="9">
        <v>-6405</v>
      </c>
      <c r="J10" s="9">
        <v>-3053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2116</v>
      </c>
      <c r="R10" s="9">
        <v>-617</v>
      </c>
      <c r="S10" s="9">
        <v>-752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63594</v>
      </c>
      <c r="AD10" s="9">
        <v>-55069</v>
      </c>
      <c r="AE10" s="9">
        <v>-22782</v>
      </c>
      <c r="AF10" s="9">
        <v>-14257</v>
      </c>
      <c r="AG10" s="9"/>
    </row>
    <row r="11" spans="1:33" s="3" customFormat="1" ht="12" customHeight="1">
      <c r="A11" s="3" t="s">
        <v>328</v>
      </c>
      <c r="B11" s="9">
        <v>0</v>
      </c>
      <c r="C11" s="9">
        <v>0</v>
      </c>
      <c r="D11" s="9">
        <v>0</v>
      </c>
      <c r="E11" s="9">
        <v>88865</v>
      </c>
      <c r="F11" s="9">
        <v>-62822</v>
      </c>
      <c r="G11" s="9">
        <v>-26659</v>
      </c>
      <c r="H11" s="9">
        <v>232</v>
      </c>
      <c r="I11" s="9">
        <v>-131</v>
      </c>
      <c r="J11" s="9">
        <v>-70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321</v>
      </c>
      <c r="R11" s="9">
        <v>0</v>
      </c>
      <c r="S11" s="9">
        <v>-64</v>
      </c>
      <c r="T11" s="9">
        <v>0</v>
      </c>
      <c r="U11" s="9">
        <v>0</v>
      </c>
      <c r="V11" s="9">
        <v>0</v>
      </c>
      <c r="W11" s="9">
        <v>34404</v>
      </c>
      <c r="X11" s="9">
        <v>-25292</v>
      </c>
      <c r="Y11" s="9">
        <v>-8601</v>
      </c>
      <c r="Z11" s="9">
        <v>0</v>
      </c>
      <c r="AA11" s="9">
        <v>0</v>
      </c>
      <c r="AB11" s="9">
        <v>0</v>
      </c>
      <c r="AC11" s="9">
        <v>123822</v>
      </c>
      <c r="AD11" s="9">
        <v>-88245</v>
      </c>
      <c r="AE11" s="9">
        <v>-35394</v>
      </c>
      <c r="AF11" s="9">
        <v>183</v>
      </c>
      <c r="AG11" s="9"/>
    </row>
    <row r="12" spans="1:33" s="3" customFormat="1" ht="12" customHeight="1">
      <c r="A12" s="3" t="s">
        <v>329</v>
      </c>
      <c r="B12" s="9">
        <v>80298</v>
      </c>
      <c r="C12" s="9">
        <v>-43824</v>
      </c>
      <c r="D12" s="9">
        <v>-17559</v>
      </c>
      <c r="E12" s="9">
        <v>83116</v>
      </c>
      <c r="F12" s="9">
        <v>-76798</v>
      </c>
      <c r="G12" s="9">
        <v>-37835</v>
      </c>
      <c r="H12" s="9">
        <v>9721</v>
      </c>
      <c r="I12" s="9">
        <v>-10158</v>
      </c>
      <c r="J12" s="9">
        <v>-3237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2630</v>
      </c>
      <c r="R12" s="9">
        <v>-1846</v>
      </c>
      <c r="S12" s="9">
        <v>-757</v>
      </c>
      <c r="T12" s="9">
        <v>0</v>
      </c>
      <c r="U12" s="9">
        <v>0</v>
      </c>
      <c r="V12" s="9">
        <v>0</v>
      </c>
      <c r="W12" s="9">
        <v>1575</v>
      </c>
      <c r="X12" s="9">
        <v>-1016</v>
      </c>
      <c r="Y12" s="9">
        <v>-465</v>
      </c>
      <c r="Z12" s="9">
        <v>0</v>
      </c>
      <c r="AA12" s="9">
        <v>0</v>
      </c>
      <c r="AB12" s="9">
        <v>0</v>
      </c>
      <c r="AC12" s="9">
        <v>177340</v>
      </c>
      <c r="AD12" s="9">
        <v>-133642</v>
      </c>
      <c r="AE12" s="9">
        <v>-59853</v>
      </c>
      <c r="AF12" s="9">
        <v>-16155</v>
      </c>
      <c r="AG12" s="9"/>
    </row>
    <row r="13" spans="1:33" s="3" customFormat="1" ht="12" customHeight="1">
      <c r="A13" s="3" t="s">
        <v>330</v>
      </c>
      <c r="B13" s="9">
        <v>21</v>
      </c>
      <c r="C13" s="9">
        <v>-50</v>
      </c>
      <c r="D13" s="9">
        <v>0</v>
      </c>
      <c r="E13" s="9">
        <v>223212</v>
      </c>
      <c r="F13" s="9">
        <v>-174553</v>
      </c>
      <c r="G13" s="9">
        <v>-81838</v>
      </c>
      <c r="H13" s="9">
        <v>138</v>
      </c>
      <c r="I13" s="9">
        <v>-149</v>
      </c>
      <c r="J13" s="9">
        <v>0</v>
      </c>
      <c r="K13" s="9">
        <v>780</v>
      </c>
      <c r="L13" s="9">
        <v>-817</v>
      </c>
      <c r="M13" s="9">
        <v>-36</v>
      </c>
      <c r="N13" s="9">
        <v>0</v>
      </c>
      <c r="O13" s="9">
        <v>0</v>
      </c>
      <c r="P13" s="9">
        <v>-452</v>
      </c>
      <c r="Q13" s="9">
        <v>2084</v>
      </c>
      <c r="R13" s="9">
        <v>-352</v>
      </c>
      <c r="S13" s="9">
        <v>-688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393808</v>
      </c>
      <c r="AD13" s="9">
        <v>-258788</v>
      </c>
      <c r="AE13" s="9">
        <v>-83014</v>
      </c>
      <c r="AF13" s="9">
        <v>52006</v>
      </c>
      <c r="AG13" s="9"/>
    </row>
    <row r="14" spans="1:33" s="3" customFormat="1" ht="12.75">
      <c r="A14" s="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2.75">
      <c r="A15" s="3" t="s">
        <v>139</v>
      </c>
      <c r="B15" s="9">
        <f>SUM(B6:B14)</f>
        <v>140703</v>
      </c>
      <c r="C15" s="9">
        <f>SUM(C6:C14)</f>
        <v>-57290</v>
      </c>
      <c r="D15" s="9">
        <f>SUM(D6:D14)</f>
        <v>-31588</v>
      </c>
      <c r="E15" s="9">
        <f aca="true" t="shared" si="0" ref="E15:AE15">SUM(E6:E14)</f>
        <v>617947</v>
      </c>
      <c r="F15" s="9">
        <f t="shared" si="0"/>
        <v>-405492</v>
      </c>
      <c r="G15" s="9">
        <f t="shared" si="0"/>
        <v>-203940</v>
      </c>
      <c r="H15" s="9">
        <f t="shared" si="0"/>
        <v>31650</v>
      </c>
      <c r="I15" s="9">
        <f t="shared" si="0"/>
        <v>-26884</v>
      </c>
      <c r="J15" s="9">
        <f t="shared" si="0"/>
        <v>-12143</v>
      </c>
      <c r="K15" s="9">
        <f t="shared" si="0"/>
        <v>13043</v>
      </c>
      <c r="L15" s="9">
        <f t="shared" si="0"/>
        <v>-13954</v>
      </c>
      <c r="M15" s="9">
        <f t="shared" si="0"/>
        <v>-3884</v>
      </c>
      <c r="N15" s="9">
        <f t="shared" si="0"/>
        <v>12734</v>
      </c>
      <c r="O15" s="9">
        <f t="shared" si="0"/>
        <v>-9828</v>
      </c>
      <c r="P15" s="9">
        <f t="shared" si="0"/>
        <v>-5908</v>
      </c>
      <c r="Q15" s="9">
        <f t="shared" si="0"/>
        <v>39284</v>
      </c>
      <c r="R15" s="9">
        <f t="shared" si="0"/>
        <v>-9827</v>
      </c>
      <c r="S15" s="9">
        <f t="shared" si="0"/>
        <v>-10032</v>
      </c>
      <c r="T15" s="9">
        <f t="shared" si="0"/>
        <v>209</v>
      </c>
      <c r="U15" s="9">
        <f t="shared" si="0"/>
        <v>-4</v>
      </c>
      <c r="V15" s="9">
        <f t="shared" si="0"/>
        <v>0</v>
      </c>
      <c r="W15" s="9">
        <f t="shared" si="0"/>
        <v>35979</v>
      </c>
      <c r="X15" s="9">
        <f t="shared" si="0"/>
        <v>-26308</v>
      </c>
      <c r="Y15" s="9">
        <f t="shared" si="0"/>
        <v>-9066</v>
      </c>
      <c r="Z15" s="9">
        <f t="shared" si="0"/>
        <v>5538</v>
      </c>
      <c r="AA15" s="9">
        <f t="shared" si="0"/>
        <v>0</v>
      </c>
      <c r="AB15" s="9">
        <f t="shared" si="0"/>
        <v>-868</v>
      </c>
      <c r="AC15" s="9">
        <f t="shared" si="0"/>
        <v>1088844</v>
      </c>
      <c r="AD15" s="9">
        <f t="shared" si="0"/>
        <v>-643766</v>
      </c>
      <c r="AE15" s="9">
        <f t="shared" si="0"/>
        <v>-277429</v>
      </c>
      <c r="AF15" s="9">
        <f>AC15+AD15+AE15</f>
        <v>167649</v>
      </c>
      <c r="AG15" s="9"/>
    </row>
    <row r="16" spans="1:33" ht="12.75">
      <c r="A16" s="1" t="s">
        <v>140</v>
      </c>
      <c r="B16" s="10">
        <v>125858</v>
      </c>
      <c r="C16" s="10">
        <v>-63305</v>
      </c>
      <c r="D16" s="10">
        <v>0</v>
      </c>
      <c r="E16" s="10">
        <v>614309</v>
      </c>
      <c r="F16" s="10">
        <v>-263443</v>
      </c>
      <c r="G16" s="10">
        <v>0</v>
      </c>
      <c r="H16" s="10">
        <v>31129</v>
      </c>
      <c r="I16" s="10">
        <v>-20414</v>
      </c>
      <c r="J16" s="10">
        <v>0</v>
      </c>
      <c r="K16" s="10">
        <v>13872</v>
      </c>
      <c r="L16" s="10">
        <v>-10156</v>
      </c>
      <c r="M16" s="10">
        <v>0</v>
      </c>
      <c r="N16" s="10">
        <v>14655</v>
      </c>
      <c r="O16" s="10">
        <v>-11910</v>
      </c>
      <c r="P16" s="10">
        <v>0</v>
      </c>
      <c r="Q16" s="10">
        <v>31957</v>
      </c>
      <c r="R16" s="10">
        <v>-11685</v>
      </c>
      <c r="S16" s="10">
        <v>0</v>
      </c>
      <c r="T16" s="10">
        <v>0</v>
      </c>
      <c r="U16" s="10">
        <v>0</v>
      </c>
      <c r="V16" s="10">
        <v>0</v>
      </c>
      <c r="W16" s="10">
        <v>32863</v>
      </c>
      <c r="X16" s="10">
        <v>-29449</v>
      </c>
      <c r="Y16" s="10">
        <v>0</v>
      </c>
      <c r="Z16" s="10">
        <v>4955</v>
      </c>
      <c r="AA16" s="10">
        <v>0</v>
      </c>
      <c r="AB16" s="10">
        <v>0</v>
      </c>
      <c r="AC16" s="10">
        <v>1008893</v>
      </c>
      <c r="AD16" s="10">
        <v>-452043</v>
      </c>
      <c r="AE16" s="10">
        <v>0</v>
      </c>
      <c r="AF16" s="9">
        <f>AC16+AD16+AE16</f>
        <v>556850</v>
      </c>
      <c r="AG16" s="10"/>
    </row>
    <row r="17" ht="12.75">
      <c r="AF17" s="9"/>
    </row>
    <row r="18" spans="1:33" ht="12.75">
      <c r="A18" s="1" t="s">
        <v>136</v>
      </c>
      <c r="B18" s="7">
        <f>B15/(B15/100)</f>
        <v>100</v>
      </c>
      <c r="C18" s="7">
        <f>C15/(B15/100)</f>
        <v>-40.716971208858375</v>
      </c>
      <c r="D18" s="7">
        <f>D15/(B15/100)</f>
        <v>-22.450125441532876</v>
      </c>
      <c r="E18" s="7">
        <f>E15/(E15/100)</f>
        <v>100</v>
      </c>
      <c r="F18" s="7">
        <f>F15/(E15/100)</f>
        <v>-65.61921977127489</v>
      </c>
      <c r="G18" s="7">
        <f>G15/(E15/100)</f>
        <v>-33.002830339818786</v>
      </c>
      <c r="H18" s="7">
        <f>H15/(H15/100)</f>
        <v>100</v>
      </c>
      <c r="I18" s="7">
        <f>I15/(H15/100)</f>
        <v>-84.94154818325434</v>
      </c>
      <c r="J18" s="7">
        <f>J15/(H15/100)</f>
        <v>-38.36650868878357</v>
      </c>
      <c r="K18" s="7">
        <f>K15/(K15/100)</f>
        <v>100</v>
      </c>
      <c r="L18" s="7">
        <f>L15/(K15/100)</f>
        <v>-106.98458943494595</v>
      </c>
      <c r="M18" s="7">
        <f>M15/(K15/100)</f>
        <v>-29.778425208924325</v>
      </c>
      <c r="N18" s="7">
        <f>N15/(N15/100)</f>
        <v>100</v>
      </c>
      <c r="O18" s="7">
        <f>O15/(N15/100)</f>
        <v>-77.17920527721061</v>
      </c>
      <c r="P18" s="7">
        <f>P15/(N15/100)</f>
        <v>-46.39547667661379</v>
      </c>
      <c r="Q18" s="7">
        <f>Q15/(Q15/100)</f>
        <v>100</v>
      </c>
      <c r="R18" s="7">
        <f>R15/(Q15/100)</f>
        <v>-25.015273393748092</v>
      </c>
      <c r="S18" s="7">
        <f>S15/(Q15/100)</f>
        <v>-25.53711434680786</v>
      </c>
      <c r="T18" s="7">
        <f>T15/(T15/100)</f>
        <v>100</v>
      </c>
      <c r="U18" s="7">
        <f>U15/(T15/100)</f>
        <v>-1.9138755980861246</v>
      </c>
      <c r="V18" s="7">
        <f>V15/(T15/100)</f>
        <v>0</v>
      </c>
      <c r="W18" s="7">
        <f>W15/(W15/100)</f>
        <v>100</v>
      </c>
      <c r="X18" s="7">
        <f>X15/(W15/100)</f>
        <v>-73.12043136273937</v>
      </c>
      <c r="Y18" s="7">
        <f>Y15/(W15/100)</f>
        <v>-25.198032185441505</v>
      </c>
      <c r="Z18" s="7">
        <f>Z15/(Z15/100)</f>
        <v>100</v>
      </c>
      <c r="AA18" s="7">
        <f>AA15/(Z15/100)</f>
        <v>0</v>
      </c>
      <c r="AB18" s="7">
        <f>AB15/(Z15/100)</f>
        <v>-15.673528349584688</v>
      </c>
      <c r="AC18" s="7">
        <f>AC15/(AC15/100)</f>
        <v>100</v>
      </c>
      <c r="AD18" s="7">
        <f>AD15/(AC15/100)</f>
        <v>-59.12380469562214</v>
      </c>
      <c r="AE18" s="7">
        <f>AE15/(AC15/100)</f>
        <v>-25.479223837390848</v>
      </c>
      <c r="AF18" s="9">
        <f>AC18+AD18+AE18</f>
        <v>15.396971466987011</v>
      </c>
      <c r="AG18" s="7"/>
    </row>
    <row r="19" spans="1:33" ht="12.75">
      <c r="A19" s="1" t="s">
        <v>137</v>
      </c>
      <c r="B19" s="7">
        <f>B16/(B16/100)</f>
        <v>100</v>
      </c>
      <c r="C19" s="7">
        <f>C16/(B16/100)</f>
        <v>-50.298749384226674</v>
      </c>
      <c r="D19" s="7">
        <f>D16/(B16/100)</f>
        <v>0</v>
      </c>
      <c r="E19" s="7">
        <f>E16/(E16/100)</f>
        <v>100</v>
      </c>
      <c r="F19" s="7">
        <f>F16/(E16/100)</f>
        <v>-42.88444414781486</v>
      </c>
      <c r="G19" s="7">
        <f>G16/(E16/100)</f>
        <v>0</v>
      </c>
      <c r="H19" s="7">
        <f>H16/(H16/100)</f>
        <v>100</v>
      </c>
      <c r="I19" s="7">
        <f>I16/(H16/100)</f>
        <v>-65.57872080696457</v>
      </c>
      <c r="J19" s="7">
        <f>J16/(H16/100)</f>
        <v>0</v>
      </c>
      <c r="K19" s="7">
        <f>K16/(K16/100)</f>
        <v>100</v>
      </c>
      <c r="L19" s="7">
        <f>L16/(K16/100)</f>
        <v>-73.21222606689734</v>
      </c>
      <c r="M19" s="7">
        <f>M16/(K16/100)</f>
        <v>0</v>
      </c>
      <c r="N19" s="7">
        <f>N16/(N16/100)</f>
        <v>99.99999999999999</v>
      </c>
      <c r="O19" s="7">
        <f>O16/(N16/100)</f>
        <v>-81.26919140225178</v>
      </c>
      <c r="P19" s="7">
        <f>P16/(N16/100)</f>
        <v>0</v>
      </c>
      <c r="Q19" s="7">
        <f>Q16/(Q16/100)</f>
        <v>100</v>
      </c>
      <c r="R19" s="7">
        <f>R16/(Q16/100)</f>
        <v>-36.56475889476484</v>
      </c>
      <c r="S19" s="7">
        <f>S16/(Q16/100)</f>
        <v>0</v>
      </c>
      <c r="T19" s="7" t="e">
        <f>T16/(T16/100)</f>
        <v>#DIV/0!</v>
      </c>
      <c r="U19" s="7" t="e">
        <f>U16/(T16/100)</f>
        <v>#DIV/0!</v>
      </c>
      <c r="V19" s="7" t="e">
        <f>V16/(T16/100)</f>
        <v>#DIV/0!</v>
      </c>
      <c r="W19" s="7">
        <f>W16/(W16/100)</f>
        <v>100</v>
      </c>
      <c r="X19" s="7">
        <f>X16/(W16/100)</f>
        <v>-89.61141709521347</v>
      </c>
      <c r="Y19" s="7">
        <f>Y16/(W16/100)</f>
        <v>0</v>
      </c>
      <c r="Z19" s="7">
        <f>Z16/(Z16/100)</f>
        <v>100</v>
      </c>
      <c r="AA19" s="7">
        <f>AA16/(Z16/100)</f>
        <v>0</v>
      </c>
      <c r="AB19" s="7">
        <f>AB16/(Z16/100)</f>
        <v>0</v>
      </c>
      <c r="AC19" s="7">
        <f>AC16/(AC16/100)</f>
        <v>100</v>
      </c>
      <c r="AD19" s="7">
        <f>AD16/(AC16/100)</f>
        <v>-44.80584165020473</v>
      </c>
      <c r="AE19" s="7">
        <f>AE16/(AC16/100)</f>
        <v>0</v>
      </c>
      <c r="AF19" s="9">
        <f>AC19+AD19+AE19</f>
        <v>55.19415834979527</v>
      </c>
      <c r="AG19" s="7"/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6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Krumlinde</dc:creator>
  <cp:keywords/>
  <dc:description/>
  <cp:lastModifiedBy>Arne Sandström</cp:lastModifiedBy>
  <cp:lastPrinted>2000-07-04T15:50:22Z</cp:lastPrinted>
  <dcterms:created xsi:type="dcterms:W3CDTF">2000-06-15T15:55:33Z</dcterms:created>
  <dcterms:modified xsi:type="dcterms:W3CDTF">2000-07-04T16:53:33Z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