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chartsheets/sheet1.xml" ContentType="application/vnd.openxmlformats-officedocument.spreadsheetml.chartsheet+xml"/>
  <Override PartName="/xl/worksheets/sheet1.xml" ContentType="application/vnd.openxmlformats-officedocument.spreadsheetml.worksheet+xml"/>
  <Override PartName="/xl/chartsheets/sheet2.xml" ContentType="application/vnd.openxmlformats-officedocument.spreadsheetml.chartsheet+xml"/>
  <Override PartName="/xl/worksheets/sheet2.xml" ContentType="application/vnd.openxmlformats-officedocument.spreadsheetml.worksheet+xml"/>
  <Override PartName="/xl/chartsheets/sheet3.xml" ContentType="application/vnd.openxmlformats-officedocument.spreadsheetml.chartsheet+xml"/>
  <Override PartName="/xl/worksheets/sheet3.xml" ContentType="application/vnd.openxmlformats-officedocument.spreadsheetml.worksheet+xml"/>
  <Override PartName="/xl/chartsheets/sheet4.xml" ContentType="application/vnd.openxmlformats-officedocument.spreadsheetml.chartsheet+xml"/>
  <Override PartName="/xl/worksheets/sheet4.xml" ContentType="application/vnd.openxmlformats-officedocument.spreadsheetml.worksheet+xml"/>
  <Override PartName="/xl/chartsheets/sheet5.xml" ContentType="application/vnd.openxmlformats-officedocument.spreadsheetml.chartsheet+xml"/>
  <Override PartName="/xl/worksheets/sheet5.xml" ContentType="application/vnd.openxmlformats-officedocument.spreadsheetml.worksheet+xml"/>
  <Override PartName="/xl/chartsheets/sheet6.xml" ContentType="application/vnd.openxmlformats-officedocument.spreadsheetml.chartsheet+xml"/>
  <Override PartName="/xl/worksheets/sheet6.xml" ContentType="application/vnd.openxmlformats-officedocument.spreadsheetml.worksheet+xml"/>
  <Override PartName="/xl/chartsheets/sheet7.xml" ContentType="application/vnd.openxmlformats-officedocument.spreadsheetml.chartsheet+xml"/>
  <Override PartName="/xl/worksheets/sheet7.xml" ContentType="application/vnd.openxmlformats-officedocument.spreadsheetml.worksheet+xml"/>
  <Override PartName="/xl/chartsheets/sheet8.xml" ContentType="application/vnd.openxmlformats-officedocument.spreadsheetml.chartsheet+xml"/>
  <Override PartName="/xl/worksheets/sheet8.xml" ContentType="application/vnd.openxmlformats-officedocument.spreadsheetml.worksheet+xml"/>
  <Override PartName="/xl/chartsheets/sheet9.xml" ContentType="application/vnd.openxmlformats-officedocument.spreadsheetml.chartsheet+xml"/>
  <Override PartName="/xl/worksheets/sheet9.xml" ContentType="application/vnd.openxmlformats-officedocument.spreadsheetml.worksheet+xml"/>
  <Override PartName="/xl/chartsheets/sheet10.xml" ContentType="application/vnd.openxmlformats-officedocument.spreadsheetml.chartsheet+xml"/>
  <Override PartName="/xl/worksheets/sheet10.xml" ContentType="application/vnd.openxmlformats-officedocument.spreadsheetml.worksheet+xml"/>
  <Override PartName="/xl/chartsheets/sheet11.xml" ContentType="application/vnd.openxmlformats-officedocument.spreadsheetml.chartsheet+xml"/>
  <Override PartName="/xl/worksheets/sheet11.xml" ContentType="application/vnd.openxmlformats-officedocument.spreadsheetml.worksheet+xml"/>
  <Override PartName="/xl/chartsheets/sheet12.xml" ContentType="application/vnd.openxmlformats-officedocument.spreadsheetml.chartsheet+xml"/>
  <Override PartName="/xl/worksheets/sheet12.xml" ContentType="application/vnd.openxmlformats-officedocument.spreadsheetml.worksheet+xml"/>
  <Override PartName="/xl/chartsheets/sheet13.xml" ContentType="application/vnd.openxmlformats-officedocument.spreadsheetml.chartsheet+xml"/>
  <Override PartName="/xl/worksheets/sheet13.xml" ContentType="application/vnd.openxmlformats-officedocument.spreadsheetml.worksheet+xml"/>
  <Override PartName="/xl/chartsheets/sheet14.xml" ContentType="application/vnd.openxmlformats-officedocument.spreadsheetml.chartsheet+xml"/>
  <Override PartName="/xl/worksheets/sheet14.xml" ContentType="application/vnd.openxmlformats-officedocument.spreadsheetml.worksheet+xml"/>
  <Override PartName="/xl/chartsheets/sheet15.xml" ContentType="application/vnd.openxmlformats-officedocument.spreadsheetml.chartsheet+xml"/>
  <Override PartName="/xl/worksheets/sheet15.xml" ContentType="application/vnd.openxmlformats-officedocument.spreadsheetml.worksheet+xml"/>
  <Override PartName="/xl/chartsheets/sheet16.xml" ContentType="application/vnd.openxmlformats-officedocument.spreadsheetml.chartsheet+xml"/>
  <Override PartName="/xl/worksheets/sheet16.xml" ContentType="application/vnd.openxmlformats-officedocument.spreadsheetml.worksheet+xml"/>
  <Override PartName="/xl/chartsheets/sheet17.xml" ContentType="application/vnd.openxmlformats-officedocument.spreadsheetml.chartsheet+xml"/>
  <Override PartName="/xl/worksheets/sheet17.xml" ContentType="application/vnd.openxmlformats-officedocument.spreadsheetml.worksheet+xml"/>
  <Override PartName="/xl/chartsheets/sheet18.xml" ContentType="application/vnd.openxmlformats-officedocument.spreadsheetml.chartsheet+xml"/>
  <Override PartName="/xl/worksheets/sheet18.xml" ContentType="application/vnd.openxmlformats-officedocument.spreadsheetml.worksheet+xml"/>
  <Override PartName="/xl/chartsheets/sheet19.xml" ContentType="application/vnd.openxmlformats-officedocument.spreadsheetml.chartsheet+xml"/>
  <Override PartName="/xl/worksheets/sheet19.xml" ContentType="application/vnd.openxmlformats-officedocument.spreadsheetml.worksheet+xml"/>
  <Override PartName="/xl/chartsheets/sheet20.xml" ContentType="application/vnd.openxmlformats-officedocument.spreadsheetml.chartsheet+xml"/>
  <Override PartName="/xl/worksheets/sheet20.xml" ContentType="application/vnd.openxmlformats-officedocument.spreadsheetml.worksheet+xml"/>
  <Override PartName="/xl/chartsheets/sheet21.xml" ContentType="application/vnd.openxmlformats-officedocument.spreadsheetml.chartsheet+xml"/>
  <Override PartName="/xl/worksheets/sheet21.xml" ContentType="application/vnd.openxmlformats-officedocument.spreadsheetml.worksheet+xml"/>
  <Override PartName="/xl/chartsheets/sheet22.xml" ContentType="application/vnd.openxmlformats-officedocument.spreadsheetml.chartsheet+xml"/>
  <Override PartName="/xl/worksheets/sheet22.xml" ContentType="application/vnd.openxmlformats-officedocument.spreadsheetml.worksheet+xml"/>
  <Override PartName="/xl/chartsheets/sheet23.xml" ContentType="application/vnd.openxmlformats-officedocument.spreadsheetml.chartsheet+xml"/>
  <Override PartName="/xl/worksheets/sheet23.xml" ContentType="application/vnd.openxmlformats-officedocument.spreadsheetml.worksheet+xml"/>
  <Override PartName="/xl/chartsheets/sheet24.xml" ContentType="application/vnd.openxmlformats-officedocument.spreadsheetml.chartsheet+xml"/>
  <Override PartName="/xl/worksheets/sheet24.xml" ContentType="application/vnd.openxmlformats-officedocument.spreadsheetml.worksheet+xml"/>
  <Override PartName="/xl/chartsheets/sheet25.xml" ContentType="application/vnd.openxmlformats-officedocument.spreadsheetml.chartsheet+xml"/>
  <Override PartName="/xl/worksheets/sheet25.xml" ContentType="application/vnd.openxmlformats-officedocument.spreadsheetml.worksheet+xml"/>
  <Override PartName="/xl/chartsheets/sheet26.xml" ContentType="application/vnd.openxmlformats-officedocument.spreadsheetml.chartsheet+xml"/>
  <Override PartName="/xl/worksheets/sheet26.xml" ContentType="application/vnd.openxmlformats-officedocument.spreadsheetml.worksheet+xml"/>
  <Override PartName="/xl/chartsheets/sheet27.xml" ContentType="application/vnd.openxmlformats-officedocument.spreadsheetml.chartsheet+xml"/>
  <Override PartName="/xl/worksheets/sheet27.xml" ContentType="application/vnd.openxmlformats-officedocument.spreadsheetml.worksheet+xml"/>
  <Override PartName="/xl/chartsheets/sheet28.xml" ContentType="application/vnd.openxmlformats-officedocument.spreadsheetml.chartsheet+xml"/>
  <Override PartName="/xl/worksheets/sheet28.xml" ContentType="application/vnd.openxmlformats-officedocument.spreadsheetml.worksheet+xml"/>
  <Override PartName="/xl/chartsheets/sheet29.xml" ContentType="application/vnd.openxmlformats-officedocument.spreadsheetml.chartsheet+xml"/>
  <Override PartName="/xl/worksheets/sheet29.xml" ContentType="application/vnd.openxmlformats-officedocument.spreadsheetml.worksheet+xml"/>
  <Override PartName="/xl/chartsheets/sheet30.xml" ContentType="application/vnd.openxmlformats-officedocument.spreadsheetml.chartsheet+xml"/>
  <Override PartName="/xl/worksheets/sheet30.xml" ContentType="application/vnd.openxmlformats-officedocument.spreadsheetml.worksheet+xml"/>
  <Override PartName="/xl/chartsheets/sheet31.xml" ContentType="application/vnd.openxmlformats-officedocument.spreadsheetml.chartsheet+xml"/>
  <Override PartName="/xl/worksheets/sheet31.xml" ContentType="application/vnd.openxmlformats-officedocument.spreadsheetml.worksheet+xml"/>
  <Override PartName="/xl/chartsheets/sheet32.xml" ContentType="application/vnd.openxmlformats-officedocument.spreadsheetml.chartsheet+xml"/>
  <Override PartName="/xl/worksheets/sheet32.xml" ContentType="application/vnd.openxmlformats-officedocument.spreadsheetml.worksheet+xml"/>
  <Override PartName="/xl/chartsheets/sheet33.xml" ContentType="application/vnd.openxmlformats-officedocument.spreadsheetml.chartsheet+xml"/>
  <Override PartName="/xl/worksheets/sheet33.xml" ContentType="application/vnd.openxmlformats-officedocument.spreadsheetml.worksheet+xml"/>
  <Override PartName="/xl/chartsheets/sheet34.xml" ContentType="application/vnd.openxmlformats-officedocument.spreadsheetml.chartsheet+xml"/>
  <Override PartName="/xl/worksheets/sheet34.xml" ContentType="application/vnd.openxmlformats-officedocument.spreadsheetml.worksheet+xml"/>
  <Override PartName="/xl/chartsheets/sheet35.xml" ContentType="application/vnd.openxmlformats-officedocument.spreadsheetml.chartsheet+xml"/>
  <Override PartName="/xl/worksheets/sheet35.xml" ContentType="application/vnd.openxmlformats-officedocument.spreadsheetml.worksheet+xml"/>
  <Override PartName="/xl/chartsheets/sheet36.xml" ContentType="application/vnd.openxmlformats-officedocument.spreadsheetml.chartsheet+xml"/>
  <Override PartName="/xl/worksheets/sheet36.xml" ContentType="application/vnd.openxmlformats-officedocument.spreadsheetml.worksheet+xml"/>
  <Override PartName="/xl/chartsheets/sheet37.xml" ContentType="application/vnd.openxmlformats-officedocument.spreadsheetml.chartsheet+xml"/>
  <Override PartName="/xl/worksheets/sheet37.xml" ContentType="application/vnd.openxmlformats-officedocument.spreadsheetml.worksheet+xml"/>
  <Override PartName="/xl/chartsheets/sheet38.xml" ContentType="application/vnd.openxmlformats-officedocument.spreadsheetml.chartsheet+xml"/>
  <Override PartName="/xl/worksheets/sheet38.xml" ContentType="application/vnd.openxmlformats-officedocument.spreadsheetml.worksheet+xml"/>
  <Override PartName="/xl/chartsheets/sheet39.xml" ContentType="application/vnd.openxmlformats-officedocument.spreadsheetml.chartsheet+xml"/>
  <Override PartName="/xl/worksheets/sheet39.xml" ContentType="application/vnd.openxmlformats-officedocument.spreadsheetml.worksheet+xml"/>
  <Override PartName="/xl/chartsheets/sheet40.xml" ContentType="application/vnd.openxmlformats-officedocument.spreadsheetml.chartsheet+xml"/>
  <Override PartName="/xl/worksheets/sheet40.xml" ContentType="application/vnd.openxmlformats-officedocument.spreadsheetml.worksheet+xml"/>
  <Override PartName="/xl/chartsheets/sheet41.xml" ContentType="application/vnd.openxmlformats-officedocument.spreadsheetml.chartsheet+xml"/>
  <Override PartName="/xl/worksheets/sheet4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theme/themeOverride1.xml" ContentType="application/vnd.openxmlformats-officedocument.themeOverrid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theme/themeOverride2.xml" ContentType="application/vnd.openxmlformats-officedocument.themeOverride+xml"/>
  <Override PartName="/xl/drawings/drawing4.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theme/themeOverride3.xml" ContentType="application/vnd.openxmlformats-officedocument.themeOverride+xml"/>
  <Override PartName="/xl/drawings/drawing5.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6.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7.xml" ContentType="application/vnd.openxmlformats-officedocument.drawing+xml"/>
  <Override PartName="/xl/charts/chart7.xml" ContentType="application/vnd.openxmlformats-officedocument.drawingml.chart+xml"/>
  <Override PartName="/xl/drawings/drawing8.xml" ContentType="application/vnd.openxmlformats-officedocument.drawing+xml"/>
  <Override PartName="/xl/charts/chart8.xml" ContentType="application/vnd.openxmlformats-officedocument.drawingml.chart+xml"/>
  <Override PartName="/xl/charts/style7.xml" ContentType="application/vnd.ms-office.chartstyle+xml"/>
  <Override PartName="/xl/charts/colors7.xml" ContentType="application/vnd.ms-office.chartcolorstyle+xml"/>
  <Override PartName="/xl/drawings/drawing9.xml" ContentType="application/vnd.openxmlformats-officedocument.drawing+xml"/>
  <Override PartName="/xl/charts/chart9.xml" ContentType="application/vnd.openxmlformats-officedocument.drawingml.chart+xml"/>
  <Override PartName="/xl/charts/style8.xml" ContentType="application/vnd.ms-office.chartstyle+xml"/>
  <Override PartName="/xl/charts/colors8.xml" ContentType="application/vnd.ms-office.chartcolorstyle+xml"/>
  <Override PartName="/xl/drawings/drawing10.xml" ContentType="application/vnd.openxmlformats-officedocument.drawing+xml"/>
  <Override PartName="/xl/charts/chart10.xml" ContentType="application/vnd.openxmlformats-officedocument.drawingml.chart+xml"/>
  <Override PartName="/xl/charts/style9.xml" ContentType="application/vnd.ms-office.chartstyle+xml"/>
  <Override PartName="/xl/charts/colors9.xml" ContentType="application/vnd.ms-office.chartcolorstyle+xml"/>
  <Override PartName="/xl/theme/themeOverride4.xml" ContentType="application/vnd.openxmlformats-officedocument.themeOverride+xml"/>
  <Override PartName="/xl/drawings/drawing11.xml" ContentType="application/vnd.openxmlformats-officedocument.drawing+xml"/>
  <Override PartName="/xl/charts/chart11.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12.xml" ContentType="application/vnd.openxmlformats-officedocument.drawingml.chartshapes+xml"/>
  <Override PartName="/xl/drawings/drawing13.xml" ContentType="application/vnd.openxmlformats-officedocument.drawing+xml"/>
  <Override PartName="/xl/charts/chart12.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14.xml" ContentType="application/vnd.openxmlformats-officedocument.drawing+xml"/>
  <Override PartName="/xl/charts/chart13.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15.xml" ContentType="application/vnd.openxmlformats-officedocument.drawing+xml"/>
  <Override PartName="/xl/charts/chart14.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16.xml" ContentType="application/vnd.openxmlformats-officedocument.drawing+xml"/>
  <Override PartName="/xl/charts/chart15.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17.xml" ContentType="application/vnd.openxmlformats-officedocument.drawing+xml"/>
  <Override PartName="/xl/charts/chart16.xml" ContentType="application/vnd.openxmlformats-officedocument.drawingml.chart+xml"/>
  <Override PartName="/xl/charts/style15.xml" ContentType="application/vnd.ms-office.chartstyle+xml"/>
  <Override PartName="/xl/charts/colors15.xml" ContentType="application/vnd.ms-office.chartcolorstyle+xml"/>
  <Override PartName="/xl/drawings/drawing18.xml" ContentType="application/vnd.openxmlformats-officedocument.drawing+xml"/>
  <Override PartName="/xl/charts/chart17.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19.xml" ContentType="application/vnd.openxmlformats-officedocument.drawing+xml"/>
  <Override PartName="/xl/charts/chart18.xml" ContentType="application/vnd.openxmlformats-officedocument.drawingml.chart+xml"/>
  <Override PartName="/xl/charts/style17.xml" ContentType="application/vnd.ms-office.chartstyle+xml"/>
  <Override PartName="/xl/charts/colors17.xml" ContentType="application/vnd.ms-office.chartcolorstyle+xml"/>
  <Override PartName="/xl/drawings/drawing20.xml" ContentType="application/vnd.openxmlformats-officedocument.drawing+xml"/>
  <Override PartName="/xl/charts/chart19.xml" ContentType="application/vnd.openxmlformats-officedocument.drawingml.chart+xml"/>
  <Override PartName="/xl/charts/style18.xml" ContentType="application/vnd.ms-office.chartstyle+xml"/>
  <Override PartName="/xl/charts/colors18.xml" ContentType="application/vnd.ms-office.chartcolorstyle+xml"/>
  <Override PartName="/xl/theme/themeOverride5.xml" ContentType="application/vnd.openxmlformats-officedocument.themeOverride+xml"/>
  <Override PartName="/xl/drawings/drawing21.xml" ContentType="application/vnd.openxmlformats-officedocument.drawing+xml"/>
  <Override PartName="/xl/charts/chart20.xml" ContentType="application/vnd.openxmlformats-officedocument.drawingml.chart+xml"/>
  <Override PartName="/xl/charts/style19.xml" ContentType="application/vnd.ms-office.chartstyle+xml"/>
  <Override PartName="/xl/charts/colors19.xml" ContentType="application/vnd.ms-office.chartcolorstyle+xml"/>
  <Override PartName="/xl/theme/themeOverride6.xml" ContentType="application/vnd.openxmlformats-officedocument.themeOverride+xml"/>
  <Override PartName="/xl/drawings/drawing22.xml" ContentType="application/vnd.openxmlformats-officedocument.drawing+xml"/>
  <Override PartName="/xl/charts/chart21.xml" ContentType="application/vnd.openxmlformats-officedocument.drawingml.chart+xml"/>
  <Override PartName="/xl/charts/style20.xml" ContentType="application/vnd.ms-office.chartstyle+xml"/>
  <Override PartName="/xl/charts/colors20.xml" ContentType="application/vnd.ms-office.chartcolorstyle+xml"/>
  <Override PartName="/xl/drawings/drawing23.xml" ContentType="application/vnd.openxmlformats-officedocument.drawing+xml"/>
  <Override PartName="/xl/charts/chart22.xml" ContentType="application/vnd.openxmlformats-officedocument.drawingml.chart+xml"/>
  <Override PartName="/xl/charts/style21.xml" ContentType="application/vnd.ms-office.chartstyle+xml"/>
  <Override PartName="/xl/charts/colors21.xml" ContentType="application/vnd.ms-office.chartcolorstyle+xml"/>
  <Override PartName="/xl/theme/themeOverride7.xml" ContentType="application/vnd.openxmlformats-officedocument.themeOverride+xml"/>
  <Override PartName="/xl/drawings/drawing24.xml" ContentType="application/vnd.openxmlformats-officedocument.drawing+xml"/>
  <Override PartName="/xl/charts/chart23.xml" ContentType="application/vnd.openxmlformats-officedocument.drawingml.chart+xml"/>
  <Override PartName="/xl/charts/style22.xml" ContentType="application/vnd.ms-office.chartstyle+xml"/>
  <Override PartName="/xl/charts/colors22.xml" ContentType="application/vnd.ms-office.chartcolorstyle+xml"/>
  <Override PartName="/xl/drawings/drawing25.xml" ContentType="application/vnd.openxmlformats-officedocument.drawing+xml"/>
  <Override PartName="/xl/charts/chart24.xml" ContentType="application/vnd.openxmlformats-officedocument.drawingml.chart+xml"/>
  <Override PartName="/xl/charts/style23.xml" ContentType="application/vnd.ms-office.chartstyle+xml"/>
  <Override PartName="/xl/charts/colors23.xml" ContentType="application/vnd.ms-office.chartcolorstyle+xml"/>
  <Override PartName="/xl/drawings/drawing26.xml" ContentType="application/vnd.openxmlformats-officedocument.drawing+xml"/>
  <Override PartName="/xl/charts/chart25.xml" ContentType="application/vnd.openxmlformats-officedocument.drawingml.chart+xml"/>
  <Override PartName="/xl/charts/style24.xml" ContentType="application/vnd.ms-office.chartstyle+xml"/>
  <Override PartName="/xl/charts/colors24.xml" ContentType="application/vnd.ms-office.chartcolorstyle+xml"/>
  <Override PartName="/xl/theme/themeOverride8.xml" ContentType="application/vnd.openxmlformats-officedocument.themeOverride+xml"/>
  <Override PartName="/xl/drawings/drawing27.xml" ContentType="application/vnd.openxmlformats-officedocument.drawing+xml"/>
  <Override PartName="/xl/charts/chart26.xml" ContentType="application/vnd.openxmlformats-officedocument.drawingml.chart+xml"/>
  <Override PartName="/xl/charts/style25.xml" ContentType="application/vnd.ms-office.chartstyle+xml"/>
  <Override PartName="/xl/charts/colors25.xml" ContentType="application/vnd.ms-office.chartcolorstyle+xml"/>
  <Override PartName="/xl/theme/themeOverride9.xml" ContentType="application/vnd.openxmlformats-officedocument.themeOverride+xml"/>
  <Override PartName="/xl/drawings/drawing28.xml" ContentType="application/vnd.openxmlformats-officedocument.drawingml.chartshapes+xml"/>
  <Override PartName="/xl/drawings/drawing29.xml" ContentType="application/vnd.openxmlformats-officedocument.drawing+xml"/>
  <Override PartName="/xl/charts/chart27.xml" ContentType="application/vnd.openxmlformats-officedocument.drawingml.chart+xml"/>
  <Override PartName="/xl/charts/style26.xml" ContentType="application/vnd.ms-office.chartstyle+xml"/>
  <Override PartName="/xl/charts/colors26.xml" ContentType="application/vnd.ms-office.chartcolorstyle+xml"/>
  <Override PartName="/xl/drawings/drawing30.xml" ContentType="application/vnd.openxmlformats-officedocument.drawing+xml"/>
  <Override PartName="/xl/charts/chart28.xml" ContentType="application/vnd.openxmlformats-officedocument.drawingml.chart+xml"/>
  <Override PartName="/xl/charts/style27.xml" ContentType="application/vnd.ms-office.chartstyle+xml"/>
  <Override PartName="/xl/charts/colors27.xml" ContentType="application/vnd.ms-office.chartcolorstyle+xml"/>
  <Override PartName="/xl/drawings/drawing31.xml" ContentType="application/vnd.openxmlformats-officedocument.drawing+xml"/>
  <Override PartName="/xl/charts/chart29.xml" ContentType="application/vnd.openxmlformats-officedocument.drawingml.chart+xml"/>
  <Override PartName="/xl/charts/style28.xml" ContentType="application/vnd.ms-office.chartstyle+xml"/>
  <Override PartName="/xl/charts/colors28.xml" ContentType="application/vnd.ms-office.chartcolorstyle+xml"/>
  <Override PartName="/xl/drawings/drawing32.xml" ContentType="application/vnd.openxmlformats-officedocument.drawing+xml"/>
  <Override PartName="/xl/charts/chart30.xml" ContentType="application/vnd.openxmlformats-officedocument.drawingml.chart+xml"/>
  <Override PartName="/xl/charts/style29.xml" ContentType="application/vnd.ms-office.chartstyle+xml"/>
  <Override PartName="/xl/charts/colors29.xml" ContentType="application/vnd.ms-office.chartcolorstyle+xml"/>
  <Override PartName="/xl/drawings/drawing33.xml" ContentType="application/vnd.openxmlformats-officedocument.drawing+xml"/>
  <Override PartName="/xl/charts/chart31.xml" ContentType="application/vnd.openxmlformats-officedocument.drawingml.chart+xml"/>
  <Override PartName="/xl/charts/style30.xml" ContentType="application/vnd.ms-office.chartstyle+xml"/>
  <Override PartName="/xl/charts/colors30.xml" ContentType="application/vnd.ms-office.chartcolorstyle+xml"/>
  <Override PartName="/xl/theme/themeOverride10.xml" ContentType="application/vnd.openxmlformats-officedocument.themeOverride+xml"/>
  <Override PartName="/xl/drawings/drawing34.xml" ContentType="application/vnd.openxmlformats-officedocument.drawing+xml"/>
  <Override PartName="/xl/charts/chart32.xml" ContentType="application/vnd.openxmlformats-officedocument.drawingml.chart+xml"/>
  <Override PartName="/xl/charts/style31.xml" ContentType="application/vnd.ms-office.chartstyle+xml"/>
  <Override PartName="/xl/charts/colors31.xml" ContentType="application/vnd.ms-office.chartcolorstyle+xml"/>
  <Override PartName="/xl/drawings/drawing35.xml" ContentType="application/vnd.openxmlformats-officedocument.drawing+xml"/>
  <Override PartName="/xl/charts/chart33.xml" ContentType="application/vnd.openxmlformats-officedocument.drawingml.chart+xml"/>
  <Override PartName="/xl/charts/style32.xml" ContentType="application/vnd.ms-office.chartstyle+xml"/>
  <Override PartName="/xl/charts/colors32.xml" ContentType="application/vnd.ms-office.chartcolorstyle+xml"/>
  <Override PartName="/xl/drawings/drawing36.xml" ContentType="application/vnd.openxmlformats-officedocument.drawing+xml"/>
  <Override PartName="/xl/charts/chart34.xml" ContentType="application/vnd.openxmlformats-officedocument.drawingml.chart+xml"/>
  <Override PartName="/xl/charts/style33.xml" ContentType="application/vnd.ms-office.chartstyle+xml"/>
  <Override PartName="/xl/charts/colors33.xml" ContentType="application/vnd.ms-office.chartcolorstyle+xml"/>
  <Override PartName="/xl/theme/themeOverride11.xml" ContentType="application/vnd.openxmlformats-officedocument.themeOverride+xml"/>
  <Override PartName="/xl/drawings/drawing37.xml" ContentType="application/vnd.openxmlformats-officedocument.drawing+xml"/>
  <Override PartName="/xl/charts/chart35.xml" ContentType="application/vnd.openxmlformats-officedocument.drawingml.chart+xml"/>
  <Override PartName="/xl/charts/style34.xml" ContentType="application/vnd.ms-office.chartstyle+xml"/>
  <Override PartName="/xl/charts/colors34.xml" ContentType="application/vnd.ms-office.chartcolorstyle+xml"/>
  <Override PartName="/xl/theme/themeOverride12.xml" ContentType="application/vnd.openxmlformats-officedocument.themeOverride+xml"/>
  <Override PartName="/xl/charts/chart36.xml" ContentType="application/vnd.openxmlformats-officedocument.drawingml.chart+xml"/>
  <Override PartName="/xl/charts/style35.xml" ContentType="application/vnd.ms-office.chartstyle+xml"/>
  <Override PartName="/xl/charts/colors35.xml" ContentType="application/vnd.ms-office.chartcolorstyle+xml"/>
  <Override PartName="/xl/theme/themeOverride13.xml" ContentType="application/vnd.openxmlformats-officedocument.themeOverride+xml"/>
  <Override PartName="/xl/charts/chart37.xml" ContentType="application/vnd.openxmlformats-officedocument.drawingml.chart+xml"/>
  <Override PartName="/xl/charts/style36.xml" ContentType="application/vnd.ms-office.chartstyle+xml"/>
  <Override PartName="/xl/charts/colors36.xml" ContentType="application/vnd.ms-office.chartcolorstyle+xml"/>
  <Override PartName="/xl/theme/themeOverride14.xml" ContentType="application/vnd.openxmlformats-officedocument.themeOverride+xml"/>
  <Override PartName="/xl/charts/chart38.xml" ContentType="application/vnd.openxmlformats-officedocument.drawingml.chart+xml"/>
  <Override PartName="/xl/charts/style37.xml" ContentType="application/vnd.ms-office.chartstyle+xml"/>
  <Override PartName="/xl/charts/colors37.xml" ContentType="application/vnd.ms-office.chartcolorstyle+xml"/>
  <Override PartName="/xl/theme/themeOverride15.xml" ContentType="application/vnd.openxmlformats-officedocument.themeOverride+xml"/>
  <Override PartName="/xl/charts/chart39.xml" ContentType="application/vnd.openxmlformats-officedocument.drawingml.chart+xml"/>
  <Override PartName="/xl/charts/style38.xml" ContentType="application/vnd.ms-office.chartstyle+xml"/>
  <Override PartName="/xl/charts/colors38.xml" ContentType="application/vnd.ms-office.chartcolorstyle+xml"/>
  <Override PartName="/xl/theme/themeOverride16.xml" ContentType="application/vnd.openxmlformats-officedocument.themeOverride+xml"/>
  <Override PartName="/xl/drawings/drawing38.xml" ContentType="application/vnd.openxmlformats-officedocument.drawing+xml"/>
  <Override PartName="/xl/charts/chart40.xml" ContentType="application/vnd.openxmlformats-officedocument.drawingml.chart+xml"/>
  <Override PartName="/xl/charts/style39.xml" ContentType="application/vnd.ms-office.chartstyle+xml"/>
  <Override PartName="/xl/charts/colors39.xml" ContentType="application/vnd.ms-office.chartcolorstyle+xml"/>
  <Override PartName="/xl/theme/themeOverride17.xml" ContentType="application/vnd.openxmlformats-officedocument.themeOverride+xml"/>
  <Override PartName="/xl/drawings/drawing39.xml" ContentType="application/vnd.openxmlformats-officedocument.drawing+xml"/>
  <Override PartName="/xl/charts/chart41.xml" ContentType="application/vnd.openxmlformats-officedocument.drawingml.chart+xml"/>
  <Override PartName="/xl/charts/style40.xml" ContentType="application/vnd.ms-office.chartstyle+xml"/>
  <Override PartName="/xl/charts/colors40.xml" ContentType="application/vnd.ms-office.chartcolorstyle+xml"/>
  <Override PartName="/xl/theme/themeOverride18.xml" ContentType="application/vnd.openxmlformats-officedocument.themeOverride+xml"/>
  <Override PartName="/xl/drawings/drawing40.xml" ContentType="application/vnd.openxmlformats-officedocument.drawing+xml"/>
  <Override PartName="/xl/charts/chart42.xml" ContentType="application/vnd.openxmlformats-officedocument.drawingml.chart+xml"/>
  <Override PartName="/xl/charts/style41.xml" ContentType="application/vnd.ms-office.chartstyle+xml"/>
  <Override PartName="/xl/charts/colors41.xml" ContentType="application/vnd.ms-office.chartcolorstyle+xml"/>
  <Override PartName="/xl/drawings/drawing41.xml" ContentType="application/vnd.openxmlformats-officedocument.drawing+xml"/>
  <Override PartName="/xl/charts/chart43.xml" ContentType="application/vnd.openxmlformats-officedocument.drawingml.chart+xml"/>
  <Override PartName="/xl/charts/style42.xml" ContentType="application/vnd.ms-office.chartstyle+xml"/>
  <Override PartName="/xl/charts/colors42.xml" ContentType="application/vnd.ms-office.chartcolorstyle+xml"/>
  <Override PartName="/xl/theme/themeOverride19.xml" ContentType="application/vnd.openxmlformats-officedocument.themeOverride+xml"/>
  <Override PartName="/xl/drawings/drawing42.xml" ContentType="application/vnd.openxmlformats-officedocument.drawing+xml"/>
  <Override PartName="/xl/charts/chart44.xml" ContentType="application/vnd.openxmlformats-officedocument.drawingml.chart+xml"/>
  <Override PartName="/xl/charts/style43.xml" ContentType="application/vnd.ms-office.chartstyle+xml"/>
  <Override PartName="/xl/charts/colors43.xml" ContentType="application/vnd.ms-office.chartcolorstyle+xml"/>
  <Override PartName="/xl/theme/themeOverride20.xml" ContentType="application/vnd.openxmlformats-officedocument.themeOverride+xml"/>
  <Override PartName="/xl/drawings/drawing43.xml" ContentType="application/vnd.openxmlformats-officedocument.drawing+xml"/>
  <Override PartName="/xl/charts/chart45.xml" ContentType="application/vnd.openxmlformats-officedocument.drawingml.chart+xml"/>
  <Override PartName="/xl/charts/style44.xml" ContentType="application/vnd.ms-office.chartstyle+xml"/>
  <Override PartName="/xl/charts/colors44.xml" ContentType="application/vnd.ms-office.chartcolorstyle+xml"/>
  <Override PartName="/xl/theme/themeOverride21.xml" ContentType="application/vnd.openxmlformats-officedocument.themeOverride+xml"/>
  <Override PartName="/xl/drawings/drawing44.xml" ContentType="application/vnd.openxmlformats-officedocument.drawing+xml"/>
  <Override PartName="/xl/charts/chart46.xml" ContentType="application/vnd.openxmlformats-officedocument.drawingml.chart+xml"/>
  <Override PartName="/xl/charts/style45.xml" ContentType="application/vnd.ms-office.chartstyle+xml"/>
  <Override PartName="/xl/charts/colors45.xml" ContentType="application/vnd.ms-office.chartcolorstyle+xml"/>
  <Override PartName="/xl/theme/themeOverride22.xml" ContentType="application/vnd.openxmlformats-officedocument.themeOverrid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codeName="ThisWorkbook"/>
  <mc:AlternateContent xmlns:mc="http://schemas.openxmlformats.org/markup-compatibility/2006">
    <mc:Choice Requires="x15">
      <x15ac:absPath xmlns:x15ac="http://schemas.microsoft.com/office/spreadsheetml/2010/11/ac" url="https://sfisportal.sharepoint.com/sites/Statistik-FrskringariSverige2014-2023/Delade dokument/"/>
    </mc:Choice>
  </mc:AlternateContent>
  <xr:revisionPtr revIDLastSave="0" documentId="8_{1FE3D9E2-32A3-4A65-984E-11AE7F8FA0E1}" xr6:coauthVersionLast="47" xr6:coauthVersionMax="47" xr10:uidLastSave="{00000000-0000-0000-0000-000000000000}"/>
  <bookViews>
    <workbookView xWindow="28680" yWindow="-120" windowWidth="29040" windowHeight="15720" tabRatio="829" firstSheet="22" activeTab="23" xr2:uid="{00000000-000D-0000-FFFF-FFFF00000000}"/>
  </bookViews>
  <sheets>
    <sheet name="Diagram1" sheetId="216" r:id="rId1"/>
    <sheet name="Data Dia 1" sheetId="163" r:id="rId2"/>
    <sheet name="Diagram2" sheetId="217" r:id="rId3"/>
    <sheet name="Data Dia 2" sheetId="165" r:id="rId4"/>
    <sheet name="Diagram3" sheetId="218" r:id="rId5"/>
    <sheet name="Data Dia 3" sheetId="96" r:id="rId6"/>
    <sheet name="Diagram4" sheetId="219" r:id="rId7"/>
    <sheet name="Data Dia 4" sheetId="98" r:id="rId8"/>
    <sheet name="Diagram5" sheetId="220" r:id="rId9"/>
    <sheet name="Data Dia 5" sheetId="119" r:id="rId10"/>
    <sheet name="Diagram6" sheetId="221" r:id="rId11"/>
    <sheet name="Data Dia 6" sheetId="117" r:id="rId12"/>
    <sheet name="Diagram7" sheetId="222" r:id="rId13"/>
    <sheet name="Data Dia 7" sheetId="115" r:id="rId14"/>
    <sheet name="Diagram8" sheetId="223" r:id="rId15"/>
    <sheet name="Data Dia 8" sheetId="36" r:id="rId16"/>
    <sheet name="Diagram9" sheetId="224" r:id="rId17"/>
    <sheet name="Data Dia 9" sheetId="99" r:id="rId18"/>
    <sheet name="Diagram10" sheetId="225" r:id="rId19"/>
    <sheet name="Data Dia 10" sheetId="211" r:id="rId20"/>
    <sheet name="Diagram11" sheetId="226" r:id="rId21"/>
    <sheet name="Data Dia 11" sheetId="78" r:id="rId22"/>
    <sheet name="Diagram12" sheetId="227" r:id="rId23"/>
    <sheet name="Data Dia 12" sheetId="79" r:id="rId24"/>
    <sheet name="Diagram13" sheetId="228" r:id="rId25"/>
    <sheet name="Data Dia 13" sheetId="207" r:id="rId26"/>
    <sheet name="Diagram14" sheetId="229" r:id="rId27"/>
    <sheet name="Data Dia14" sheetId="209" r:id="rId28"/>
    <sheet name="Diagram15" sheetId="230" r:id="rId29"/>
    <sheet name="Data Dia 15" sheetId="175" r:id="rId30"/>
    <sheet name="Diagram16" sheetId="231" r:id="rId31"/>
    <sheet name="Data Dia 16" sheetId="189" r:id="rId32"/>
    <sheet name="Diagram17" sheetId="232" r:id="rId33"/>
    <sheet name="Data Dia 17" sheetId="6" r:id="rId34"/>
    <sheet name="Diagram18" sheetId="233" r:id="rId35"/>
    <sheet name="Data Dia 18" sheetId="200" r:id="rId36"/>
    <sheet name="Diagram19" sheetId="234" r:id="rId37"/>
    <sheet name="Data Dia 19" sheetId="202" r:id="rId38"/>
    <sheet name="Diagram20" sheetId="235" r:id="rId39"/>
    <sheet name="Data Dia 20" sheetId="131" r:id="rId40"/>
    <sheet name="Diagram21" sheetId="236" r:id="rId41"/>
    <sheet name="Data Dia 21" sheetId="60" r:id="rId42"/>
    <sheet name="Diagram22" sheetId="237" r:id="rId43"/>
    <sheet name="Data Dia 22" sheetId="156" r:id="rId44"/>
    <sheet name="Diagram23" sheetId="238" r:id="rId45"/>
    <sheet name="Data Dia 23" sheetId="22" r:id="rId46"/>
    <sheet name="Diagram24" sheetId="239" r:id="rId47"/>
    <sheet name="Data Dia 24" sheetId="24" r:id="rId48"/>
    <sheet name="Diagram25" sheetId="240" r:id="rId49"/>
    <sheet name="Data Dia 25" sheetId="196" r:id="rId50"/>
    <sheet name="Diagram26" sheetId="241" r:id="rId51"/>
    <sheet name="Data Dia 26" sheetId="193" r:id="rId52"/>
    <sheet name="Diagram27" sheetId="242" r:id="rId53"/>
    <sheet name="Data Dia 27" sheetId="191" r:id="rId54"/>
    <sheet name="Diagram28" sheetId="243" r:id="rId55"/>
    <sheet name="Data Dia 28" sheetId="244" r:id="rId56"/>
    <sheet name="Diagram29" sheetId="245" r:id="rId57"/>
    <sheet name="Data Dia 29" sheetId="183" r:id="rId58"/>
    <sheet name="Diagram30" sheetId="246" r:id="rId59"/>
    <sheet name="Data Dia 30" sheetId="168" r:id="rId60"/>
    <sheet name="Diagram31" sheetId="247" r:id="rId61"/>
    <sheet name="Data Dia 31" sheetId="170" r:id="rId62"/>
    <sheet name="Diagram32" sheetId="248" r:id="rId63"/>
    <sheet name="Data Dia 32" sheetId="27" r:id="rId64"/>
    <sheet name="Diagram33" sheetId="249" r:id="rId65"/>
    <sheet name="Data Dia 33" sheetId="82" r:id="rId66"/>
    <sheet name="Diagram34" sheetId="250" r:id="rId67"/>
    <sheet name="Data Dia 34" sheetId="154" r:id="rId68"/>
    <sheet name="Diagram35" sheetId="251" r:id="rId69"/>
    <sheet name="Data Dia 35" sheetId="214" r:id="rId70"/>
    <sheet name="Diagram36" sheetId="252" r:id="rId71"/>
    <sheet name="Data Dia 36" sheetId="215" r:id="rId72"/>
    <sheet name="Diagram37" sheetId="253" r:id="rId73"/>
    <sheet name="Data Dia 37" sheetId="84" r:id="rId74"/>
    <sheet name="Diagram38" sheetId="254" r:id="rId75"/>
    <sheet name="Data Dia 38" sheetId="152" r:id="rId76"/>
    <sheet name="Diagram39" sheetId="255" r:id="rId77"/>
    <sheet name="Data Dia 39" sheetId="142" r:id="rId78"/>
    <sheet name="Diagram40" sheetId="256" r:id="rId79"/>
    <sheet name="Data Dia 40" sheetId="86" r:id="rId80"/>
    <sheet name="Diagram41" sheetId="257" r:id="rId81"/>
    <sheet name="Data Dia 41" sheetId="88" r:id="rId82"/>
  </sheets>
  <definedNames>
    <definedName name="_xlnm._FilterDatabase" localSheetId="77" hidden="1">'Data Dia 39'!$A$10:$E$22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2" i="189" l="1"/>
  <c r="D22" i="189"/>
  <c r="E22" i="189"/>
  <c r="C23" i="189"/>
  <c r="D23" i="189"/>
  <c r="E23" i="189"/>
  <c r="C24" i="189"/>
  <c r="D24" i="189"/>
  <c r="E24" i="189"/>
  <c r="C25" i="189"/>
  <c r="D25" i="189"/>
  <c r="E25" i="189"/>
  <c r="C26" i="189"/>
  <c r="D26" i="189"/>
  <c r="E26" i="189"/>
  <c r="C27" i="189"/>
  <c r="D27" i="189"/>
  <c r="E27" i="189"/>
  <c r="E21" i="189"/>
  <c r="D21" i="189"/>
  <c r="C21" i="189"/>
  <c r="B21" i="189"/>
  <c r="B22" i="189"/>
  <c r="B23" i="189"/>
  <c r="B24" i="189"/>
  <c r="B25" i="189"/>
  <c r="B26" i="189"/>
  <c r="B27" i="189"/>
  <c r="F21" i="189" l="1"/>
  <c r="E15" i="193"/>
  <c r="F9" i="214"/>
  <c r="F10" i="214"/>
  <c r="F11" i="214"/>
  <c r="F12" i="214"/>
  <c r="F13" i="214"/>
  <c r="F14" i="214"/>
  <c r="F15" i="214"/>
  <c r="F16" i="214"/>
  <c r="F17" i="214"/>
  <c r="F18" i="214"/>
  <c r="E18" i="215" l="1"/>
  <c r="E17" i="215"/>
  <c r="E16" i="215"/>
  <c r="E15" i="215"/>
  <c r="E14" i="215"/>
  <c r="E13" i="215"/>
  <c r="E12" i="215"/>
  <c r="E11" i="215"/>
  <c r="E10" i="215"/>
  <c r="E9" i="215"/>
  <c r="D12" i="154" l="1"/>
  <c r="D13" i="154"/>
  <c r="D14" i="154"/>
  <c r="D15" i="154"/>
  <c r="D16" i="154"/>
  <c r="D17" i="154"/>
  <c r="D18" i="154"/>
  <c r="D19" i="154"/>
  <c r="D20" i="154"/>
  <c r="D21" i="154"/>
  <c r="D22" i="154"/>
  <c r="D23" i="154"/>
  <c r="D24" i="154"/>
  <c r="D25" i="154"/>
  <c r="D26" i="154"/>
  <c r="D27" i="154"/>
  <c r="D28" i="154"/>
  <c r="D29" i="154"/>
  <c r="D30" i="154"/>
  <c r="D31" i="154"/>
  <c r="D32" i="154"/>
  <c r="D33" i="154"/>
  <c r="D34" i="154"/>
  <c r="D35" i="154"/>
  <c r="D36" i="154"/>
  <c r="D37" i="154"/>
  <c r="D38" i="154"/>
  <c r="D39" i="154"/>
  <c r="D40" i="154"/>
  <c r="D41" i="154"/>
  <c r="D42" i="154"/>
  <c r="D43" i="154"/>
  <c r="D44" i="154"/>
  <c r="D45" i="154"/>
  <c r="D46" i="154"/>
  <c r="D47" i="154"/>
  <c r="D48" i="154"/>
  <c r="D49" i="154"/>
  <c r="D50" i="154"/>
  <c r="D11" i="154"/>
  <c r="H10" i="27"/>
  <c r="H11" i="27"/>
  <c r="H12" i="27"/>
  <c r="H13" i="27"/>
  <c r="H14" i="27"/>
  <c r="H15" i="27"/>
  <c r="H16" i="27"/>
  <c r="H17" i="27"/>
  <c r="H18" i="27"/>
  <c r="H19" i="27"/>
  <c r="H20" i="27"/>
  <c r="H21" i="27"/>
  <c r="H22" i="27"/>
  <c r="H23" i="27"/>
  <c r="H24" i="27"/>
  <c r="H25" i="27"/>
  <c r="H9" i="27"/>
  <c r="F12" i="142" l="1"/>
  <c r="F13" i="142"/>
  <c r="F14" i="142"/>
  <c r="F15" i="142"/>
  <c r="F16" i="142"/>
  <c r="F17" i="142"/>
  <c r="J17" i="142" s="1"/>
  <c r="F18" i="142"/>
  <c r="F19" i="142"/>
  <c r="F20" i="142"/>
  <c r="F21" i="142"/>
  <c r="F22" i="142"/>
  <c r="F23" i="142"/>
  <c r="F24" i="142"/>
  <c r="F25" i="142"/>
  <c r="F26" i="142"/>
  <c r="F27" i="142"/>
  <c r="F28" i="142"/>
  <c r="F29" i="142"/>
  <c r="F11" i="142"/>
  <c r="G11" i="183"/>
  <c r="G12" i="183"/>
  <c r="G13" i="183"/>
  <c r="G14" i="183"/>
  <c r="G15" i="183"/>
  <c r="G16" i="183"/>
  <c r="G17" i="183"/>
  <c r="G18" i="183"/>
  <c r="G19" i="183"/>
  <c r="G10" i="183"/>
  <c r="G11" i="196"/>
  <c r="G12" i="196"/>
  <c r="G13" i="196"/>
  <c r="G14" i="196"/>
  <c r="G15" i="196"/>
  <c r="G10" i="196"/>
  <c r="I11" i="131"/>
  <c r="I12" i="131"/>
  <c r="I13" i="131"/>
  <c r="I14" i="131"/>
  <c r="I15" i="131"/>
  <c r="I16" i="131"/>
  <c r="I17" i="131"/>
  <c r="I18" i="131"/>
  <c r="I19" i="131"/>
  <c r="I10" i="131"/>
  <c r="G19" i="131"/>
  <c r="G10" i="131"/>
  <c r="I27" i="202"/>
  <c r="I24" i="202"/>
  <c r="I28" i="202"/>
  <c r="I25" i="202"/>
  <c r="I29" i="202"/>
  <c r="I30" i="202"/>
  <c r="I19" i="202"/>
  <c r="G28" i="142" l="1"/>
  <c r="J23" i="142"/>
  <c r="J15" i="142"/>
  <c r="J22" i="142"/>
  <c r="J14" i="142"/>
  <c r="I28" i="142"/>
  <c r="J28" i="142"/>
  <c r="J25" i="142"/>
  <c r="J27" i="142"/>
  <c r="J19" i="142"/>
  <c r="I31" i="202"/>
  <c r="I27" i="142"/>
  <c r="H22" i="142"/>
  <c r="J16" i="142"/>
  <c r="H28" i="142"/>
  <c r="G25" i="142"/>
  <c r="G17" i="142"/>
  <c r="J21" i="142"/>
  <c r="H11" i="142"/>
  <c r="G24" i="142"/>
  <c r="J26" i="142"/>
  <c r="I21" i="142"/>
  <c r="I13" i="142"/>
  <c r="G15" i="142"/>
  <c r="I18" i="142"/>
  <c r="H13" i="142"/>
  <c r="G26" i="142"/>
  <c r="G18" i="142"/>
  <c r="J24" i="142"/>
  <c r="I19" i="142"/>
  <c r="H14" i="142"/>
  <c r="I11" i="142"/>
  <c r="H27" i="142"/>
  <c r="I24" i="142"/>
  <c r="H19" i="142"/>
  <c r="I16" i="142"/>
  <c r="J13" i="142"/>
  <c r="G16" i="142"/>
  <c r="H24" i="142"/>
  <c r="J18" i="142"/>
  <c r="H16" i="142"/>
  <c r="J29" i="142"/>
  <c r="G23" i="142"/>
  <c r="I26" i="142"/>
  <c r="H21" i="142"/>
  <c r="I29" i="142"/>
  <c r="H30" i="142"/>
  <c r="G22" i="142"/>
  <c r="G14" i="142"/>
  <c r="H26" i="142"/>
  <c r="I23" i="142"/>
  <c r="J20" i="142"/>
  <c r="H18" i="142"/>
  <c r="I15" i="142"/>
  <c r="J12" i="142"/>
  <c r="H29" i="142"/>
  <c r="G30" i="142"/>
  <c r="G21" i="142"/>
  <c r="G13" i="142"/>
  <c r="H23" i="142"/>
  <c r="I20" i="142"/>
  <c r="H15" i="142"/>
  <c r="I12" i="142"/>
  <c r="G29" i="142"/>
  <c r="F30" i="142"/>
  <c r="G11" i="142"/>
  <c r="G20" i="142"/>
  <c r="G12" i="142"/>
  <c r="I25" i="142"/>
  <c r="H20" i="142"/>
  <c r="I17" i="142"/>
  <c r="H12" i="142"/>
  <c r="G27" i="142"/>
  <c r="G19" i="142"/>
  <c r="H25" i="142"/>
  <c r="I22" i="142"/>
  <c r="H17" i="142"/>
  <c r="I14" i="142"/>
  <c r="J11" i="142"/>
  <c r="C24" i="115"/>
  <c r="B13" i="115" s="1"/>
  <c r="B10" i="115" l="1"/>
  <c r="B23" i="115"/>
  <c r="B22" i="115"/>
  <c r="B12" i="115"/>
  <c r="J30" i="142"/>
  <c r="B21" i="115"/>
  <c r="B20" i="115"/>
  <c r="B19" i="115"/>
  <c r="B18" i="115"/>
  <c r="B17" i="115"/>
  <c r="B16" i="115"/>
  <c r="B15" i="115"/>
  <c r="B14" i="115"/>
  <c r="C32" i="200" l="1"/>
  <c r="D32" i="200"/>
  <c r="E32" i="200"/>
  <c r="F32" i="200"/>
  <c r="G32" i="200"/>
  <c r="H32" i="200"/>
  <c r="I32" i="200"/>
  <c r="B32" i="200"/>
  <c r="C31" i="200"/>
  <c r="D31" i="200"/>
  <c r="E31" i="200"/>
  <c r="F31" i="200"/>
  <c r="G31" i="200"/>
  <c r="H31" i="200"/>
  <c r="I31" i="200"/>
  <c r="B31" i="200"/>
  <c r="C30" i="200"/>
  <c r="D30" i="200"/>
  <c r="E30" i="200"/>
  <c r="F30" i="200"/>
  <c r="G30" i="200"/>
  <c r="H30" i="200"/>
  <c r="I30" i="200"/>
  <c r="B30" i="200"/>
  <c r="C28" i="200"/>
  <c r="D28" i="200"/>
  <c r="E28" i="200"/>
  <c r="F28" i="200"/>
  <c r="G29" i="200"/>
  <c r="H29" i="200"/>
  <c r="H33" i="200" s="1"/>
  <c r="I29" i="200"/>
  <c r="C26" i="200"/>
  <c r="D26" i="200"/>
  <c r="E26" i="200"/>
  <c r="F26" i="200"/>
  <c r="G26" i="200"/>
  <c r="H26" i="200"/>
  <c r="I26" i="200"/>
  <c r="C27" i="200"/>
  <c r="D27" i="200"/>
  <c r="E27" i="200"/>
  <c r="F27" i="200"/>
  <c r="G27" i="200"/>
  <c r="H27" i="200"/>
  <c r="I27" i="200"/>
  <c r="B27" i="200"/>
  <c r="C19" i="200"/>
  <c r="D19" i="200"/>
  <c r="E19" i="200"/>
  <c r="F19" i="200"/>
  <c r="G19" i="200"/>
  <c r="H19" i="200"/>
  <c r="I19" i="200"/>
  <c r="F33" i="200" l="1"/>
  <c r="C33" i="200"/>
  <c r="G33" i="200"/>
  <c r="E33" i="200"/>
  <c r="D33" i="200"/>
  <c r="I33" i="200"/>
  <c r="G26" i="6"/>
  <c r="F26" i="6"/>
  <c r="F25" i="189"/>
  <c r="I9" i="79"/>
  <c r="I20" i="99"/>
  <c r="H10" i="36"/>
  <c r="H11" i="36"/>
  <c r="H12" i="36"/>
  <c r="H13" i="36"/>
  <c r="H14" i="36"/>
  <c r="H15" i="36"/>
  <c r="H16" i="36"/>
  <c r="H17" i="36"/>
  <c r="H18" i="36"/>
  <c r="H19" i="36"/>
  <c r="F22" i="189" l="1"/>
  <c r="F26" i="189"/>
  <c r="F24" i="189"/>
  <c r="F23" i="189"/>
  <c r="F27" i="189"/>
  <c r="F10" i="119"/>
  <c r="F11" i="119"/>
  <c r="F12" i="119"/>
  <c r="F13" i="119"/>
  <c r="F14" i="119"/>
  <c r="F15" i="119"/>
  <c r="H9" i="82" l="1"/>
  <c r="H10" i="82"/>
  <c r="H11" i="82"/>
  <c r="H12" i="82"/>
  <c r="H13" i="82"/>
  <c r="H14" i="82"/>
  <c r="H15" i="82"/>
  <c r="H16" i="82"/>
  <c r="H17" i="82"/>
  <c r="H18" i="82"/>
  <c r="D11" i="165"/>
  <c r="D10" i="163"/>
  <c r="D11" i="163"/>
  <c r="D12" i="163"/>
  <c r="D13" i="163"/>
  <c r="D14" i="163"/>
  <c r="D15" i="163"/>
  <c r="D16" i="163"/>
  <c r="D17" i="163"/>
  <c r="D18" i="163"/>
  <c r="I22" i="207"/>
  <c r="G22" i="207"/>
  <c r="E22" i="207"/>
  <c r="C22" i="207"/>
  <c r="I21" i="207"/>
  <c r="G21" i="207"/>
  <c r="E21" i="207"/>
  <c r="C21" i="207"/>
  <c r="C26" i="202" l="1"/>
  <c r="D26" i="202"/>
  <c r="E26" i="202"/>
  <c r="F26" i="202"/>
  <c r="G27" i="202"/>
  <c r="H27" i="202"/>
  <c r="C24" i="202"/>
  <c r="D24" i="202"/>
  <c r="E24" i="202"/>
  <c r="F24" i="202"/>
  <c r="G24" i="202"/>
  <c r="H24" i="202"/>
  <c r="C28" i="202"/>
  <c r="D28" i="202"/>
  <c r="E28" i="202"/>
  <c r="F28" i="202"/>
  <c r="G28" i="202"/>
  <c r="H28" i="202"/>
  <c r="C25" i="202"/>
  <c r="D25" i="202"/>
  <c r="E25" i="202"/>
  <c r="F25" i="202"/>
  <c r="G25" i="202"/>
  <c r="H25" i="202"/>
  <c r="C29" i="202"/>
  <c r="D29" i="202"/>
  <c r="E29" i="202"/>
  <c r="F29" i="202"/>
  <c r="G29" i="202"/>
  <c r="H29" i="202"/>
  <c r="C30" i="202"/>
  <c r="D30" i="202"/>
  <c r="E30" i="202"/>
  <c r="F30" i="202"/>
  <c r="G30" i="202"/>
  <c r="H30" i="202"/>
  <c r="B30" i="202"/>
  <c r="B29" i="202"/>
  <c r="B25" i="202"/>
  <c r="B28" i="202"/>
  <c r="B24" i="202"/>
  <c r="B26" i="202"/>
  <c r="B28" i="200"/>
  <c r="B26" i="200"/>
  <c r="B33" i="200" l="1"/>
  <c r="H31" i="202"/>
  <c r="G31" i="202"/>
  <c r="E31" i="202"/>
  <c r="F31" i="202"/>
  <c r="B31" i="202"/>
  <c r="D31" i="202"/>
  <c r="C31" i="202"/>
  <c r="B19" i="200"/>
  <c r="C19" i="202"/>
  <c r="D19" i="202"/>
  <c r="E19" i="202"/>
  <c r="F19" i="202"/>
  <c r="G19" i="202"/>
  <c r="H19" i="202"/>
  <c r="B19" i="202"/>
  <c r="E14" i="193" l="1"/>
  <c r="E13" i="193"/>
  <c r="E12" i="193"/>
  <c r="E11" i="193"/>
  <c r="E10" i="193"/>
  <c r="F33" i="163"/>
  <c r="G10" i="22"/>
  <c r="G11" i="22"/>
  <c r="G12" i="22"/>
  <c r="G13" i="22"/>
  <c r="G14" i="22"/>
  <c r="G15" i="22"/>
  <c r="G16" i="22"/>
  <c r="G17" i="22"/>
  <c r="G18" i="22"/>
  <c r="G9" i="22"/>
  <c r="C20" i="6" l="1"/>
  <c r="B20" i="6"/>
  <c r="I10" i="79"/>
  <c r="I11" i="79"/>
  <c r="I12" i="79"/>
  <c r="I13" i="79"/>
  <c r="I14" i="79"/>
  <c r="I15" i="79"/>
  <c r="I16" i="79"/>
  <c r="I17" i="79"/>
  <c r="I18" i="79"/>
  <c r="F9" i="119"/>
  <c r="C24" i="98"/>
  <c r="D24" i="98"/>
  <c r="B24" i="98"/>
  <c r="C25" i="96"/>
  <c r="D25" i="96"/>
  <c r="B25" i="96"/>
  <c r="F35" i="165" l="1"/>
  <c r="E35" i="165"/>
  <c r="F34" i="165"/>
  <c r="E34" i="165"/>
  <c r="F33" i="165"/>
  <c r="E33" i="165"/>
  <c r="F32" i="165"/>
  <c r="E32" i="165"/>
  <c r="F31" i="165"/>
  <c r="E31" i="165"/>
  <c r="F30" i="165"/>
  <c r="E30" i="165"/>
  <c r="F29" i="165"/>
  <c r="E29" i="165"/>
  <c r="F28" i="165"/>
  <c r="E28" i="165"/>
  <c r="F27" i="165"/>
  <c r="E27" i="165"/>
  <c r="F26" i="165"/>
  <c r="E26" i="165"/>
  <c r="D12" i="165"/>
  <c r="D13" i="165"/>
  <c r="D14" i="165"/>
  <c r="D15" i="165"/>
  <c r="D16" i="165"/>
  <c r="D17" i="165"/>
  <c r="D18" i="165"/>
  <c r="D19" i="165"/>
  <c r="D20" i="165"/>
  <c r="E25" i="163"/>
  <c r="F25" i="163"/>
  <c r="E26" i="163"/>
  <c r="F26" i="163"/>
  <c r="E27" i="163"/>
  <c r="F27" i="163"/>
  <c r="E28" i="163"/>
  <c r="F28" i="163"/>
  <c r="E29" i="163"/>
  <c r="F29" i="163"/>
  <c r="E30" i="163"/>
  <c r="F30" i="163"/>
  <c r="E31" i="163"/>
  <c r="F31" i="163"/>
  <c r="E32" i="163"/>
  <c r="F32" i="163"/>
  <c r="E33" i="163"/>
  <c r="D9" i="163"/>
  <c r="G10" i="168"/>
  <c r="G11" i="168"/>
  <c r="G12" i="168"/>
  <c r="G13" i="168"/>
  <c r="G14" i="168"/>
  <c r="G15" i="168"/>
  <c r="G16" i="168"/>
  <c r="G17" i="168"/>
  <c r="G18" i="168"/>
  <c r="G9" i="168"/>
  <c r="F24" i="163"/>
  <c r="E24" i="163"/>
  <c r="I19" i="99" l="1"/>
  <c r="E11" i="60"/>
  <c r="E12" i="60"/>
  <c r="E13" i="60"/>
  <c r="E14" i="60"/>
  <c r="E15" i="60"/>
  <c r="E16" i="60"/>
  <c r="E17" i="60"/>
  <c r="E18" i="60"/>
  <c r="E19" i="60"/>
  <c r="E20" i="60"/>
  <c r="E21" i="60"/>
  <c r="E22" i="60"/>
  <c r="E23" i="60"/>
  <c r="E24" i="60"/>
  <c r="E25" i="60"/>
  <c r="E26" i="60"/>
  <c r="E27" i="60"/>
  <c r="E28" i="60"/>
  <c r="E29" i="60"/>
  <c r="E30" i="60"/>
  <c r="E31" i="60"/>
  <c r="E32" i="60"/>
  <c r="E33" i="60"/>
  <c r="E34" i="60"/>
  <c r="E35" i="60"/>
  <c r="E36" i="60"/>
  <c r="E37" i="60"/>
  <c r="E38" i="60"/>
  <c r="E39" i="60"/>
  <c r="G11" i="131"/>
  <c r="G12" i="131"/>
  <c r="G13" i="131"/>
  <c r="G14" i="131"/>
  <c r="G15" i="131"/>
  <c r="G16" i="131"/>
  <c r="G17" i="131"/>
  <c r="G18" i="131"/>
  <c r="I11" i="99" l="1"/>
  <c r="I12" i="99"/>
  <c r="I13" i="99"/>
  <c r="I14" i="99"/>
  <c r="I15" i="99"/>
  <c r="I16" i="99"/>
  <c r="I17" i="99"/>
  <c r="I18" i="99"/>
  <c r="E10" i="60" l="1"/>
</calcChain>
</file>

<file path=xl/sharedStrings.xml><?xml version="1.0" encoding="utf-8"?>
<sst xmlns="http://schemas.openxmlformats.org/spreadsheetml/2006/main" count="1033" uniqueCount="525">
  <si>
    <t>År</t>
  </si>
  <si>
    <t>Pensions- och livförsäkring</t>
  </si>
  <si>
    <t>Skadeförsäkring</t>
  </si>
  <si>
    <t>TOTALT</t>
  </si>
  <si>
    <t>Folkmängd (SCB)</t>
  </si>
  <si>
    <t>Utbetalningar från …</t>
  </si>
  <si>
    <t>Genomsnittligt belopp per person för …</t>
  </si>
  <si>
    <t>...pensions- och livförsäkring</t>
  </si>
  <si>
    <t>...skadeförsäkring i hushåll*</t>
  </si>
  <si>
    <t>* Här ingår inte utbetalda försäkringsersättningar från företags- och fastighetsförsäkring</t>
  </si>
  <si>
    <t>Premieinkomster från …</t>
  </si>
  <si>
    <t>Diagram 3.</t>
  </si>
  <si>
    <t>Enhet:</t>
  </si>
  <si>
    <t>Anm.:</t>
  </si>
  <si>
    <t>Omfattar endast skadeförsäkringar hos skadeförsäkringsföretag; även livförsäkrings- och tjänstepensionsföretag kan ha skadeförsäkringar i form av olycksfallsförsäkring, sjukförsäkring och sjukvårdsförsäkring, men de ingår inte i detta diagram.</t>
  </si>
  <si>
    <t>Källa:</t>
  </si>
  <si>
    <t>Länsförsäkringar</t>
  </si>
  <si>
    <t>If Skadeförsäkring</t>
  </si>
  <si>
    <t>Trygg-Hansa</t>
  </si>
  <si>
    <t>Folksam</t>
  </si>
  <si>
    <t>Dina federationen</t>
  </si>
  <si>
    <t>Protector</t>
  </si>
  <si>
    <t>Löf</t>
  </si>
  <si>
    <t>Zurich</t>
  </si>
  <si>
    <t>ICA Försäkring</t>
  </si>
  <si>
    <t>Anticimex</t>
  </si>
  <si>
    <t>Chubb</t>
  </si>
  <si>
    <t>Solid</t>
  </si>
  <si>
    <t>Sveland Djur</t>
  </si>
  <si>
    <t>Övriga</t>
  </si>
  <si>
    <t>Summa</t>
  </si>
  <si>
    <t>Diagram 4.</t>
  </si>
  <si>
    <t>Alecta</t>
  </si>
  <si>
    <t>Avanza</t>
  </si>
  <si>
    <t>Skandia</t>
  </si>
  <si>
    <t>Futur Pension</t>
  </si>
  <si>
    <t>SEB</t>
  </si>
  <si>
    <t>Nordea Liv</t>
  </si>
  <si>
    <t>Swedbank Försäkring</t>
  </si>
  <si>
    <t>AMF Pension</t>
  </si>
  <si>
    <t>Handelsbanken</t>
  </si>
  <si>
    <t>Nordnet</t>
  </si>
  <si>
    <t>SPP</t>
  </si>
  <si>
    <t>Movestic</t>
  </si>
  <si>
    <t>Antal företag och antal anställda</t>
  </si>
  <si>
    <t>Understödsföreningar bedriver inte affärsmässig försäkringsrörelse utan ägnar sig åt inbördes bistånd för medlemmarna, t.ex. en yrkesgrupp. Vanliga ersättningar i understödsföreningar är pensioner, sjukförmåner eller begravningshjälp. Enligt nu gällande lag ska understödsföreningarna avvecklas på sikt.</t>
  </si>
  <si>
    <t>Svensk Försäkring och Försäkringsbranschens arbetsgivareorganisation (FAO).</t>
  </si>
  <si>
    <t>Livförsäkringsföretag</t>
  </si>
  <si>
    <t>Tjänstepensionsföretag</t>
  </si>
  <si>
    <t>Skadeförsäkringsföretag</t>
  </si>
  <si>
    <t>Understödsföreningar</t>
  </si>
  <si>
    <t>Antal anställda (höger axel)</t>
  </si>
  <si>
    <t>2017</t>
  </si>
  <si>
    <t>2018</t>
  </si>
  <si>
    <t>2019</t>
  </si>
  <si>
    <t>2020</t>
  </si>
  <si>
    <t>2021</t>
  </si>
  <si>
    <t>2022</t>
  </si>
  <si>
    <t>Diagram 6.</t>
  </si>
  <si>
    <t>Andel anställda i procent</t>
  </si>
  <si>
    <t>Försäkringsbranschens Arbetsgivareorganisation (FAO).</t>
  </si>
  <si>
    <t>Andel kvinnor, försäkringsbranschen</t>
  </si>
  <si>
    <t>Andel chefer som är kvinnor, försäkringsbranschen</t>
  </si>
  <si>
    <t>Andel kvinnor, näringslivet</t>
  </si>
  <si>
    <t>Andel chefer som är kvinnor, näringslivet</t>
  </si>
  <si>
    <t>Anställda som är chefer</t>
  </si>
  <si>
    <t>2002</t>
  </si>
  <si>
    <t>2003</t>
  </si>
  <si>
    <t>2004</t>
  </si>
  <si>
    <t>2005</t>
  </si>
  <si>
    <t>2006</t>
  </si>
  <si>
    <t>2007</t>
  </si>
  <si>
    <t>2008</t>
  </si>
  <si>
    <t>2009</t>
  </si>
  <si>
    <t>2010</t>
  </si>
  <si>
    <t>2011</t>
  </si>
  <si>
    <t>2012</t>
  </si>
  <si>
    <t>2013</t>
  </si>
  <si>
    <t>2014</t>
  </si>
  <si>
    <t>2015</t>
  </si>
  <si>
    <t>2016</t>
  </si>
  <si>
    <t xml:space="preserve">Diagram 7. </t>
  </si>
  <si>
    <t>Andel anställda i procent av antalet anställda</t>
  </si>
  <si>
    <t>Omfattar anställda inom de företag som ingår i den lönestatistik som produceras årligen av FAO. Statistiken omfattar i stort sett alla försäkringsföretag i försäkringsbranschen, men utesluter t.ex. företag som i huvudsak sysslar med bankverksamhet. Yrkesgrupperna är sammansatta utifrån FAO:s yrkesklassificeringssystem, där enskilda yrken är placerade inom den yrkesklassificering som bäst beskriver yrket. Omfattar anställda som arbetat minst en timme under september månad.</t>
  </si>
  <si>
    <t>Försäkringsbranschens arbetsgivareorganisation (FAO).</t>
  </si>
  <si>
    <t>Yrkesgrupper</t>
  </si>
  <si>
    <t>Andel</t>
  </si>
  <si>
    <t>Antal</t>
  </si>
  <si>
    <t>Övrigt</t>
  </si>
  <si>
    <t>Servicearbeten</t>
  </si>
  <si>
    <t>Juridiskt arbete</t>
  </si>
  <si>
    <t>Finansarbeten</t>
  </si>
  <si>
    <t>Riskhantering och Compliance</t>
  </si>
  <si>
    <t>Analys, utredning och projektledning</t>
  </si>
  <si>
    <t>Personalarbeten</t>
  </si>
  <si>
    <t>Kommunikation och marknadsföring</t>
  </si>
  <si>
    <t>Ekonomiarbeten</t>
  </si>
  <si>
    <t>Utvecklingsarbete inom försäkring och bank</t>
  </si>
  <si>
    <t>Generellt försäkrings- och bankarbete</t>
  </si>
  <si>
    <t>Försäljning och rådgivning</t>
  </si>
  <si>
    <t>IT-arbeten</t>
  </si>
  <si>
    <t>Kundservice och innesäljare</t>
  </si>
  <si>
    <t>Skadearbete och försäkringsreglering</t>
  </si>
  <si>
    <t>Diagram 8.</t>
  </si>
  <si>
    <t>Diagram 9.</t>
  </si>
  <si>
    <t>Miljarder kronor</t>
  </si>
  <si>
    <t>Hushåll</t>
  </si>
  <si>
    <t>BNP (höger axel)</t>
  </si>
  <si>
    <t>Diagram 10.</t>
  </si>
  <si>
    <t>Procent</t>
  </si>
  <si>
    <t>SCB (Undersökningarna av levnadsförhållanden).</t>
  </si>
  <si>
    <t>Samtliga</t>
  </si>
  <si>
    <t>Män</t>
  </si>
  <si>
    <t>Kvinnor</t>
  </si>
  <si>
    <t>Inrikes födda</t>
  </si>
  <si>
    <t>Utrikes födda</t>
  </si>
  <si>
    <t>Norden utom Sverige</t>
  </si>
  <si>
    <t>EU utom Norden</t>
  </si>
  <si>
    <t>Övriga Europa</t>
  </si>
  <si>
    <t>Utanför Europa</t>
  </si>
  <si>
    <t>Diagram 11.</t>
  </si>
  <si>
    <t>Ej fördelningsbart</t>
  </si>
  <si>
    <t>Diagram 12.</t>
  </si>
  <si>
    <t>Antal miljoner skador (stapel, vänster axel) och utbetalda skadebelopp i miljarder kronor (linje, höger axel)</t>
  </si>
  <si>
    <t xml:space="preserve">Inträffade skador, trafikförsäkringen </t>
  </si>
  <si>
    <t xml:space="preserve">Skador, trafikförsäkringen </t>
  </si>
  <si>
    <t>Inträffade skador, motorfordonförsäkringar</t>
  </si>
  <si>
    <t>Skador, motorfordonförsäkringar</t>
  </si>
  <si>
    <t>Utbetalda ersättningar, motorfordonsförsäkringar (höger axel)</t>
  </si>
  <si>
    <t>Diagram 13.</t>
  </si>
  <si>
    <t>Antal tusen skador (stapel, vänster axel) och utbetalda skadebelopp i miljarder kronor (punkt, höger axel)</t>
  </si>
  <si>
    <t>Glasrutor</t>
  </si>
  <si>
    <t>Vagnskada</t>
  </si>
  <si>
    <t>Räddning</t>
  </si>
  <si>
    <t>Maskin</t>
  </si>
  <si>
    <t>Stöld och inbrott</t>
  </si>
  <si>
    <t>Allrisk</t>
  </si>
  <si>
    <t>Brand</t>
  </si>
  <si>
    <t>Rättsskydd</t>
  </si>
  <si>
    <t>Antal skadade personer</t>
  </si>
  <si>
    <t>1990</t>
  </si>
  <si>
    <t>1991</t>
  </si>
  <si>
    <t>1992</t>
  </si>
  <si>
    <t>1993</t>
  </si>
  <si>
    <t>1994</t>
  </si>
  <si>
    <t>1995</t>
  </si>
  <si>
    <t>1996</t>
  </si>
  <si>
    <t>1997</t>
  </si>
  <si>
    <t>1998</t>
  </si>
  <si>
    <t>1999</t>
  </si>
  <si>
    <t>2000</t>
  </si>
  <si>
    <t>2001</t>
  </si>
  <si>
    <t>Skador som inträffade …</t>
  </si>
  <si>
    <t>Diagram 16.</t>
  </si>
  <si>
    <t>Omfattar skador inom hem-, villahem-, fritidshus-, separat båt-, företags- och fastighetsförsäkringar. Ansvars- och rättsskydd kan betala kostnader om en individ blir skadeståndsskyldig eller för ett juridiskt ombud vid rättstvist. Det kan gälla både sak- och personskada som individen har orsakat. Skadebeloppen inkluderar avsatta reserver för oreglerade men kända försäkringsfall.</t>
  </si>
  <si>
    <t>Ansvar</t>
  </si>
  <si>
    <t>Resa</t>
  </si>
  <si>
    <t>Brand och åska</t>
  </si>
  <si>
    <t>Inbrott och stöld</t>
  </si>
  <si>
    <t>Cykelstöld</t>
  </si>
  <si>
    <t>Vattenskada</t>
  </si>
  <si>
    <t>Ej fördelade skadearter</t>
  </si>
  <si>
    <t>Maskinskada</t>
  </si>
  <si>
    <t>Ansvars- och rättsskydd</t>
  </si>
  <si>
    <t>Inbrott och stöld, dock ej cykelstöld</t>
  </si>
  <si>
    <t>Naturskador</t>
  </si>
  <si>
    <t>Naturskada, storm</t>
  </si>
  <si>
    <t>Rån och överfall</t>
  </si>
  <si>
    <t>Naturskada, vatten</t>
  </si>
  <si>
    <t>Naturskada, övrig</t>
  </si>
  <si>
    <t>Resa, ej personskada</t>
  </si>
  <si>
    <t>Resa, personskada</t>
  </si>
  <si>
    <t>Småbåt</t>
  </si>
  <si>
    <t>Vatten</t>
  </si>
  <si>
    <t>Övriga skadearter</t>
  </si>
  <si>
    <t>Antal inträffade skador</t>
  </si>
  <si>
    <t>Inbrott och stöld, personbilar</t>
  </si>
  <si>
    <t>Inbrott och stöld, övriga fordon</t>
  </si>
  <si>
    <t>Inbrott och stöld, villor</t>
  </si>
  <si>
    <t>Inbrott och stöld, fritidshus</t>
  </si>
  <si>
    <t>Inbrott och stöld, företag</t>
  </si>
  <si>
    <t>Inbrott och stöld, övrigt</t>
  </si>
  <si>
    <t>Inbrott och stöld, bostäder</t>
  </si>
  <si>
    <t>Inbrott och stöld, fordon</t>
  </si>
  <si>
    <t>Inbrott och stöld, båtar mm</t>
  </si>
  <si>
    <t>Skadebelopp</t>
  </si>
  <si>
    <t>Diagram 19.</t>
  </si>
  <si>
    <t>Antal skador (stapel, vänster axel) och utbetalade skadebelopp i miljarder kronor (linje, höger axel)</t>
  </si>
  <si>
    <t>Omfattar brandskador inom hem-, villahem-, fritidshus-, båt-, företags- och fastighetsförsäkringar. Avser skador där brand varit den huvudsakliga orsaken till skada. Skadebeloppen inkluderar avsatta reserver för oreglerade men kända försäkringsfall.</t>
  </si>
  <si>
    <t>Antal brandskador (vänster axel)</t>
  </si>
  <si>
    <t>Fritidshus</t>
  </si>
  <si>
    <t>Företag</t>
  </si>
  <si>
    <t>Villor</t>
  </si>
  <si>
    <t>Diagram 20.</t>
  </si>
  <si>
    <t>Antal skador</t>
  </si>
  <si>
    <t>Totalt antal naturskador</t>
  </si>
  <si>
    <t>Totalt skadebelopp för naturskador (höger axel)</t>
  </si>
  <si>
    <t>Diagram 21.</t>
  </si>
  <si>
    <t>Miljoner kronor</t>
  </si>
  <si>
    <t xml:space="preserve">Omfattar skador inom hem-, villahem-, fritidshus-, separat båt-, företags- och fastighetsförsäkringar. Skadebeloppen inkluderar avsatta reserver för oreglerade men kända försäkringsfall. </t>
  </si>
  <si>
    <t>Kommun</t>
  </si>
  <si>
    <t>Gävle</t>
  </si>
  <si>
    <t>Stockholm</t>
  </si>
  <si>
    <t>Sandviken</t>
  </si>
  <si>
    <t>Norrtälje</t>
  </si>
  <si>
    <t>Helsingborg</t>
  </si>
  <si>
    <t>Uppsala</t>
  </si>
  <si>
    <t>Göteborg</t>
  </si>
  <si>
    <t>Bjuv</t>
  </si>
  <si>
    <t>Kungsbacka</t>
  </si>
  <si>
    <t>Sundsvall</t>
  </si>
  <si>
    <t>Diagram 22.</t>
  </si>
  <si>
    <t>Antal miljoner försäkringar (stapel, vänster axel) och total premieinkomst i miljarder kronor (linje, höger axel).</t>
  </si>
  <si>
    <t>Olycksfallsförsäkring</t>
  </si>
  <si>
    <t>Sjukförsäkring</t>
  </si>
  <si>
    <t>Total premieinkomst (höger axel)</t>
  </si>
  <si>
    <t>Diagram 23.</t>
  </si>
  <si>
    <t>Antal försäkringar (stapel, vänster axel) och total premieinkomst i miljarder kronor (linje, höger axel).</t>
  </si>
  <si>
    <t>Gruppförsäkringar, arbetsgivarbetalda</t>
  </si>
  <si>
    <t>Gruppförsäkringar, ej arbetsgivarbetalda</t>
  </si>
  <si>
    <t>Individuella försäkringar</t>
  </si>
  <si>
    <t>Antal utförda behandlingar</t>
  </si>
  <si>
    <t>Operation</t>
  </si>
  <si>
    <t>Fysioterapeut/naprapat</t>
  </si>
  <si>
    <t>Psykolog och liknande</t>
  </si>
  <si>
    <t>Specialistläkare/diagnosticering</t>
  </si>
  <si>
    <t>Övriga behandlingar</t>
  </si>
  <si>
    <t>Svensk Försäkring</t>
  </si>
  <si>
    <t>Försäkringsgren</t>
  </si>
  <si>
    <t>Ansvarsförsäkring</t>
  </si>
  <si>
    <t>Varuförsäkring</t>
  </si>
  <si>
    <t>Totalt antal djurförsäkringar (summa separata djurförsäkringar samt flock- och kullförsäkringar)</t>
  </si>
  <si>
    <t>Premieinkomst (Mdkr, brutto)</t>
  </si>
  <si>
    <t>Skadebelopp (Mdkr)</t>
  </si>
  <si>
    <t>Livförsäkring, övrigt</t>
  </si>
  <si>
    <t>Privat kapitalförsäkring</t>
  </si>
  <si>
    <t>Privat pensionsförsäkring</t>
  </si>
  <si>
    <t>Tjänstepension, traditionell försäkring</t>
  </si>
  <si>
    <t>Tjänstepension, depåförsäkring</t>
  </si>
  <si>
    <t>Tjänstepension, fondförsäkring</t>
  </si>
  <si>
    <t>Tjänstepension, ej fördelningsbart</t>
  </si>
  <si>
    <t>Diagram 30.</t>
  </si>
  <si>
    <t>Diagram 31.</t>
  </si>
  <si>
    <t xml:space="preserve">Miljarder kronor </t>
  </si>
  <si>
    <t>Tjänstepension</t>
  </si>
  <si>
    <t>Privata kapitalförsäkringar och privata pensionsförsäkringar</t>
  </si>
  <si>
    <t>Premiepension</t>
  </si>
  <si>
    <t>Kontanter och bankinsättningar</t>
  </si>
  <si>
    <t>Direktägda aktier</t>
  </si>
  <si>
    <t>Fonder</t>
  </si>
  <si>
    <t>Diagram 32.</t>
  </si>
  <si>
    <t>Återstående livslängd</t>
  </si>
  <si>
    <t>Födelseår</t>
  </si>
  <si>
    <t>1955</t>
  </si>
  <si>
    <t>1956</t>
  </si>
  <si>
    <t>1957</t>
  </si>
  <si>
    <t>1958</t>
  </si>
  <si>
    <t>1959</t>
  </si>
  <si>
    <t>1960</t>
  </si>
  <si>
    <t>1961</t>
  </si>
  <si>
    <t>1962</t>
  </si>
  <si>
    <t>1963</t>
  </si>
  <si>
    <t>1964</t>
  </si>
  <si>
    <t>1965</t>
  </si>
  <si>
    <t>1966</t>
  </si>
  <si>
    <t>1967</t>
  </si>
  <si>
    <t>1968</t>
  </si>
  <si>
    <t>1969</t>
  </si>
  <si>
    <t>1970</t>
  </si>
  <si>
    <t>1971</t>
  </si>
  <si>
    <t>1972</t>
  </si>
  <si>
    <t>1973</t>
  </si>
  <si>
    <t>1974</t>
  </si>
  <si>
    <t>1975</t>
  </si>
  <si>
    <t>1976</t>
  </si>
  <si>
    <t>1977</t>
  </si>
  <si>
    <t>1978</t>
  </si>
  <si>
    <t>1979</t>
  </si>
  <si>
    <t>1980</t>
  </si>
  <si>
    <t>1981</t>
  </si>
  <si>
    <t>1982</t>
  </si>
  <si>
    <t>1983</t>
  </si>
  <si>
    <t>1984</t>
  </si>
  <si>
    <t>1985</t>
  </si>
  <si>
    <t>1986</t>
  </si>
  <si>
    <t>1987</t>
  </si>
  <si>
    <t>1988</t>
  </si>
  <si>
    <t>1989</t>
  </si>
  <si>
    <t>Tjänstepension utanför valcentral</t>
  </si>
  <si>
    <t>Tjänstepension via valcentral</t>
  </si>
  <si>
    <t>Diagram 34.</t>
  </si>
  <si>
    <t>Livförsäkring: Traditionell försäkring</t>
  </si>
  <si>
    <t>Livförsäkring: Fondförsäkring</t>
  </si>
  <si>
    <t>Livförsäkring: Depåförsäkring</t>
  </si>
  <si>
    <t>BNP</t>
  </si>
  <si>
    <t>Diagram 35.</t>
  </si>
  <si>
    <t>Kvot, procent</t>
  </si>
  <si>
    <t>EIOPA och Eurostat.</t>
  </si>
  <si>
    <t>Försäkringsföretag</t>
  </si>
  <si>
    <t>Totalt</t>
  </si>
  <si>
    <t>Luxemburg</t>
  </si>
  <si>
    <t>Nederländerna</t>
  </si>
  <si>
    <t>Danmark</t>
  </si>
  <si>
    <t>Frankrike</t>
  </si>
  <si>
    <t>Sverige</t>
  </si>
  <si>
    <t>Irland</t>
  </si>
  <si>
    <t>Malta</t>
  </si>
  <si>
    <t>Belgien</t>
  </si>
  <si>
    <t>Tyskland</t>
  </si>
  <si>
    <t>Italien</t>
  </si>
  <si>
    <t>Norge</t>
  </si>
  <si>
    <t>Österrike</t>
  </si>
  <si>
    <t>Finland</t>
  </si>
  <si>
    <t>Portugal</t>
  </si>
  <si>
    <t>Spanien</t>
  </si>
  <si>
    <t>Slovenien</t>
  </si>
  <si>
    <t>Cypern</t>
  </si>
  <si>
    <t>Grekland</t>
  </si>
  <si>
    <t>Kroatien</t>
  </si>
  <si>
    <t>Slovakien</t>
  </si>
  <si>
    <t>Tjeckien</t>
  </si>
  <si>
    <t>Bulgarien</t>
  </si>
  <si>
    <t>Estland</t>
  </si>
  <si>
    <t>Island</t>
  </si>
  <si>
    <t>Polen</t>
  </si>
  <si>
    <t>Ungern</t>
  </si>
  <si>
    <t>Lettland</t>
  </si>
  <si>
    <t>Litauien</t>
  </si>
  <si>
    <t>Rumänien</t>
  </si>
  <si>
    <t>Diagram 36.</t>
  </si>
  <si>
    <t>Andelar i procent av totala tillgångar och storlek på förvaltade tillgångar i miljarder kronor (till höger om stapeln)</t>
  </si>
  <si>
    <t>Andel i procent av totala tillgångar fördelat på sparform</t>
  </si>
  <si>
    <t>Depåförsäkring</t>
  </si>
  <si>
    <t>Fondförsäkring</t>
  </si>
  <si>
    <t>Traditionell försäkring</t>
  </si>
  <si>
    <t>Folksam*</t>
  </si>
  <si>
    <t>Afa Försäkring</t>
  </si>
  <si>
    <t>Diagram 37.</t>
  </si>
  <si>
    <t>Tillgångar tillhörande fond- och depåförsäkring är i detta diagram exkluderade från placeringstillgångarna. Räntebärande tillgångar är exempelvis bankinsättningar, lån, konvertibler och certifikat. Fastigheter avser byggnader och mark samt aktier i helägda fastighetsbolag. I kategorin Övriga tillgångar ingår bland annat derivat. Tillgångarna presenteras med avdrag (”nettning”) för vissa skuldposter).</t>
  </si>
  <si>
    <t>Obligationer och räntebärande tillgångar</t>
  </si>
  <si>
    <t>Aktier &amp; Fonder</t>
  </si>
  <si>
    <t>Fastigheter</t>
  </si>
  <si>
    <t>Övriga tillgångar</t>
  </si>
  <si>
    <t>Diagram 38.</t>
  </si>
  <si>
    <t>Totalavkastningen är beräknat som ett medelvärde av livförsäkrings- och tjänstepensionsföretagens avkastningar, viktat med marknadsvärdet på de tillgångar som företagen förvaltar.</t>
  </si>
  <si>
    <t xml:space="preserve">Antal skador </t>
  </si>
  <si>
    <t>Skadebelopp, motorfordonsförsäkringar</t>
  </si>
  <si>
    <t>Skadebelopp, trafikförsäkringen</t>
  </si>
  <si>
    <t>Utbetalda ersättningar, trafikförsäkringen (höger axel)</t>
  </si>
  <si>
    <t>Utbetalda ersättningar (höger axel)</t>
  </si>
  <si>
    <t>Skadebelopp (höger axel)</t>
  </si>
  <si>
    <t>I Pensions- och livförsäkring ingår tjänstepension och sparande i privata kapitalförsäkringar och privata pensionsförsäkringar, både konkurrensutsatta och ej konkurrensutsatta försäkringar omfattas. Skadeförsäkring som finns hos livförsäkrings- och tjänstepensionsföretagen ingår i kategorin Skadeförsäkring. För livförsäkrings- och tjänstepensionsföretag avser utbetalda försäkringsersättningar de utbetalningar som har gjorts till kunder inklusive återköp, utbetald återbäring p.g.a. återköp samt övrig utbetald återbäring. För skadeförsäkringsföretag avser utbetalda försäkringsersättningar de skadeersättningar som har utbetalats till kunder som drabbats av skada.</t>
  </si>
  <si>
    <t>Svensk Försäkring.</t>
  </si>
  <si>
    <t>Uppdaterad:</t>
  </si>
  <si>
    <t>Diagram 1.</t>
  </si>
  <si>
    <t>Miljarder kronor.</t>
  </si>
  <si>
    <t>Diagram 2.</t>
  </si>
  <si>
    <t>Genomsnittlig årlig totalavkastning 2003-2023</t>
  </si>
  <si>
    <t>Årlig totalavkastning</t>
  </si>
  <si>
    <t>2023</t>
  </si>
  <si>
    <t>Avser premieinkomster för skadeförsäkring och inbetalda premier (exklusive uppräknade fribrev och inflyttat försäkringskapital) för pensions- och livförsäkring. I Pensions- och livförsäkring ingår tjänstepension och sparande i privata kapitalförsäkringar och privata pensionsförsäkringar, både konkurrensutsatta och ej konkurrensutsatta försäkringar omfattas. Skadeförsäkring som finns hos livförsäkrings- och tjänstepensionsföretagen ingår i kategorin Skadeförsäkring.</t>
  </si>
  <si>
    <t>* Här ingår inte premieinkomster från företags- och fastighetsförsäkring</t>
  </si>
  <si>
    <t xml:space="preserve">Försäkringsföretagen avser de företag som rapporterar under Solvens II-regelverket. Tjänstepensionsföretag avser de företag som rapporterar enligt EIOPA:s IORP-rapportering.  Storleken på tillgångarna avser tredje kvartalet 2023. De europeiska länder som ingår är de som tillhör EU och EEA, där det sistnämnda innefattar bland annat Norge och Island. </t>
  </si>
  <si>
    <t>Gjensidige, filial</t>
  </si>
  <si>
    <t>Marknadsandelar i procent av de totala årliga premieinkomsterna</t>
  </si>
  <si>
    <t>Marknadsandelar för livförsäkrings- och tjänstepensionsföretag fördelat per företagsgrupp/företag</t>
  </si>
  <si>
    <t>Utbetalda försäkringsersättningar till hushåll och företag för skadeförsäkring, pensions- och livförsäkring</t>
  </si>
  <si>
    <t>Inbetalda premier från hushåll och företag för skadeförsäkring, pensions- och livförsäkring</t>
  </si>
  <si>
    <t>Marknadsandelar för skadeförsäkringsföretag fördelat per företagsgrupp/företag</t>
  </si>
  <si>
    <t>Marknadsandelar i procent av årliga totalt inbetalda premier</t>
  </si>
  <si>
    <t>Diagrammet visar andelar av inbetalda premier till konkurrensutsatta pensions- och livförsäkringar. En konkurrensutsatt försäkring är en sådan försäkring där det finns möjlighet att välja mellan flera försäkringsgivare. I inbetalda premier ingår varken inflyttat försäkringskapital eller fribrevsuppräkningar. Inbetalda premier till livförsäkrings- och tjänstepensionsföretagens skadeförsäkringar ingår inte.</t>
  </si>
  <si>
    <t>Diagram 5.</t>
  </si>
  <si>
    <t>Antal företag och antal anställda i försäkringsbranschen i Sverige</t>
  </si>
  <si>
    <t xml:space="preserve">Antal avtal i miljoner </t>
  </si>
  <si>
    <t>Båt</t>
  </si>
  <si>
    <t>Fordon, personbil</t>
  </si>
  <si>
    <t>Antal försäkringsavtal inom skadeförsäkring för egendom</t>
  </si>
  <si>
    <t>Svensk Försäkring och SCB</t>
  </si>
  <si>
    <t>Hem, ej villa och fritidshus</t>
  </si>
  <si>
    <t>Fordon, ej personbil</t>
  </si>
  <si>
    <t>BNP från användningssidan (ENS2010), försörjningsbalans, löpande priser, miljarder kronor</t>
  </si>
  <si>
    <t>Företag och fastigheter</t>
  </si>
  <si>
    <t>Trafik och motorfordon</t>
  </si>
  <si>
    <t>Hem och villa</t>
  </si>
  <si>
    <t>Sjuk, olycksfall och sjukvård</t>
  </si>
  <si>
    <t>Egendom, övrigt</t>
  </si>
  <si>
    <t>Premieinbetalningar från hushåll och företag för skadeförsäkring</t>
  </si>
  <si>
    <t>Utbetalda skadeersättningar till hushåll och företag för skadeförsäkring</t>
  </si>
  <si>
    <t>För ett givet år innefattar utbetalningarna ersättningar för skador som inträffat under året och fördröjda ersättningar för skador som inträffat under tidigare år. Omfattar även utbetalningar från skadeförsäkringar som finns i vissa livförsäkrings- och tjänstepensionsföretag. I kategorin Företag ingår sjöfarts-, luftfarts- och transportförsäkring, egendomförsäkring för företag och fastigheter samt ansvarsförsäkring. Kategorin Övrig skadeförsäkring omfattar kredit-, borgens-, rättsskydds-, assistans-, inkomst- och avgångsbidragsförsäkringar, samt trygghetsförsäkring vid arbetsskada och skadelivräntor. I kategorin Ej fördelningsbart ingår uppgifter som inte kan särredovisas på de olika kategorierna.</t>
  </si>
  <si>
    <t>… 2007 och tidigare</t>
  </si>
  <si>
    <t>… 2008-2012</t>
  </si>
  <si>
    <t>… 2013-2017</t>
  </si>
  <si>
    <t>… 2018-2022</t>
  </si>
  <si>
    <t>Alla år</t>
  </si>
  <si>
    <t>Diagram 15.</t>
  </si>
  <si>
    <t>Utbetalda skadelivräntor för personskador i trafiken</t>
  </si>
  <si>
    <t>Skadebelopp (kr)</t>
  </si>
  <si>
    <t>Antal skador och skadebelopp för hushåll och företag, 2022</t>
  </si>
  <si>
    <t>Antal skador och skadebelopp i miljarder kronor (punkt, höger axel)</t>
  </si>
  <si>
    <t>Inbrott och stöld, övriga hem</t>
  </si>
  <si>
    <t>Tillgreppsbrott</t>
  </si>
  <si>
    <t>Omläggning av statistiken 2019/2020</t>
  </si>
  <si>
    <t>Diagram 17.</t>
  </si>
  <si>
    <t>Omfattar skador inom hem-, villahem-, fritidshus-, separat båt-, företags- och fastighetsförsäkringar samt motorfordonsförsäkringar. Gällande motorfordonsförsäkringar skedde en omläggning 2019/2020 varför tidsserien inte är jämförbar före och efter 2019/2020.</t>
  </si>
  <si>
    <t>Antal skador orsakade av tillgreppsbrott i bostäder, företag och fordon</t>
  </si>
  <si>
    <t>Svensk Försäkring (mall HOFY fram till och med 2014 och MSBY från och med 2015).</t>
  </si>
  <si>
    <t>Hela perioden 2015-2022</t>
  </si>
  <si>
    <t>Andel anställda efter yrkesgrupper i försäkringsbranschen, 2023</t>
  </si>
  <si>
    <t>Antal skador (stapel, vänster axel) och utbetalda skadebelopp i miljarder kronor (linje, höger axel)</t>
  </si>
  <si>
    <t xml:space="preserve">För försäkringsbranschen avses anställda inom de företag som ingår i den lönestatistik som produceras årligen av FAO. Statistiken omfattar i stort sett alla försäkringsföretag i försäkringsbranschen, men utesluter till exempel företag som i huvudsak sysslar med bankverksamhet. Näringslivet avser både tjänstemän och arbetare inom Svenskt Näringslivs medlemsföretag och i denna statistik är även vd:ar inkluderade till skillnad från i FAO:s statistik. </t>
  </si>
  <si>
    <t>Diagram 18.</t>
  </si>
  <si>
    <t>Utbetalda skadebelopp för tillgreppsbrott i bostäder, företag och fordon</t>
  </si>
  <si>
    <t>Omfattar skador inom hem-, villahem-, fritidshus-, separat båt-, företags- och fastighetsförsäkringar samt motorfordonsförsäkringar. Skadebeloppen inkluderar avsatta reserver för oreglerade men kända försäkringsfall. Gällande motorfordonsförsäkringar skedde en omläggning 2019/2020 varför tidsserien inte är jämförbar före och efter 2019/2020.</t>
  </si>
  <si>
    <t>Övriga bostäder</t>
  </si>
  <si>
    <t>Totalt skadebelopp (höger axel)</t>
  </si>
  <si>
    <t>Barnförsäkring</t>
  </si>
  <si>
    <t>Sjuk- och olycksfallsförsäkring</t>
  </si>
  <si>
    <t>Sjukvårdsförsäkringar</t>
  </si>
  <si>
    <t>Inbrott och stöld, fordon 2</t>
  </si>
  <si>
    <t>Skor</t>
  </si>
  <si>
    <t>Fisk</t>
  </si>
  <si>
    <t>Vin</t>
  </si>
  <si>
    <t>Tobak</t>
  </si>
  <si>
    <t>Frukt</t>
  </si>
  <si>
    <t>Sjuk- och tandvård</t>
  </si>
  <si>
    <t>Grönsaker</t>
  </si>
  <si>
    <t>Godis och glass</t>
  </si>
  <si>
    <t>Kött</t>
  </si>
  <si>
    <t>Kläder</t>
  </si>
  <si>
    <t>Restaurangbesök</t>
  </si>
  <si>
    <t>Vikt</t>
  </si>
  <si>
    <t>Varugrupp</t>
  </si>
  <si>
    <t>Vikter (vägningstal) vid beräkning av inflationen (KPI) under 2024</t>
  </si>
  <si>
    <t>SCB.</t>
  </si>
  <si>
    <t>Sjukvårdsförsäkringar finns inom livförsäkrings-, tjänstepensions- och skadeförsäkringsföretag. Den stora ökningen av gruppförsäkringar, ej arbetsgivarbetalda under 2016 beror huvudsakligen på en omläggning av hur grupperna definieras i statistiken.</t>
  </si>
  <si>
    <t>Skadeförsäkringar</t>
  </si>
  <si>
    <t>Antal utförda behandlingar inom sjukvårdsförsäkringen</t>
  </si>
  <si>
    <t xml:space="preserve">Anm.: </t>
  </si>
  <si>
    <t>En skada innebär i normalfallet flera olika behandlingar, exempelvis återkommande besök för rehabiliterings­insatser hos fysioterapeut. Det innebär att Svensk Försäkrings medlemsföretag i vissa fall har behövt göra uppskattningar av antalet behandlingar inom varje (unik) skada.</t>
  </si>
  <si>
    <t>Om det förekommer att ett försäkringsavtal avser fler än en försäkrad redovisas antal försäkrade och medförsäkrade i stället för antal försäkringsavtal. Här ingår inte skadeförsäkringar. I kategorin Livförsäkring, övrigt ingår till exempel grupplivförsäkring, premiebefrielseförsäkring och sjukförsäkring.</t>
  </si>
  <si>
    <t>Sjuk- och olycksfallsförsäkringar</t>
  </si>
  <si>
    <t>Här ingår de utbetalningar som har betalats via livförsäkrings- och tjänstepensionsföretagen för både konkurrensutsatta och ej konkurrensutsatta försäkringar. Här ingår inte utbetalningar för skadeförsäkringar. I kategorin Privat kapitalförsäkring, privat pensionsförsäkring m.m. ingår även grupplivförsäkring, premiebefrielseförsäkring och sjukförsäkring. Utbetalda försäkringsersättningar avser utbetalningar inklusive återköp, utbetald återbäring på grund av återköp samt övrig utbetald återbäring. Från och med 2016 kan tjänstepension särredovisas på sparform (traditionell försäkring, fondförsäkring respektive depåförsäkring).</t>
  </si>
  <si>
    <t>Diagram 33.</t>
  </si>
  <si>
    <t>Premieinkomster till pensions- och livförsäkring</t>
  </si>
  <si>
    <t>Avser inbetalda premier (exklusive uppräknade fribrev och inflyttat försäkringskapital) för pensions- och livförsäkring. Här ingår både konkurrensutsatta och ej konkurrensutsatta försäkringar. I kategorin Livförsäkring, övrigt ingår grupplivförsäkring, premiebefrielseförsäkring och sjukförsäkring.</t>
  </si>
  <si>
    <t xml:space="preserve">Livförsäkrings- och tjänstpensionsföretags tillgångar som inte är fond- eller depåförsäkring klassificeras här som traditionell livförsäkring. Storleken på tillgångarna är efter avdrag (”nettning”) för vissa skuldposter. BNP avser den årliga bruttonationalprodukten i Sverige. </t>
  </si>
  <si>
    <t>Bliwa</t>
  </si>
  <si>
    <t>FPK Tjänstepension</t>
  </si>
  <si>
    <t>SPK Tjänstepension</t>
  </si>
  <si>
    <t>VFF Tjänstepension</t>
  </si>
  <si>
    <t>*</t>
  </si>
  <si>
    <t>I Folksam-gruppen ingår både tjänstepensionsföretag och livförsäkringsföretag. Den största delen av tillgångarna är för tjänstepensionsföretag, varför Folksam i detta diagram ingår bland tjänstepensionsföretag. Vid beräkning av tjänstepensions- och livförsäkringsföretagens sammanlagda tillgångar fördelas Folksams tillgångar i respektive företagstyp</t>
  </si>
  <si>
    <t>Diagrammet visar andelar av de totala tillgångarna för svenska livförsäkrings- och tjänste-pensionsföretag med tillgångar större än 100 miljarder kronor. Livförsäkrings- och tjänstpensionsföretags tillgångar som inte är fond- eller depåförsäkring klassificeras här som traditionell livförsäkring. Storleken på tillgångarna är efter avdrag (”nettning”) för vissa skuldposter.</t>
  </si>
  <si>
    <t>Naturorsakad skada, övrigt</t>
  </si>
  <si>
    <t>Naturorsakad skada, storm</t>
  </si>
  <si>
    <t>Naturorsakad skada, vatten</t>
  </si>
  <si>
    <t>Inkomstpension</t>
  </si>
  <si>
    <t>Privat pension</t>
  </si>
  <si>
    <t>Tjänstepensionens andel av total pension (höger axel)</t>
  </si>
  <si>
    <t>Diff</t>
  </si>
  <si>
    <t>Uppskattad andel individer som har hemförsäkring, 2023</t>
  </si>
  <si>
    <t xml:space="preserve">Diagrammet bygger på en undersökning av levnadsförhållanden för olika grupper i befolkningen 16 år och äldre i Sverige, utförd av SCB 2023. </t>
  </si>
  <si>
    <t>Antal trafikskador och utbetalda ersättningar, 2020-2023</t>
  </si>
  <si>
    <t>Skador inom motorfordonsförsäkring fördelat på typ av skada, 2023</t>
  </si>
  <si>
    <t>Antal omkomna personer</t>
  </si>
  <si>
    <t xml:space="preserve">I diagrammet inkluderas såväl privat kapitalförsäkring som kapitalförsäkring för tjänstepension (exempelvis direktpension). Privat kapitalförsäkring kan tecknas av såväl privatpersoner som företag. Tillgångsvärden för traditionell försäkring som inte har fördelats på försäkringstagare eller försäkringsavtal ingår inte. Fördelade tillgångsvärden är tillgångar som har fördelats på försäkringsavtal. Därutöver finns ej fördelade tillgångsvärden som är tillgångar för traditionell försäkring som inte har fördelats på försäkringsavtalen än. Dessa tillgångar är en slags buffert, riskkapital. </t>
  </si>
  <si>
    <r>
      <t xml:space="preserve">Svensk Försäkring (rapporten </t>
    </r>
    <r>
      <rPr>
        <i/>
        <sz val="9"/>
        <color rgb="FF000000"/>
        <rFont val="Roboto"/>
      </rPr>
      <t>Naturskador i Sverige 2015-2022 Antal och kostnader per kommun</t>
    </r>
    <r>
      <rPr>
        <sz val="9"/>
        <color rgb="FF000000"/>
        <rFont val="Roboto"/>
      </rPr>
      <t>).</t>
    </r>
  </si>
  <si>
    <r>
      <t xml:space="preserve">Sjuk-, olycksfalls och sjukvårdsförsäkringar finns inom både livförsäkringsföretag och skadeförsäkringsföretag. </t>
    </r>
    <r>
      <rPr>
        <i/>
        <sz val="9"/>
        <color theme="1"/>
        <rFont val="Roboto"/>
      </rPr>
      <t>Barnförsäkring</t>
    </r>
    <r>
      <rPr>
        <sz val="9"/>
        <color theme="1"/>
        <rFont val="Roboto"/>
      </rPr>
      <t xml:space="preserve"> omfattar i de flesta fall både sjuk- och olycksfall; om ett barn enbart har olycksfallsförsäkring så ingår den i kategorin </t>
    </r>
    <r>
      <rPr>
        <i/>
        <sz val="9"/>
        <color theme="1"/>
        <rFont val="Roboto"/>
      </rPr>
      <t>Olycksfallsförsäkring</t>
    </r>
    <r>
      <rPr>
        <sz val="9"/>
        <color theme="1"/>
        <rFont val="Roboto"/>
      </rPr>
      <t xml:space="preserve">. I kategorin </t>
    </r>
    <r>
      <rPr>
        <i/>
        <sz val="9"/>
        <color theme="1"/>
        <rFont val="Roboto"/>
      </rPr>
      <t>Övrigt</t>
    </r>
    <r>
      <rPr>
        <sz val="9"/>
        <color theme="1"/>
        <rFont val="Roboto"/>
      </rPr>
      <t xml:space="preserve"> ingår bland annat försäkringar för rehabilitering och sjukavbrott, samt från 2017 även graviditetsförsäkring. </t>
    </r>
  </si>
  <si>
    <r>
      <t xml:space="preserve">I kategorin </t>
    </r>
    <r>
      <rPr>
        <i/>
        <sz val="9"/>
        <color rgb="FF000000"/>
        <rFont val="Roboto"/>
      </rPr>
      <t>Kontanter och bankinsättningar</t>
    </r>
    <r>
      <rPr>
        <sz val="9"/>
        <color rgb="FF000000"/>
        <rFont val="Roboto"/>
      </rPr>
      <t xml:space="preserve"> ingår också premieobligationer. </t>
    </r>
    <r>
      <rPr>
        <i/>
        <sz val="9"/>
        <color rgb="FF000000"/>
        <rFont val="Roboto"/>
      </rPr>
      <t>Fonder</t>
    </r>
    <r>
      <rPr>
        <sz val="9"/>
        <color rgb="FF000000"/>
        <rFont val="Roboto"/>
      </rPr>
      <t xml:space="preserve"> innehåller även strukturerade produkter.</t>
    </r>
  </si>
  <si>
    <t>Fartygskaskoförsäkring</t>
  </si>
  <si>
    <t xml:space="preserve">Kategorin Skadeförsäkringar benämns av SCB som Försäkringar. I diagrammet ingår ett urval av de varor och tjänster som ingår i konsumentkorgen (KPI-korgen). </t>
  </si>
  <si>
    <t xml:space="preserve">Avser trafikskador inom den obligatoriska trafikförsäkringen och kompletterande, frivilliga, motorfordonsförsäkringar. Utbetalda försäkringsersättningar avser det totala belopp som försäkringsföretagen har betalat ut i ersättningar, oavsett när skadorna skedde/anmäldes. På motsvarande sätt avser skador de skador för vilka det har gjorts utbetalningar för under referensåret, oavsett när skadorna skedde/anmäldes. </t>
  </si>
  <si>
    <t>En skadehändelse kan omfatta flera försäkringsmoment såsom räddning och vagnskada. Räddning avser bilbärgning och assistans vid skada. Stöld innefattar både stöld av fordon och stöld ur fordon. Ansvars- och rättsskydd kan betala kostnader om en individ blir skadeståndsskyldig eller för ett juridiskt ombud vid rättstvist. Det kan gälla både sak- och personskada som individen har orsakat. Utbetalda försäkringsersättningar avser det totala belopp som försäkringsföretagen har betalat ut i ersättningar, oavsett när skadorna skedde/anmäldes. På motsvarande sätt avser skador de skador för vilka det har gjorts utbetalningar för under referensåret, oavsett när skadorna skedde/anmäldes.</t>
  </si>
  <si>
    <t>Diagrammet visar antal personer som skadats respektive dödats i trafiken och har handlagts av skadeförsäkringsföretag. Här ingår inte personskador i trafiken för oförsäkrade eller okända fordon rapporterade till Trafikförsäkringsföreningen (TFF); till TFF anmäls årligen omkring 10 dödade personer och omkring 1 000 skadade personer. </t>
  </si>
  <si>
    <t>Hem &amp; villa</t>
  </si>
  <si>
    <t>Diagram 41.</t>
  </si>
  <si>
    <t>Avkastning på tillgångar förvaltade av svenska livförsäkring- och tjänstepensionsföretag</t>
  </si>
  <si>
    <t>Diagram 40.</t>
  </si>
  <si>
    <t>Svenska försäkrings- och tjänstepensionsföretags placeringstillgångar</t>
  </si>
  <si>
    <t>Diagram 39.</t>
  </si>
  <si>
    <t>Andel av totala tillgångar för livförsäkrings- och tjänstepensionsföretag fördelat per företagsgrupp/företag och sparform, 2023</t>
  </si>
  <si>
    <t>Storlek på de europeiska försäkrings- och tjänstepensionsföretags placeringstillgångar i förhållande till BNP, kvartal 3 2023</t>
  </si>
  <si>
    <t>SCB och Svensk Försäkring.</t>
  </si>
  <si>
    <t>Tillgångar i kapitalförsäkringar</t>
  </si>
  <si>
    <t>Inflyttat försäkringskapital fördelat per produktområde</t>
  </si>
  <si>
    <t>Förväntad återstående medellivslängd vid 65 års ålder för kvinnor och män med tjänstepension efter födelseår</t>
  </si>
  <si>
    <t>Återstående livslängd i antal år</t>
  </si>
  <si>
    <t xml:space="preserve">Tjänstepensionsförsäkring ingår i delbeståndet av obligatoriskt försäkrade där försäkringen följer automatiskt av en anställning och där den försäkrade ingår i kollektivet på andra grunder än bedömningen av sin egen risk. Privat livförsäkringssparande ingår i delbeståndet av frivilligt försäkrade. Med frivilligt försäkrade avses individer med kontrakt i form av individuella försäkringar och vissa grupplivförsäkringar. I dessa kollektiv har de försäkrade oftast själva valt att teckna försäkring utifrån den risk de anser sig vara utsatta för, som till exempel privat kapitalförsäkring eller privat pensionsförsäkring. </t>
  </si>
  <si>
    <r>
      <t>Svensk Försäkring, (2023</t>
    </r>
    <r>
      <rPr>
        <i/>
        <sz val="9"/>
        <color rgb="FF000000"/>
        <rFont val="Verdana"/>
        <family val="2"/>
      </rPr>
      <t>), Dödlighetsundersökningen 2023 (DUS23) - en vidareutveckling av DUS 21.</t>
    </r>
  </si>
  <si>
    <t>Hushållens finansiella sparande</t>
  </si>
  <si>
    <t>Pensionsutbetalningar samt tjänstepensionens andel av total pension</t>
  </si>
  <si>
    <t>Miljarder kronor och procent (höger axel)</t>
  </si>
  <si>
    <t>Pensionsmyndigheten och Svensk Försäkring.</t>
  </si>
  <si>
    <t xml:space="preserve">Här ingår utbetalningar från 55 års ålder. Inkomstpension och premiepension utbetalas från Pensionsmyndigheten. Tjänstepension och privat pensionssparande utbetalas till största del från tjänstepensions- och livförsäkringsföretagen. </t>
  </si>
  <si>
    <t>Utbetalda försäkringsersättningar från pensions- och livförsäkring</t>
  </si>
  <si>
    <t>Diagram 29.</t>
  </si>
  <si>
    <t>Antal försäkringar inom pensions- och livförsäkring</t>
  </si>
  <si>
    <t>Antal i miljoner</t>
  </si>
  <si>
    <t>Diagram 27.</t>
  </si>
  <si>
    <t>Diagram 28.</t>
  </si>
  <si>
    <t>Utbetalt skadebelopp för djurförsäkringar</t>
  </si>
  <si>
    <t>Inbetalda premier för djurförsäkringar</t>
  </si>
  <si>
    <t xml:space="preserve">Diagram 26. </t>
  </si>
  <si>
    <t>Premieinkomster för sjö- och annan transportförsäkring</t>
  </si>
  <si>
    <t>Statistiken omfattar rapportering från medlemsföretagen i Svensk Försäkrings Sjöutskott. Här ingår alla typer av försäkringar relaterade till last, inklusive speditörer och transportansvar, i transit på land, till sjöss eller i luften, inrikes såväl som internationell handel. Vissa premier som går direkt till utländska försäkringsföretag omfattas inte.</t>
  </si>
  <si>
    <t>Diagram 25:</t>
  </si>
  <si>
    <t>Diagram 24.</t>
  </si>
  <si>
    <t>Totalt skadebelopp för naturorsakade skador 2015-2022, för de 10 mest drabbade kommunerna</t>
  </si>
  <si>
    <t>Antal naturorsakade skador och skadebelopp för hushåll och företag</t>
  </si>
  <si>
    <r>
      <t xml:space="preserve">Omfattar skador inom hem-, villahem-, fritidshus-, båt-, företags- och fastighetsförsäkringar. Kategorin </t>
    </r>
    <r>
      <rPr>
        <i/>
        <sz val="9"/>
        <color rgb="FF000000"/>
        <rFont val="Roboto"/>
      </rPr>
      <t>Naturorsakade skada, övrigt</t>
    </r>
    <r>
      <rPr>
        <sz val="9"/>
        <color rgb="FF000000"/>
        <rFont val="Roboto"/>
      </rPr>
      <t xml:space="preserve"> omfattar skada genom till exempel jordskred, bergras, lavin, jordskalv, snötryck eller hagel och började samlas in från och med 2015. Kategorin </t>
    </r>
    <r>
      <rPr>
        <i/>
        <sz val="9"/>
        <color rgb="FF000000"/>
        <rFont val="Roboto"/>
      </rPr>
      <t>Naturorsakade skada, vatten</t>
    </r>
    <r>
      <rPr>
        <sz val="9"/>
        <color rgb="FF000000"/>
        <rFont val="Roboto"/>
      </rPr>
      <t xml:space="preserve"> började samlas in från och med 2011. Skadebeloppen inkluderar avsatta reserver för oreglerade men kända försäkringsfall.</t>
    </r>
  </si>
  <si>
    <t>Antal skadade och antal omkomna personer i trafiken</t>
  </si>
  <si>
    <t>Antal personer</t>
  </si>
  <si>
    <t>Diagram 14.</t>
  </si>
  <si>
    <r>
      <t xml:space="preserve">Kategorin </t>
    </r>
    <r>
      <rPr>
        <i/>
        <sz val="9"/>
        <color rgb="FF000000"/>
        <rFont val="Roboto"/>
        <scheme val="minor"/>
      </rPr>
      <t>Hem &amp; villa</t>
    </r>
    <r>
      <rPr>
        <sz val="9"/>
        <color indexed="8"/>
        <rFont val="Roboto"/>
        <scheme val="minor"/>
      </rPr>
      <t xml:space="preserve"> avser villahemförsäkring. Här ingår inte företagsförsäkringar, fastighetsförsäkringar, djurförsäkringar och produktförsäkringar. I kategorin </t>
    </r>
    <r>
      <rPr>
        <i/>
        <sz val="9"/>
        <color rgb="FF000000"/>
        <rFont val="Roboto"/>
        <scheme val="minor"/>
      </rPr>
      <t>Fordon, personbil</t>
    </r>
    <r>
      <rPr>
        <sz val="9"/>
        <color indexed="8"/>
        <rFont val="Roboto"/>
        <scheme val="minor"/>
      </rPr>
      <t xml:space="preserve"> och </t>
    </r>
    <r>
      <rPr>
        <i/>
        <sz val="9"/>
        <color rgb="FF000000"/>
        <rFont val="Roboto"/>
        <scheme val="minor"/>
      </rPr>
      <t>Fordon, ej personbil</t>
    </r>
    <r>
      <rPr>
        <sz val="9"/>
        <color indexed="8"/>
        <rFont val="Roboto"/>
        <scheme val="minor"/>
      </rPr>
      <t xml:space="preserve"> ingår inte bara privatägda fordon utan även företagsägda fordon.</t>
    </r>
  </si>
  <si>
    <t>Andel kvinnor respektive chefer, samt andel chefer som är kvinnor</t>
  </si>
  <si>
    <t>Företagsgrupp/Företag</t>
  </si>
  <si>
    <r>
      <t xml:space="preserve">Kategorin </t>
    </r>
    <r>
      <rPr>
        <i/>
        <sz val="9"/>
        <color rgb="FF000000"/>
        <rFont val="Roboto"/>
        <scheme val="minor"/>
      </rPr>
      <t>Trafik och motorfordon</t>
    </r>
    <r>
      <rPr>
        <sz val="9"/>
        <color indexed="8"/>
        <rFont val="Roboto"/>
        <scheme val="minor"/>
      </rPr>
      <t xml:space="preserve"> omfattar både privatägda och företagsägda fordon. Kategorin </t>
    </r>
    <r>
      <rPr>
        <i/>
        <sz val="9"/>
        <color rgb="FF000000"/>
        <rFont val="Roboto"/>
        <scheme val="minor"/>
      </rPr>
      <t>Övrig skadeförsäkring</t>
    </r>
    <r>
      <rPr>
        <sz val="9"/>
        <color indexed="8"/>
        <rFont val="Roboto"/>
        <scheme val="minor"/>
      </rPr>
      <t xml:space="preserve"> omfattar kredit-, borgens-, rättsskydds-, assistans-, inkomst- och avgångsbidragsförsäkringar, samt trygghetsförsäkring vid arbetsskada. I kategorin </t>
    </r>
    <r>
      <rPr>
        <i/>
        <sz val="9"/>
        <color rgb="FF000000"/>
        <rFont val="Roboto"/>
        <scheme val="minor"/>
      </rPr>
      <t>Företag</t>
    </r>
    <r>
      <rPr>
        <sz val="9"/>
        <color indexed="8"/>
        <rFont val="Roboto"/>
        <scheme val="minor"/>
      </rPr>
      <t xml:space="preserve"> ingår sjöfarts-, luftfarts- och transportförsäkring, egendomförsäkring för företag och fastigheter samt ansvarsförsäkring. BNP avser den årliga bruttonationalprodukten i Sverige.</t>
    </r>
  </si>
  <si>
    <t>Trafikförsäkring</t>
  </si>
  <si>
    <t>Motorfordonförsäkring</t>
  </si>
  <si>
    <t>Här ingår utbetalda försäkringsersättningar för personskador under respektive räkenskapsår samt avsättning för oreglerade skador (exklusive skaderegleringskostnader) för trafikförsäkring inom svenska skadeförsäkringsföretag. Här ingår inte skador som orsakats av okända och oförsäkrade fordon som har hanteras av Trafikförsäkringsföreningen (TFF).</t>
  </si>
  <si>
    <t>Kronor</t>
  </si>
  <si>
    <t>Typ av skada</t>
  </si>
  <si>
    <t>Antal brand- och åskskador samt skadebelopp för hushåll och företag</t>
  </si>
  <si>
    <t>Totalt skadebelopp</t>
  </si>
  <si>
    <t>Land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</si>
</sst>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6" formatCode="#,##0\ &quot;kr&quot;;[Red]\-#,##0\ &quot;kr&quot;"/>
    <numFmt numFmtId="43" formatCode="_-* #,##0.00_-;\-* #,##0.00_-;_-* &quot;-&quot;??_-;_-@_-"/>
    <numFmt numFmtId="164" formatCode="#,##0;[Red]&quot;-&quot;#,##0"/>
    <numFmt numFmtId="165" formatCode="#,##0.0"/>
    <numFmt numFmtId="166" formatCode="0.0"/>
    <numFmt numFmtId="167" formatCode="yyyy;@"/>
    <numFmt numFmtId="168" formatCode="0.000"/>
    <numFmt numFmtId="169" formatCode="0.0%"/>
    <numFmt numFmtId="170" formatCode="&quot;Total&quot;\ @"/>
    <numFmt numFmtId="171" formatCode="#,##0.000"/>
    <numFmt numFmtId="172" formatCode="#,##0.0%;\(#,##0.0%\)"/>
    <numFmt numFmtId="173" formatCode="_-* #,##0.0_-;\-* #,##0.0_-;_-* &quot;-&quot;??_-;_-@_-"/>
    <numFmt numFmtId="174" formatCode="#,##0.0000"/>
    <numFmt numFmtId="175" formatCode="0.0000"/>
  </numFmts>
  <fonts count="83">
    <font>
      <sz val="11"/>
      <color indexed="8"/>
      <name val="Roboto"/>
      <family val="2"/>
      <scheme val="minor"/>
    </font>
    <font>
      <sz val="11"/>
      <color theme="1"/>
      <name val="Roboto"/>
      <family val="2"/>
      <scheme val="minor"/>
    </font>
    <font>
      <sz val="11"/>
      <color theme="1"/>
      <name val="Roboto"/>
      <family val="2"/>
      <scheme val="minor"/>
    </font>
    <font>
      <sz val="11"/>
      <color theme="1"/>
      <name val="Roboto"/>
      <family val="2"/>
      <scheme val="minor"/>
    </font>
    <font>
      <sz val="11"/>
      <color theme="1"/>
      <name val="Roboto"/>
      <family val="2"/>
      <scheme val="minor"/>
    </font>
    <font>
      <sz val="11"/>
      <color theme="1"/>
      <name val="Roboto"/>
      <family val="2"/>
      <scheme val="minor"/>
    </font>
    <font>
      <sz val="11"/>
      <color theme="1"/>
      <name val="Roboto"/>
      <family val="2"/>
      <scheme val="minor"/>
    </font>
    <font>
      <sz val="11"/>
      <color theme="1"/>
      <name val="Roboto"/>
      <family val="2"/>
      <scheme val="minor"/>
    </font>
    <font>
      <sz val="11"/>
      <color theme="1"/>
      <name val="Roboto"/>
      <family val="2"/>
      <scheme val="minor"/>
    </font>
    <font>
      <sz val="11"/>
      <color theme="1"/>
      <name val="Roboto"/>
      <family val="2"/>
      <scheme val="minor"/>
    </font>
    <font>
      <sz val="11"/>
      <color theme="1"/>
      <name val="Roboto"/>
      <family val="2"/>
      <scheme val="minor"/>
    </font>
    <font>
      <sz val="11"/>
      <color indexed="8"/>
      <name val="Roboto"/>
      <family val="2"/>
      <scheme val="minor"/>
    </font>
    <font>
      <sz val="10"/>
      <color theme="1"/>
      <name val="Verdana"/>
      <family val="2"/>
    </font>
    <font>
      <sz val="10"/>
      <name val="Arial"/>
      <family val="2"/>
    </font>
    <font>
      <sz val="10"/>
      <name val="CG Times (W1)"/>
      <family val="1"/>
    </font>
    <font>
      <sz val="11"/>
      <color indexed="8"/>
      <name val="Calibri"/>
      <family val="2"/>
    </font>
    <font>
      <sz val="10"/>
      <name val="Arial"/>
      <family val="2"/>
      <charset val="1"/>
    </font>
    <font>
      <sz val="10"/>
      <color rgb="FF000000"/>
      <name val="CG Times (W1)"/>
    </font>
    <font>
      <sz val="10"/>
      <color rgb="FF000000"/>
      <name val="Arial"/>
      <family val="2"/>
    </font>
    <font>
      <sz val="10"/>
      <color rgb="FF808080"/>
      <name val="CG Times (W1)"/>
    </font>
    <font>
      <b/>
      <sz val="10"/>
      <color rgb="FFFF0000"/>
      <name val="CG Times (W1)"/>
    </font>
    <font>
      <sz val="10"/>
      <color rgb="FFC0C0C0"/>
      <name val="CG Times (W1)"/>
    </font>
    <font>
      <sz val="10"/>
      <name val="Arial"/>
      <family val="2"/>
    </font>
    <font>
      <sz val="10"/>
      <color indexed="8"/>
      <name val="Verdana"/>
      <family val="2"/>
    </font>
    <font>
      <sz val="8"/>
      <name val="Helvetica"/>
      <family val="2"/>
    </font>
    <font>
      <sz val="8"/>
      <name val="Roboto"/>
      <family val="2"/>
      <scheme val="minor"/>
    </font>
    <font>
      <b/>
      <sz val="11"/>
      <color theme="1"/>
      <name val="Roboto"/>
      <family val="2"/>
      <scheme val="minor"/>
    </font>
    <font>
      <sz val="11"/>
      <color rgb="FFFF0000"/>
      <name val="Roboto"/>
      <family val="2"/>
      <scheme val="minor"/>
    </font>
    <font>
      <sz val="11"/>
      <color rgb="FF000000"/>
      <name val="Calibri"/>
      <family val="2"/>
    </font>
    <font>
      <sz val="18"/>
      <color theme="3"/>
      <name val="Roboto"/>
      <family val="2"/>
      <scheme val="major"/>
    </font>
    <font>
      <b/>
      <sz val="15"/>
      <color theme="3"/>
      <name val="Roboto"/>
      <family val="2"/>
      <scheme val="minor"/>
    </font>
    <font>
      <b/>
      <sz val="13"/>
      <color theme="3"/>
      <name val="Roboto"/>
      <family val="2"/>
      <scheme val="minor"/>
    </font>
    <font>
      <b/>
      <sz val="11"/>
      <color theme="3"/>
      <name val="Roboto"/>
      <family val="2"/>
      <scheme val="minor"/>
    </font>
    <font>
      <sz val="11"/>
      <color rgb="FF006100"/>
      <name val="Roboto"/>
      <family val="2"/>
      <scheme val="minor"/>
    </font>
    <font>
      <sz val="11"/>
      <color rgb="FF9C0006"/>
      <name val="Roboto"/>
      <family val="2"/>
      <scheme val="minor"/>
    </font>
    <font>
      <sz val="11"/>
      <color rgb="FF9C5700"/>
      <name val="Roboto"/>
      <family val="2"/>
      <scheme val="minor"/>
    </font>
    <font>
      <sz val="11"/>
      <color rgb="FF3F3F76"/>
      <name val="Roboto"/>
      <family val="2"/>
      <scheme val="minor"/>
    </font>
    <font>
      <b/>
      <sz val="11"/>
      <color rgb="FF3F3F3F"/>
      <name val="Roboto"/>
      <family val="2"/>
      <scheme val="minor"/>
    </font>
    <font>
      <b/>
      <sz val="11"/>
      <color rgb="FFFA7D00"/>
      <name val="Roboto"/>
      <family val="2"/>
      <scheme val="minor"/>
    </font>
    <font>
      <sz val="11"/>
      <color rgb="FFFA7D00"/>
      <name val="Roboto"/>
      <family val="2"/>
      <scheme val="minor"/>
    </font>
    <font>
      <b/>
      <sz val="11"/>
      <color theme="0"/>
      <name val="Roboto"/>
      <family val="2"/>
      <scheme val="minor"/>
    </font>
    <font>
      <i/>
      <sz val="11"/>
      <color rgb="FF7F7F7F"/>
      <name val="Roboto"/>
      <family val="2"/>
      <scheme val="minor"/>
    </font>
    <font>
      <sz val="11"/>
      <color theme="0"/>
      <name val="Roboto"/>
      <family val="2"/>
      <scheme val="minor"/>
    </font>
    <font>
      <sz val="9"/>
      <color indexed="8"/>
      <name val="Roboto"/>
      <family val="2"/>
      <scheme val="minor"/>
    </font>
    <font>
      <sz val="9"/>
      <color indexed="8"/>
      <name val="Roboto"/>
      <scheme val="minor"/>
    </font>
    <font>
      <b/>
      <sz val="9"/>
      <color indexed="8"/>
      <name val="Roboto"/>
      <scheme val="minor"/>
    </font>
    <font>
      <sz val="9"/>
      <color theme="1"/>
      <name val="Roboto"/>
      <scheme val="minor"/>
    </font>
    <font>
      <b/>
      <sz val="9"/>
      <color rgb="FF000000"/>
      <name val="Verdana"/>
      <family val="2"/>
    </font>
    <font>
      <sz val="9"/>
      <color indexed="8"/>
      <name val="Verdana"/>
      <family val="2"/>
    </font>
    <font>
      <sz val="9"/>
      <color rgb="FF000000"/>
      <name val="Roboto"/>
      <scheme val="minor"/>
    </font>
    <font>
      <b/>
      <sz val="9"/>
      <color rgb="FF000000"/>
      <name val="Roboto"/>
      <scheme val="minor"/>
    </font>
    <font>
      <b/>
      <sz val="9"/>
      <color indexed="8"/>
      <name val="Verdana"/>
      <family val="2"/>
    </font>
    <font>
      <sz val="9"/>
      <color indexed="8"/>
      <name val="Roboto"/>
      <family val="2"/>
      <scheme val="major"/>
    </font>
    <font>
      <sz val="9"/>
      <color rgb="FF000000"/>
      <name val="Verdana"/>
      <family val="2"/>
    </font>
    <font>
      <sz val="9"/>
      <color indexed="8"/>
      <name val="Roboto"/>
    </font>
    <font>
      <sz val="9"/>
      <color theme="1"/>
      <name val="Roboto"/>
    </font>
    <font>
      <b/>
      <sz val="9"/>
      <color theme="1"/>
      <name val="Roboto"/>
    </font>
    <font>
      <b/>
      <sz val="9"/>
      <color rgb="FF000000"/>
      <name val="Roboto"/>
    </font>
    <font>
      <sz val="9"/>
      <color rgb="FF000000"/>
      <name val="Roboto"/>
    </font>
    <font>
      <b/>
      <sz val="9"/>
      <color indexed="8"/>
      <name val="Roboto"/>
    </font>
    <font>
      <sz val="9"/>
      <color rgb="FFFF0000"/>
      <name val="Roboto"/>
    </font>
    <font>
      <sz val="9"/>
      <color theme="1"/>
      <name val="Verdana"/>
      <family val="2"/>
    </font>
    <font>
      <b/>
      <sz val="9"/>
      <color theme="1"/>
      <name val="Verdana"/>
      <family val="2"/>
    </font>
    <font>
      <sz val="9"/>
      <color rgb="FFFF0000"/>
      <name val="Verdana"/>
      <family val="2"/>
    </font>
    <font>
      <b/>
      <sz val="9"/>
      <color rgb="FF000000"/>
      <name val="Calibri"/>
      <family val="2"/>
    </font>
    <font>
      <b/>
      <sz val="9"/>
      <color indexed="8"/>
      <name val="Roboto"/>
      <family val="2"/>
      <scheme val="minor"/>
    </font>
    <font>
      <sz val="9"/>
      <color rgb="FFC00000"/>
      <name val="Roboto"/>
      <family val="2"/>
      <scheme val="minor"/>
    </font>
    <font>
      <b/>
      <sz val="9"/>
      <color theme="1"/>
      <name val="Roboto"/>
      <family val="2"/>
      <scheme val="minor"/>
    </font>
    <font>
      <sz val="9"/>
      <color rgb="FFFFFFFF"/>
      <name val="Roboto"/>
    </font>
    <font>
      <i/>
      <sz val="9"/>
      <color rgb="FF000000"/>
      <name val="Verdana"/>
      <family val="2"/>
    </font>
    <font>
      <i/>
      <sz val="9"/>
      <color rgb="FF000000"/>
      <name val="Roboto"/>
    </font>
    <font>
      <i/>
      <sz val="9"/>
      <color theme="1"/>
      <name val="Roboto"/>
    </font>
    <font>
      <b/>
      <sz val="9"/>
      <name val="Verdana"/>
      <family val="2"/>
    </font>
    <font>
      <sz val="9"/>
      <name val="Verdana"/>
      <family val="2"/>
    </font>
    <font>
      <sz val="9"/>
      <color theme="1"/>
      <name val="Roboto"/>
      <family val="2"/>
      <scheme val="minor"/>
    </font>
    <font>
      <b/>
      <sz val="9"/>
      <name val="Roboto"/>
    </font>
    <font>
      <sz val="9"/>
      <name val="Roboto"/>
    </font>
    <font>
      <i/>
      <sz val="9"/>
      <color rgb="FF000000"/>
      <name val="Roboto"/>
      <scheme val="minor"/>
    </font>
    <font>
      <b/>
      <sz val="9"/>
      <color theme="1"/>
      <name val="Roboto"/>
      <scheme val="minor"/>
    </font>
    <font>
      <sz val="9"/>
      <color rgb="FFFF0000"/>
      <name val="Roboto"/>
      <scheme val="minor"/>
    </font>
    <font>
      <sz val="9"/>
      <color indexed="8"/>
      <name val="Roboto"/>
      <scheme val="major"/>
    </font>
    <font>
      <sz val="9"/>
      <name val="Roboto"/>
      <scheme val="major"/>
    </font>
    <font>
      <b/>
      <sz val="9"/>
      <color indexed="8"/>
      <name val="Roboto"/>
      <scheme val="major"/>
    </font>
  </fonts>
  <fills count="36">
    <fill>
      <patternFill patternType="none"/>
    </fill>
    <fill>
      <patternFill patternType="gray125"/>
    </fill>
    <fill>
      <patternFill patternType="solid">
        <fgColor indexed="43"/>
      </patternFill>
    </fill>
    <fill>
      <patternFill patternType="solid">
        <fgColor rgb="FFC0C0C0"/>
        <bgColor rgb="FFC0C0C0"/>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s>
  <borders count="1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ck">
        <color auto="1"/>
      </left>
      <right/>
      <top/>
      <bottom/>
      <diagonal/>
    </border>
  </borders>
  <cellStyleXfs count="80">
    <xf numFmtId="0" fontId="0" fillId="0" borderId="0"/>
    <xf numFmtId="9" fontId="11" fillId="0" borderId="0" applyFont="0" applyFill="0" applyBorder="0" applyAlignment="0" applyProtection="0"/>
    <xf numFmtId="0" fontId="10" fillId="0" borderId="0"/>
    <xf numFmtId="9" fontId="10" fillId="0" borderId="0" applyFont="0" applyFill="0" applyBorder="0" applyAlignment="0" applyProtection="0"/>
    <xf numFmtId="0" fontId="9" fillId="0" borderId="0"/>
    <xf numFmtId="9" fontId="9" fillId="0" borderId="0" applyFont="0" applyFill="0" applyBorder="0" applyAlignment="0" applyProtection="0"/>
    <xf numFmtId="0" fontId="8" fillId="0" borderId="0"/>
    <xf numFmtId="9" fontId="8" fillId="0" borderId="0" applyFont="0" applyFill="0" applyBorder="0" applyAlignment="0" applyProtection="0"/>
    <xf numFmtId="0" fontId="7" fillId="0" borderId="0"/>
    <xf numFmtId="9" fontId="7" fillId="0" borderId="0" applyFont="0" applyFill="0" applyBorder="0" applyAlignment="0" applyProtection="0"/>
    <xf numFmtId="0" fontId="14" fillId="0" borderId="0"/>
    <xf numFmtId="0" fontId="15" fillId="2" borderId="0" applyNumberFormat="0" applyBorder="0" applyAlignment="0" applyProtection="0"/>
    <xf numFmtId="0" fontId="15" fillId="0" borderId="0"/>
    <xf numFmtId="9" fontId="13" fillId="0" borderId="0" applyFont="0" applyFill="0" applyBorder="0" applyAlignment="0" applyProtection="0"/>
    <xf numFmtId="0" fontId="16" fillId="0" borderId="0"/>
    <xf numFmtId="164" fontId="13" fillId="0" borderId="0" applyFont="0" applyFill="0" applyBorder="0" applyAlignment="0" applyProtection="0"/>
    <xf numFmtId="6" fontId="13" fillId="0" borderId="0" applyFont="0" applyFill="0" applyBorder="0" applyAlignment="0" applyProtection="0"/>
    <xf numFmtId="0" fontId="13" fillId="0" borderId="0"/>
    <xf numFmtId="0" fontId="17" fillId="0" borderId="0"/>
    <xf numFmtId="0" fontId="19"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18" fillId="3" borderId="0" applyNumberFormat="0" applyBorder="0" applyProtection="0"/>
    <xf numFmtId="0" fontId="22" fillId="0" borderId="0"/>
    <xf numFmtId="0" fontId="12" fillId="0" borderId="0"/>
    <xf numFmtId="0" fontId="24" fillId="0" borderId="0"/>
    <xf numFmtId="0" fontId="11" fillId="0" borderId="0"/>
    <xf numFmtId="0" fontId="6" fillId="0" borderId="0"/>
    <xf numFmtId="0" fontId="6" fillId="0" borderId="0"/>
    <xf numFmtId="0" fontId="5" fillId="0" borderId="0"/>
    <xf numFmtId="0" fontId="4" fillId="0" borderId="0"/>
    <xf numFmtId="0" fontId="28" fillId="0" borderId="0" applyNumberFormat="0" applyBorder="0" applyAlignment="0"/>
    <xf numFmtId="0" fontId="29" fillId="0" borderId="0" applyNumberFormat="0" applyFill="0" applyBorder="0" applyAlignment="0" applyProtection="0"/>
    <xf numFmtId="0" fontId="30" fillId="0" borderId="1" applyNumberFormat="0" applyFill="0" applyAlignment="0" applyProtection="0"/>
    <xf numFmtId="0" fontId="31" fillId="0" borderId="2" applyNumberFormat="0" applyFill="0" applyAlignment="0" applyProtection="0"/>
    <xf numFmtId="0" fontId="32" fillId="0" borderId="3" applyNumberFormat="0" applyFill="0" applyAlignment="0" applyProtection="0"/>
    <xf numFmtId="0" fontId="32" fillId="0" borderId="0" applyNumberFormat="0" applyFill="0" applyBorder="0" applyAlignment="0" applyProtection="0"/>
    <xf numFmtId="0" fontId="33" fillId="4" borderId="0" applyNumberFormat="0" applyBorder="0" applyAlignment="0" applyProtection="0"/>
    <xf numFmtId="0" fontId="34" fillId="5" borderId="0" applyNumberFormat="0" applyBorder="0" applyAlignment="0" applyProtection="0"/>
    <xf numFmtId="0" fontId="35" fillId="6" borderId="0" applyNumberFormat="0" applyBorder="0" applyAlignment="0" applyProtection="0"/>
    <xf numFmtId="0" fontId="36" fillId="7" borderId="4" applyNumberFormat="0" applyAlignment="0" applyProtection="0"/>
    <xf numFmtId="0" fontId="37" fillId="8" borderId="5" applyNumberFormat="0" applyAlignment="0" applyProtection="0"/>
    <xf numFmtId="0" fontId="38" fillId="8" borderId="4" applyNumberFormat="0" applyAlignment="0" applyProtection="0"/>
    <xf numFmtId="0" fontId="39" fillId="0" borderId="6" applyNumberFormat="0" applyFill="0" applyAlignment="0" applyProtection="0"/>
    <xf numFmtId="0" fontId="40" fillId="9" borderId="7" applyNumberFormat="0" applyAlignment="0" applyProtection="0"/>
    <xf numFmtId="0" fontId="27" fillId="0" borderId="0" applyNumberFormat="0" applyFill="0" applyBorder="0" applyAlignment="0" applyProtection="0"/>
    <xf numFmtId="0" fontId="41" fillId="0" borderId="0" applyNumberFormat="0" applyFill="0" applyBorder="0" applyAlignment="0" applyProtection="0"/>
    <xf numFmtId="0" fontId="26" fillId="0" borderId="9" applyNumberFormat="0" applyFill="0" applyAlignment="0" applyProtection="0"/>
    <xf numFmtId="0" fontId="42"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42"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42" fillId="19" borderId="0" applyNumberFormat="0" applyBorder="0" applyAlignment="0" applyProtection="0"/>
    <xf numFmtId="0" fontId="3" fillId="20"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42" fillId="23"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42" fillId="27"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42" fillId="31"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34" borderId="0" applyNumberFormat="0" applyBorder="0" applyAlignment="0" applyProtection="0"/>
    <xf numFmtId="0" fontId="3" fillId="0" borderId="0"/>
    <xf numFmtId="9" fontId="3" fillId="0" borderId="0" applyFont="0" applyFill="0" applyBorder="0" applyAlignment="0" applyProtection="0"/>
    <xf numFmtId="0" fontId="3" fillId="10" borderId="8" applyNumberFormat="0" applyFont="0" applyAlignment="0" applyProtection="0"/>
    <xf numFmtId="43" fontId="11" fillId="0" borderId="0" applyFont="0" applyFill="0" applyBorder="0" applyAlignment="0" applyProtection="0"/>
    <xf numFmtId="0" fontId="2" fillId="0" borderId="0"/>
    <xf numFmtId="0" fontId="1" fillId="0" borderId="0"/>
    <xf numFmtId="9" fontId="1" fillId="0" borderId="0" applyFont="0" applyFill="0" applyBorder="0" applyAlignment="0" applyProtection="0"/>
    <xf numFmtId="9" fontId="11" fillId="0" borderId="0" applyFont="0" applyFill="0" applyBorder="0" applyAlignment="0" applyProtection="0"/>
  </cellStyleXfs>
  <cellXfs count="305">
    <xf numFmtId="0" fontId="0" fillId="0" borderId="0" xfId="0"/>
    <xf numFmtId="0" fontId="23" fillId="0" borderId="0" xfId="0" applyFont="1"/>
    <xf numFmtId="0" fontId="43" fillId="0" borderId="0" xfId="0" applyFont="1"/>
    <xf numFmtId="0" fontId="44" fillId="0" borderId="0" xfId="0" applyFont="1"/>
    <xf numFmtId="14" fontId="44" fillId="0" borderId="0" xfId="0" applyNumberFormat="1" applyFont="1" applyAlignment="1">
      <alignment horizontal="left"/>
    </xf>
    <xf numFmtId="0" fontId="44" fillId="0" borderId="0" xfId="0" quotePrefix="1" applyFont="1" applyAlignment="1">
      <alignment horizontal="left"/>
    </xf>
    <xf numFmtId="165" fontId="44" fillId="0" borderId="0" xfId="0" applyNumberFormat="1" applyFont="1"/>
    <xf numFmtId="3" fontId="44" fillId="0" borderId="0" xfId="0" applyNumberFormat="1" applyFont="1"/>
    <xf numFmtId="9" fontId="44" fillId="0" borderId="0" xfId="1" applyFont="1"/>
    <xf numFmtId="3" fontId="45" fillId="0" borderId="0" xfId="0" applyNumberFormat="1" applyFont="1"/>
    <xf numFmtId="0" fontId="45" fillId="0" borderId="0" xfId="0" applyFont="1"/>
    <xf numFmtId="3" fontId="44" fillId="0" borderId="0" xfId="0" applyNumberFormat="1" applyFont="1" applyAlignment="1">
      <alignment horizontal="right"/>
    </xf>
    <xf numFmtId="3" fontId="46" fillId="0" borderId="0" xfId="30" quotePrefix="1" applyNumberFormat="1" applyFont="1"/>
    <xf numFmtId="0" fontId="47" fillId="0" borderId="0" xfId="0" applyFont="1"/>
    <xf numFmtId="3" fontId="48" fillId="0" borderId="0" xfId="0" applyNumberFormat="1" applyFont="1"/>
    <xf numFmtId="165" fontId="48" fillId="0" borderId="0" xfId="0" applyNumberFormat="1" applyFont="1" applyAlignment="1">
      <alignment horizontal="right"/>
    </xf>
    <xf numFmtId="3" fontId="43" fillId="0" borderId="0" xfId="0" applyNumberFormat="1" applyFont="1"/>
    <xf numFmtId="0" fontId="43" fillId="0" borderId="0" xfId="0" applyFont="1" applyAlignment="1">
      <alignment vertical="center"/>
    </xf>
    <xf numFmtId="166" fontId="44" fillId="0" borderId="0" xfId="0" applyNumberFormat="1" applyFont="1"/>
    <xf numFmtId="9" fontId="44" fillId="0" borderId="0" xfId="0" applyNumberFormat="1" applyFont="1"/>
    <xf numFmtId="9" fontId="49" fillId="0" borderId="0" xfId="0" applyNumberFormat="1" applyFont="1"/>
    <xf numFmtId="0" fontId="50" fillId="0" borderId="0" xfId="0" applyFont="1"/>
    <xf numFmtId="165" fontId="44" fillId="0" borderId="0" xfId="0" applyNumberFormat="1" applyFont="1" applyAlignment="1">
      <alignment horizontal="right"/>
    </xf>
    <xf numFmtId="0" fontId="51" fillId="0" borderId="0" xfId="26" applyFont="1"/>
    <xf numFmtId="0" fontId="48" fillId="0" borderId="0" xfId="26" applyFont="1"/>
    <xf numFmtId="166" fontId="51" fillId="0" borderId="0" xfId="26" applyNumberFormat="1" applyFont="1"/>
    <xf numFmtId="10" fontId="48" fillId="0" borderId="0" xfId="1" applyNumberFormat="1" applyFont="1"/>
    <xf numFmtId="0" fontId="52" fillId="0" borderId="0" xfId="26" applyFont="1"/>
    <xf numFmtId="0" fontId="53" fillId="0" borderId="0" xfId="24" applyFont="1"/>
    <xf numFmtId="9" fontId="48" fillId="0" borderId="0" xfId="26" applyNumberFormat="1" applyFont="1"/>
    <xf numFmtId="9" fontId="51" fillId="0" borderId="0" xfId="26" applyNumberFormat="1" applyFont="1"/>
    <xf numFmtId="10" fontId="48" fillId="0" borderId="0" xfId="26" applyNumberFormat="1" applyFont="1"/>
    <xf numFmtId="0" fontId="43" fillId="0" borderId="0" xfId="0" applyFont="1" applyAlignment="1">
      <alignment horizontal="left"/>
    </xf>
    <xf numFmtId="0" fontId="54" fillId="0" borderId="0" xfId="0" applyFont="1"/>
    <xf numFmtId="14" fontId="54" fillId="0" borderId="0" xfId="0" applyNumberFormat="1" applyFont="1" applyAlignment="1">
      <alignment horizontal="left"/>
    </xf>
    <xf numFmtId="0" fontId="55" fillId="0" borderId="0" xfId="24" applyFont="1"/>
    <xf numFmtId="0" fontId="56" fillId="0" borderId="0" xfId="24" applyFont="1"/>
    <xf numFmtId="3" fontId="55" fillId="0" borderId="0" xfId="24" applyNumberFormat="1" applyFont="1"/>
    <xf numFmtId="9" fontId="55" fillId="0" borderId="0" xfId="1" applyFont="1"/>
    <xf numFmtId="3" fontId="55" fillId="0" borderId="0" xfId="1" applyNumberFormat="1" applyFont="1"/>
    <xf numFmtId="169" fontId="55" fillId="0" borderId="0" xfId="1" applyNumberFormat="1" applyFont="1"/>
    <xf numFmtId="0" fontId="54" fillId="0" borderId="0" xfId="24" applyFont="1"/>
    <xf numFmtId="0" fontId="56" fillId="0" borderId="0" xfId="29" applyFont="1"/>
    <xf numFmtId="0" fontId="57" fillId="0" borderId="0" xfId="0" applyFont="1"/>
    <xf numFmtId="0" fontId="55" fillId="0" borderId="0" xfId="29" applyFont="1"/>
    <xf numFmtId="0" fontId="54" fillId="0" borderId="0" xfId="29" applyFont="1"/>
    <xf numFmtId="0" fontId="54" fillId="0" borderId="0" xfId="29" applyFont="1" applyAlignment="1">
      <alignment vertical="top"/>
    </xf>
    <xf numFmtId="167" fontId="55" fillId="0" borderId="0" xfId="29" quotePrefix="1" applyNumberFormat="1" applyFont="1"/>
    <xf numFmtId="166" fontId="55" fillId="0" borderId="0" xfId="29" applyNumberFormat="1" applyFont="1"/>
    <xf numFmtId="0" fontId="55" fillId="0" borderId="0" xfId="29" quotePrefix="1" applyFont="1"/>
    <xf numFmtId="0" fontId="55" fillId="0" borderId="0" xfId="29" applyFont="1" applyAlignment="1">
      <alignment horizontal="left"/>
    </xf>
    <xf numFmtId="0" fontId="59" fillId="0" borderId="0" xfId="26" applyFont="1"/>
    <xf numFmtId="0" fontId="57" fillId="0" borderId="0" xfId="24" applyFont="1"/>
    <xf numFmtId="0" fontId="54" fillId="0" borderId="0" xfId="26" applyFont="1"/>
    <xf numFmtId="0" fontId="58" fillId="0" borderId="0" xfId="24" applyFont="1" applyAlignment="1">
      <alignment vertical="center"/>
    </xf>
    <xf numFmtId="0" fontId="58" fillId="0" borderId="0" xfId="24" applyFont="1"/>
    <xf numFmtId="169" fontId="54" fillId="0" borderId="0" xfId="1" applyNumberFormat="1" applyFont="1"/>
    <xf numFmtId="3" fontId="54" fillId="0" borderId="0" xfId="26" applyNumberFormat="1" applyFont="1"/>
    <xf numFmtId="169" fontId="59" fillId="0" borderId="0" xfId="26" applyNumberFormat="1" applyFont="1"/>
    <xf numFmtId="3" fontId="59" fillId="0" borderId="0" xfId="26" applyNumberFormat="1" applyFont="1"/>
    <xf numFmtId="0" fontId="60" fillId="0" borderId="0" xfId="26" applyFont="1"/>
    <xf numFmtId="0" fontId="48" fillId="0" borderId="0" xfId="0" applyFont="1"/>
    <xf numFmtId="0" fontId="61" fillId="0" borderId="0" xfId="6" applyFont="1"/>
    <xf numFmtId="3" fontId="61" fillId="0" borderId="0" xfId="6" applyNumberFormat="1" applyFont="1"/>
    <xf numFmtId="0" fontId="61" fillId="0" borderId="0" xfId="28" applyFont="1"/>
    <xf numFmtId="3" fontId="61" fillId="0" borderId="0" xfId="28" applyNumberFormat="1" applyFont="1"/>
    <xf numFmtId="3" fontId="51" fillId="0" borderId="0" xfId="0" applyNumberFormat="1" applyFont="1"/>
    <xf numFmtId="0" fontId="62" fillId="0" borderId="0" xfId="30" applyFont="1" applyAlignment="1">
      <alignment horizontal="left" vertical="top"/>
    </xf>
    <xf numFmtId="0" fontId="62" fillId="0" borderId="0" xfId="30" applyFont="1" applyAlignment="1">
      <alignment vertical="top" wrapText="1"/>
    </xf>
    <xf numFmtId="3" fontId="51" fillId="0" borderId="0" xfId="0" applyNumberFormat="1" applyFont="1" applyAlignment="1">
      <alignment vertical="top" wrapText="1"/>
    </xf>
    <xf numFmtId="0" fontId="61" fillId="0" borderId="0" xfId="30" quotePrefix="1" applyFont="1" applyAlignment="1">
      <alignment horizontal="left"/>
    </xf>
    <xf numFmtId="171" fontId="61" fillId="0" borderId="0" xfId="30" applyNumberFormat="1" applyFont="1"/>
    <xf numFmtId="171" fontId="51" fillId="0" borderId="0" xfId="0" applyNumberFormat="1" applyFont="1"/>
    <xf numFmtId="171" fontId="48" fillId="0" borderId="0" xfId="0" applyNumberFormat="1" applyFont="1"/>
    <xf numFmtId="171" fontId="48" fillId="0" borderId="0" xfId="1" applyNumberFormat="1" applyFont="1"/>
    <xf numFmtId="3" fontId="48" fillId="0" borderId="0" xfId="1" applyNumberFormat="1" applyFont="1"/>
    <xf numFmtId="0" fontId="61" fillId="0" borderId="0" xfId="30" quotePrefix="1" applyFont="1"/>
    <xf numFmtId="9" fontId="48" fillId="0" borderId="0" xfId="1" applyFont="1"/>
    <xf numFmtId="0" fontId="63" fillId="0" borderId="0" xfId="6" applyFont="1"/>
    <xf numFmtId="9" fontId="47" fillId="0" borderId="0" xfId="1" applyFont="1"/>
    <xf numFmtId="1" fontId="48" fillId="0" borderId="0" xfId="0" applyNumberFormat="1" applyFont="1"/>
    <xf numFmtId="171" fontId="47" fillId="0" borderId="0" xfId="0" applyNumberFormat="1" applyFont="1"/>
    <xf numFmtId="165" fontId="48" fillId="0" borderId="0" xfId="0" applyNumberFormat="1" applyFont="1"/>
    <xf numFmtId="3" fontId="48" fillId="0" borderId="0" xfId="0" applyNumberFormat="1" applyFont="1" applyAlignment="1">
      <alignment horizontal="right"/>
    </xf>
    <xf numFmtId="3" fontId="61" fillId="0" borderId="0" xfId="30" quotePrefix="1" applyNumberFormat="1" applyFont="1"/>
    <xf numFmtId="9" fontId="48" fillId="0" borderId="0" xfId="1" applyFont="1" applyAlignment="1">
      <alignment horizontal="right"/>
    </xf>
    <xf numFmtId="165" fontId="61" fillId="0" borderId="0" xfId="30" quotePrefix="1" applyNumberFormat="1" applyFont="1" applyAlignment="1">
      <alignment horizontal="right"/>
    </xf>
    <xf numFmtId="3" fontId="61" fillId="0" borderId="0" xfId="30" quotePrefix="1" applyNumberFormat="1" applyFont="1" applyAlignment="1">
      <alignment horizontal="right"/>
    </xf>
    <xf numFmtId="165" fontId="61" fillId="0" borderId="0" xfId="30" applyNumberFormat="1" applyFont="1"/>
    <xf numFmtId="0" fontId="61" fillId="0" borderId="0" xfId="30" applyFont="1"/>
    <xf numFmtId="165" fontId="61" fillId="0" borderId="0" xfId="30" applyNumberFormat="1" applyFont="1" applyAlignment="1">
      <alignment horizontal="right"/>
    </xf>
    <xf numFmtId="3" fontId="61" fillId="0" borderId="0" xfId="30" applyNumberFormat="1" applyFont="1" applyAlignment="1">
      <alignment horizontal="right"/>
    </xf>
    <xf numFmtId="0" fontId="61" fillId="0" borderId="0" xfId="30" applyFont="1" applyAlignment="1">
      <alignment vertical="center"/>
    </xf>
    <xf numFmtId="3" fontId="61" fillId="0" borderId="0" xfId="30" applyNumberFormat="1" applyFont="1"/>
    <xf numFmtId="0" fontId="61" fillId="0" borderId="0" xfId="30" applyFont="1" applyAlignment="1">
      <alignment horizontal="left"/>
    </xf>
    <xf numFmtId="0" fontId="64" fillId="0" borderId="0" xfId="0" applyFont="1"/>
    <xf numFmtId="1" fontId="43" fillId="0" borderId="0" xfId="0" applyNumberFormat="1" applyFont="1"/>
    <xf numFmtId="0" fontId="47" fillId="0" borderId="0" xfId="24" applyFont="1" applyAlignment="1">
      <alignment vertical="center"/>
    </xf>
    <xf numFmtId="0" fontId="47" fillId="0" borderId="0" xfId="24" applyFont="1"/>
    <xf numFmtId="0" fontId="61" fillId="0" borderId="0" xfId="24" applyFont="1"/>
    <xf numFmtId="0" fontId="57" fillId="0" borderId="0" xfId="24" applyFont="1" applyAlignment="1">
      <alignment vertical="center"/>
    </xf>
    <xf numFmtId="0" fontId="65" fillId="0" borderId="0" xfId="0" applyFont="1"/>
    <xf numFmtId="0" fontId="43" fillId="0" borderId="0" xfId="0" quotePrefix="1" applyFont="1"/>
    <xf numFmtId="165" fontId="43" fillId="0" borderId="0" xfId="0" applyNumberFormat="1" applyFont="1"/>
    <xf numFmtId="165" fontId="65" fillId="0" borderId="0" xfId="0" applyNumberFormat="1" applyFont="1"/>
    <xf numFmtId="0" fontId="61" fillId="0" borderId="0" xfId="0" applyFont="1"/>
    <xf numFmtId="3" fontId="61" fillId="0" borderId="0" xfId="0" applyNumberFormat="1" applyFont="1"/>
    <xf numFmtId="165" fontId="43" fillId="0" borderId="0" xfId="1" applyNumberFormat="1" applyFont="1"/>
    <xf numFmtId="0" fontId="66" fillId="0" borderId="0" xfId="0" applyFont="1"/>
    <xf numFmtId="9" fontId="43" fillId="0" borderId="0" xfId="1" applyFont="1"/>
    <xf numFmtId="0" fontId="58" fillId="0" borderId="0" xfId="0" applyFont="1"/>
    <xf numFmtId="0" fontId="59" fillId="0" borderId="0" xfId="0" applyFont="1"/>
    <xf numFmtId="1" fontId="54" fillId="0" borderId="0" xfId="0" quotePrefix="1" applyNumberFormat="1" applyFont="1"/>
    <xf numFmtId="171" fontId="54" fillId="0" borderId="0" xfId="0" applyNumberFormat="1" applyFont="1"/>
    <xf numFmtId="0" fontId="54" fillId="0" borderId="0" xfId="0" applyFont="1" applyAlignment="1">
      <alignment horizontal="left"/>
    </xf>
    <xf numFmtId="1" fontId="54" fillId="0" borderId="0" xfId="0" applyNumberFormat="1" applyFont="1" applyAlignment="1">
      <alignment horizontal="left"/>
    </xf>
    <xf numFmtId="9" fontId="54" fillId="0" borderId="0" xfId="1" applyFont="1"/>
    <xf numFmtId="3" fontId="54" fillId="0" borderId="0" xfId="0" applyNumberFormat="1" applyFont="1"/>
    <xf numFmtId="4" fontId="54" fillId="0" borderId="0" xfId="0" applyNumberFormat="1" applyFont="1"/>
    <xf numFmtId="1" fontId="54" fillId="0" borderId="0" xfId="0" applyNumberFormat="1" applyFont="1"/>
    <xf numFmtId="0" fontId="44" fillId="0" borderId="0" xfId="0" applyFont="1" applyAlignment="1">
      <alignment horizontal="left"/>
    </xf>
    <xf numFmtId="0" fontId="44" fillId="0" borderId="0" xfId="0" quotePrefix="1" applyFont="1"/>
    <xf numFmtId="0" fontId="62" fillId="0" borderId="0" xfId="24" applyFont="1"/>
    <xf numFmtId="0" fontId="44" fillId="0" borderId="0" xfId="0" applyFont="1" applyAlignment="1">
      <alignment horizontal="right"/>
    </xf>
    <xf numFmtId="9" fontId="44" fillId="0" borderId="0" xfId="1" applyFont="1" applyAlignment="1"/>
    <xf numFmtId="3" fontId="44" fillId="35" borderId="10" xfId="0" applyNumberFormat="1" applyFont="1" applyFill="1" applyBorder="1"/>
    <xf numFmtId="3" fontId="44" fillId="35" borderId="0" xfId="0" applyNumberFormat="1" applyFont="1" applyFill="1"/>
    <xf numFmtId="9" fontId="45" fillId="0" borderId="0" xfId="1" applyFont="1"/>
    <xf numFmtId="3" fontId="44" fillId="0" borderId="0" xfId="1" applyNumberFormat="1" applyFont="1"/>
    <xf numFmtId="174" fontId="44" fillId="0" borderId="0" xfId="0" applyNumberFormat="1" applyFont="1"/>
    <xf numFmtId="174" fontId="44" fillId="35" borderId="10" xfId="0" applyNumberFormat="1" applyFont="1" applyFill="1" applyBorder="1"/>
    <xf numFmtId="174" fontId="44" fillId="35" borderId="0" xfId="0" applyNumberFormat="1" applyFont="1" applyFill="1"/>
    <xf numFmtId="174" fontId="45" fillId="0" borderId="0" xfId="0" applyNumberFormat="1" applyFont="1"/>
    <xf numFmtId="0" fontId="68" fillId="0" borderId="0" xfId="0" applyFont="1"/>
    <xf numFmtId="0" fontId="58" fillId="0" borderId="0" xfId="0" applyFont="1" applyAlignment="1">
      <alignment vertical="center"/>
    </xf>
    <xf numFmtId="3" fontId="59" fillId="0" borderId="0" xfId="0" applyNumberFormat="1" applyFont="1"/>
    <xf numFmtId="166" fontId="54" fillId="0" borderId="0" xfId="0" applyNumberFormat="1" applyFont="1"/>
    <xf numFmtId="0" fontId="55" fillId="0" borderId="0" xfId="24" applyFont="1" applyAlignment="1">
      <alignment horizontal="left"/>
    </xf>
    <xf numFmtId="175" fontId="55" fillId="0" borderId="0" xfId="24" applyNumberFormat="1" applyFont="1"/>
    <xf numFmtId="3" fontId="56" fillId="0" borderId="0" xfId="24" applyNumberFormat="1" applyFont="1"/>
    <xf numFmtId="0" fontId="56" fillId="0" borderId="0" xfId="0" applyFont="1"/>
    <xf numFmtId="3" fontId="58" fillId="0" borderId="0" xfId="0" applyNumberFormat="1" applyFont="1"/>
    <xf numFmtId="3" fontId="56" fillId="0" borderId="0" xfId="0" applyNumberFormat="1" applyFont="1"/>
    <xf numFmtId="0" fontId="59" fillId="0" borderId="0" xfId="0" applyFont="1" applyAlignment="1">
      <alignment horizontal="left"/>
    </xf>
    <xf numFmtId="0" fontId="54" fillId="0" borderId="0" xfId="0" quotePrefix="1" applyFont="1" applyAlignment="1">
      <alignment horizontal="left"/>
    </xf>
    <xf numFmtId="165" fontId="54" fillId="0" borderId="0" xfId="0" applyNumberFormat="1" applyFont="1"/>
    <xf numFmtId="0" fontId="60" fillId="0" borderId="0" xfId="6" applyFont="1"/>
    <xf numFmtId="9" fontId="54" fillId="0" borderId="0" xfId="1" applyFont="1" applyFill="1"/>
    <xf numFmtId="3" fontId="43" fillId="0" borderId="0" xfId="0" applyNumberFormat="1" applyFont="1" applyAlignment="1">
      <alignment horizontal="left"/>
    </xf>
    <xf numFmtId="165" fontId="55" fillId="0" borderId="0" xfId="30" applyNumberFormat="1" applyFont="1" applyAlignment="1">
      <alignment horizontal="right"/>
    </xf>
    <xf numFmtId="165" fontId="55" fillId="0" borderId="0" xfId="30" quotePrefix="1" applyNumberFormat="1" applyFont="1" applyAlignment="1">
      <alignment horizontal="right"/>
    </xf>
    <xf numFmtId="165" fontId="54" fillId="0" borderId="0" xfId="0" applyNumberFormat="1" applyFont="1" applyAlignment="1">
      <alignment horizontal="right"/>
    </xf>
    <xf numFmtId="165" fontId="55" fillId="0" borderId="0" xfId="30" applyNumberFormat="1" applyFont="1"/>
    <xf numFmtId="0" fontId="55" fillId="0" borderId="0" xfId="30" quotePrefix="1" applyFont="1" applyAlignment="1">
      <alignment vertical="center"/>
    </xf>
    <xf numFmtId="165" fontId="55" fillId="0" borderId="0" xfId="30" quotePrefix="1" applyNumberFormat="1" applyFont="1"/>
    <xf numFmtId="3" fontId="55" fillId="0" borderId="0" xfId="30" applyNumberFormat="1" applyFont="1"/>
    <xf numFmtId="0" fontId="67" fillId="0" borderId="0" xfId="4" applyFont="1" applyAlignment="1">
      <alignment vertical="top"/>
    </xf>
    <xf numFmtId="0" fontId="72" fillId="0" borderId="0" xfId="40" applyFont="1" applyFill="1" applyBorder="1" applyAlignment="1">
      <alignment horizontal="center" vertical="top" wrapText="1"/>
    </xf>
    <xf numFmtId="0" fontId="67" fillId="0" borderId="0" xfId="4" applyFont="1" applyAlignment="1">
      <alignment horizontal="center" vertical="top"/>
    </xf>
    <xf numFmtId="0" fontId="74" fillId="0" borderId="0" xfId="4" applyFont="1"/>
    <xf numFmtId="9" fontId="74" fillId="0" borderId="0" xfId="1" applyFont="1"/>
    <xf numFmtId="165" fontId="74" fillId="0" borderId="0" xfId="4" applyNumberFormat="1" applyFont="1"/>
    <xf numFmtId="0" fontId="75" fillId="0" borderId="0" xfId="25" applyFont="1" applyAlignment="1">
      <alignment vertical="top" wrapText="1"/>
    </xf>
    <xf numFmtId="0" fontId="56" fillId="0" borderId="0" xfId="24" applyFont="1" applyAlignment="1">
      <alignment vertical="top" wrapText="1"/>
    </xf>
    <xf numFmtId="167" fontId="76" fillId="0" borderId="0" xfId="25" quotePrefix="1" applyNumberFormat="1" applyFont="1"/>
    <xf numFmtId="3" fontId="76" fillId="0" borderId="0" xfId="25" applyNumberFormat="1" applyFont="1"/>
    <xf numFmtId="0" fontId="76" fillId="0" borderId="0" xfId="25" applyFont="1"/>
    <xf numFmtId="1" fontId="55" fillId="0" borderId="0" xfId="24" applyNumberFormat="1" applyFont="1"/>
    <xf numFmtId="0" fontId="53" fillId="0" borderId="0" xfId="0" applyFont="1" applyAlignment="1">
      <alignment vertical="center"/>
    </xf>
    <xf numFmtId="169" fontId="43" fillId="0" borderId="0" xfId="1" applyNumberFormat="1" applyFont="1"/>
    <xf numFmtId="0" fontId="57" fillId="0" borderId="0" xfId="0" applyFont="1" applyAlignment="1">
      <alignment vertical="center"/>
    </xf>
    <xf numFmtId="0" fontId="56" fillId="0" borderId="0" xfId="0" applyFont="1" applyAlignment="1">
      <alignment vertical="top" wrapText="1"/>
    </xf>
    <xf numFmtId="165" fontId="55" fillId="0" borderId="0" xfId="24" applyNumberFormat="1" applyFont="1" applyAlignment="1">
      <alignment horizontal="right"/>
    </xf>
    <xf numFmtId="166" fontId="55" fillId="0" borderId="0" xfId="24" applyNumberFormat="1" applyFont="1"/>
    <xf numFmtId="0" fontId="55" fillId="0" borderId="0" xfId="24" applyFont="1" applyAlignment="1">
      <alignment vertical="top" wrapText="1"/>
    </xf>
    <xf numFmtId="168" fontId="55" fillId="0" borderId="0" xfId="24" applyNumberFormat="1" applyFont="1"/>
    <xf numFmtId="0" fontId="75" fillId="0" borderId="0" xfId="26" applyFont="1"/>
    <xf numFmtId="0" fontId="76" fillId="0" borderId="0" xfId="26" applyFont="1"/>
    <xf numFmtId="0" fontId="76" fillId="0" borderId="0" xfId="24" applyFont="1"/>
    <xf numFmtId="0" fontId="76" fillId="0" borderId="0" xfId="0" applyFont="1"/>
    <xf numFmtId="166" fontId="76" fillId="0" borderId="0" xfId="0" applyNumberFormat="1" applyFont="1"/>
    <xf numFmtId="3" fontId="76" fillId="0" borderId="0" xfId="0" applyNumberFormat="1" applyFont="1"/>
    <xf numFmtId="165" fontId="76" fillId="0" borderId="0" xfId="0" applyNumberFormat="1" applyFont="1"/>
    <xf numFmtId="0" fontId="76" fillId="0" borderId="0" xfId="0" applyFont="1" applyAlignment="1">
      <alignment horizontal="left"/>
    </xf>
    <xf numFmtId="172" fontId="76" fillId="0" borderId="0" xfId="0" applyNumberFormat="1" applyFont="1"/>
    <xf numFmtId="9" fontId="76" fillId="0" borderId="0" xfId="1" applyFont="1"/>
    <xf numFmtId="0" fontId="75" fillId="0" borderId="0" xfId="24" applyFont="1"/>
    <xf numFmtId="173" fontId="55" fillId="0" borderId="0" xfId="75" applyNumberFormat="1" applyFont="1"/>
    <xf numFmtId="172" fontId="54" fillId="0" borderId="0" xfId="0" applyNumberFormat="1" applyFont="1"/>
    <xf numFmtId="173" fontId="76" fillId="0" borderId="0" xfId="75" applyNumberFormat="1" applyFont="1"/>
    <xf numFmtId="170" fontId="54" fillId="0" borderId="0" xfId="0" applyNumberFormat="1" applyFont="1"/>
    <xf numFmtId="14" fontId="55" fillId="0" borderId="0" xfId="24" applyNumberFormat="1" applyFont="1"/>
    <xf numFmtId="167" fontId="54" fillId="0" borderId="0" xfId="26" quotePrefix="1" applyNumberFormat="1" applyFont="1"/>
    <xf numFmtId="14" fontId="54" fillId="0" borderId="0" xfId="26" applyNumberFormat="1" applyFont="1"/>
    <xf numFmtId="166" fontId="54" fillId="0" borderId="0" xfId="26" applyNumberFormat="1" applyFont="1"/>
    <xf numFmtId="0" fontId="62" fillId="0" borderId="0" xfId="30" applyFont="1" applyAlignment="1">
      <alignment horizontal="center" vertical="top" wrapText="1"/>
    </xf>
    <xf numFmtId="9" fontId="61" fillId="0" borderId="0" xfId="1" applyFont="1"/>
    <xf numFmtId="0" fontId="55" fillId="0" borderId="0" xfId="0" applyFont="1"/>
    <xf numFmtId="3" fontId="43" fillId="0" borderId="0" xfId="75" applyNumberFormat="1" applyFont="1" applyBorder="1"/>
    <xf numFmtId="168" fontId="54" fillId="0" borderId="0" xfId="0" applyNumberFormat="1" applyFont="1"/>
    <xf numFmtId="0" fontId="54" fillId="0" borderId="0" xfId="0" quotePrefix="1" applyFont="1"/>
    <xf numFmtId="166" fontId="54" fillId="0" borderId="0" xfId="1" applyNumberFormat="1" applyFont="1"/>
    <xf numFmtId="10" fontId="54" fillId="0" borderId="0" xfId="1" applyNumberFormat="1" applyFont="1"/>
    <xf numFmtId="0" fontId="45" fillId="0" borderId="0" xfId="0" applyFont="1" applyAlignment="1">
      <alignment horizontal="center"/>
    </xf>
    <xf numFmtId="3" fontId="45" fillId="0" borderId="0" xfId="0" applyNumberFormat="1" applyFont="1" applyAlignment="1">
      <alignment horizontal="center"/>
    </xf>
    <xf numFmtId="0" fontId="44" fillId="0" borderId="0" xfId="0" applyFont="1" applyAlignment="1">
      <alignment horizontal="center"/>
    </xf>
    <xf numFmtId="0" fontId="45" fillId="0" borderId="0" xfId="26" applyFont="1"/>
    <xf numFmtId="0" fontId="50" fillId="0" borderId="0" xfId="0" applyFont="1" applyAlignment="1">
      <alignment vertical="center"/>
    </xf>
    <xf numFmtId="0" fontId="44" fillId="0" borderId="0" xfId="26" applyFont="1"/>
    <xf numFmtId="166" fontId="44" fillId="0" borderId="0" xfId="26" applyNumberFormat="1" applyFont="1"/>
    <xf numFmtId="166" fontId="44" fillId="0" borderId="0" xfId="1" applyNumberFormat="1" applyFont="1"/>
    <xf numFmtId="166" fontId="45" fillId="0" borderId="0" xfId="26" applyNumberFormat="1" applyFont="1"/>
    <xf numFmtId="10" fontId="44" fillId="0" borderId="0" xfId="1" applyNumberFormat="1" applyFont="1"/>
    <xf numFmtId="0" fontId="56" fillId="0" borderId="0" xfId="24" applyFont="1" applyAlignment="1">
      <alignment horizontal="center"/>
    </xf>
    <xf numFmtId="0" fontId="56" fillId="0" borderId="0" xfId="29" applyFont="1" applyAlignment="1">
      <alignment horizontal="center"/>
    </xf>
    <xf numFmtId="0" fontId="55" fillId="0" borderId="0" xfId="29" applyFont="1" applyAlignment="1">
      <alignment horizontal="center"/>
    </xf>
    <xf numFmtId="0" fontId="56" fillId="0" borderId="0" xfId="24" applyFont="1" applyAlignment="1">
      <alignment horizontal="left"/>
    </xf>
    <xf numFmtId="0" fontId="45" fillId="0" borderId="0" xfId="0" applyFont="1" applyAlignment="1">
      <alignment horizontal="left"/>
    </xf>
    <xf numFmtId="14" fontId="44" fillId="0" borderId="0" xfId="0" applyNumberFormat="1" applyFont="1" applyAlignment="1">
      <alignment horizontal="center"/>
    </xf>
    <xf numFmtId="0" fontId="54" fillId="0" borderId="0" xfId="26" applyFont="1" applyAlignment="1">
      <alignment horizontal="center"/>
    </xf>
    <xf numFmtId="0" fontId="59" fillId="0" borderId="0" xfId="26" applyFont="1" applyAlignment="1">
      <alignment horizontal="center"/>
    </xf>
    <xf numFmtId="0" fontId="58" fillId="0" borderId="0" xfId="0" applyFont="1" applyAlignment="1">
      <alignment horizontal="left" vertical="top"/>
    </xf>
    <xf numFmtId="0" fontId="62" fillId="0" borderId="0" xfId="6" applyFont="1"/>
    <xf numFmtId="0" fontId="62" fillId="0" borderId="0" xfId="6" applyFont="1" applyAlignment="1">
      <alignment horizontal="center"/>
    </xf>
    <xf numFmtId="171" fontId="61" fillId="0" borderId="0" xfId="6" applyNumberFormat="1" applyFont="1"/>
    <xf numFmtId="3" fontId="51" fillId="0" borderId="0" xfId="0" applyNumberFormat="1" applyFont="1" applyAlignment="1">
      <alignment horizontal="center" vertical="top" wrapText="1"/>
    </xf>
    <xf numFmtId="3" fontId="51" fillId="0" borderId="0" xfId="0" applyNumberFormat="1" applyFont="1" applyAlignment="1">
      <alignment horizontal="center"/>
    </xf>
    <xf numFmtId="0" fontId="43" fillId="0" borderId="0" xfId="0" quotePrefix="1" applyFont="1" applyAlignment="1">
      <alignment horizontal="left"/>
    </xf>
    <xf numFmtId="1" fontId="59" fillId="0" borderId="0" xfId="0" applyNumberFormat="1" applyFont="1" applyAlignment="1">
      <alignment wrapText="1"/>
    </xf>
    <xf numFmtId="0" fontId="59" fillId="0" borderId="0" xfId="0" applyFont="1" applyAlignment="1">
      <alignment wrapText="1"/>
    </xf>
    <xf numFmtId="0" fontId="59" fillId="0" borderId="0" xfId="0" applyFont="1" applyAlignment="1">
      <alignment vertical="top" wrapText="1"/>
    </xf>
    <xf numFmtId="3" fontId="44" fillId="0" borderId="0" xfId="0" applyNumberFormat="1" applyFont="1" applyAlignment="1">
      <alignment horizontal="left"/>
    </xf>
    <xf numFmtId="3" fontId="43" fillId="0" borderId="0" xfId="26" applyNumberFormat="1" applyFont="1"/>
    <xf numFmtId="3" fontId="43" fillId="0" borderId="0" xfId="79" applyNumberFormat="1" applyFont="1"/>
    <xf numFmtId="171" fontId="44" fillId="0" borderId="0" xfId="0" applyNumberFormat="1" applyFont="1"/>
    <xf numFmtId="14" fontId="45" fillId="0" borderId="0" xfId="0" applyNumberFormat="1" applyFont="1" applyAlignment="1">
      <alignment horizontal="left"/>
    </xf>
    <xf numFmtId="165" fontId="45" fillId="0" borderId="0" xfId="0" applyNumberFormat="1" applyFont="1"/>
    <xf numFmtId="3" fontId="45" fillId="0" borderId="0" xfId="0" applyNumberFormat="1" applyFont="1" applyAlignment="1">
      <alignment horizontal="right"/>
    </xf>
    <xf numFmtId="0" fontId="46" fillId="0" borderId="0" xfId="24" applyFont="1"/>
    <xf numFmtId="0" fontId="49" fillId="0" borderId="0" xfId="24" applyFont="1"/>
    <xf numFmtId="0" fontId="78" fillId="0" borderId="0" xfId="24" applyFont="1"/>
    <xf numFmtId="0" fontId="79" fillId="0" borderId="0" xfId="6" applyFont="1"/>
    <xf numFmtId="0" fontId="79" fillId="0" borderId="0" xfId="0" applyFont="1"/>
    <xf numFmtId="0" fontId="78" fillId="0" borderId="0" xfId="24" applyFont="1" applyAlignment="1">
      <alignment horizontal="center"/>
    </xf>
    <xf numFmtId="1" fontId="45" fillId="0" borderId="0" xfId="0" applyNumberFormat="1" applyFont="1" applyAlignment="1">
      <alignment horizontal="center"/>
    </xf>
    <xf numFmtId="3" fontId="54" fillId="0" borderId="0" xfId="0" applyNumberFormat="1" applyFont="1" applyAlignment="1">
      <alignment horizontal="right"/>
    </xf>
    <xf numFmtId="3" fontId="54" fillId="0" borderId="0" xfId="1" applyNumberFormat="1" applyFont="1"/>
    <xf numFmtId="171" fontId="59" fillId="0" borderId="0" xfId="0" applyNumberFormat="1" applyFont="1"/>
    <xf numFmtId="168" fontId="59" fillId="0" borderId="0" xfId="0" applyNumberFormat="1" applyFont="1"/>
    <xf numFmtId="14" fontId="55" fillId="0" borderId="0" xfId="24" applyNumberFormat="1" applyFont="1" applyAlignment="1">
      <alignment horizontal="left"/>
    </xf>
    <xf numFmtId="0" fontId="59" fillId="0" borderId="0" xfId="0" applyFont="1" applyAlignment="1">
      <alignment horizontal="center" vertical="top"/>
    </xf>
    <xf numFmtId="0" fontId="59" fillId="0" borderId="0" xfId="0" applyFont="1" applyAlignment="1">
      <alignment horizontal="center"/>
    </xf>
    <xf numFmtId="0" fontId="80" fillId="0" borderId="0" xfId="0" applyFont="1"/>
    <xf numFmtId="14" fontId="80" fillId="0" borderId="0" xfId="0" applyNumberFormat="1" applyFont="1" applyAlignment="1">
      <alignment horizontal="left"/>
    </xf>
    <xf numFmtId="9" fontId="80" fillId="0" borderId="0" xfId="1" applyFont="1"/>
    <xf numFmtId="165" fontId="80" fillId="0" borderId="0" xfId="0" applyNumberFormat="1" applyFont="1"/>
    <xf numFmtId="165" fontId="81" fillId="0" borderId="0" xfId="77" applyNumberFormat="1" applyFont="1"/>
    <xf numFmtId="9" fontId="80" fillId="0" borderId="0" xfId="1" applyFont="1" applyFill="1" applyBorder="1"/>
    <xf numFmtId="0" fontId="81" fillId="0" borderId="0" xfId="77" applyFont="1" applyAlignment="1">
      <alignment horizontal="left"/>
    </xf>
    <xf numFmtId="0" fontId="81" fillId="0" borderId="0" xfId="77" applyFont="1" applyAlignment="1">
      <alignment wrapText="1"/>
    </xf>
    <xf numFmtId="0" fontId="81" fillId="0" borderId="0" xfId="77" applyFont="1"/>
    <xf numFmtId="0" fontId="82" fillId="0" borderId="0" xfId="0" applyFont="1"/>
    <xf numFmtId="0" fontId="73" fillId="0" borderId="0" xfId="77" applyFont="1" applyAlignment="1">
      <alignment horizontal="left"/>
    </xf>
    <xf numFmtId="0" fontId="73" fillId="0" borderId="0" xfId="77" applyFont="1" applyAlignment="1">
      <alignment wrapText="1"/>
    </xf>
    <xf numFmtId="0" fontId="73" fillId="0" borderId="0" xfId="77" applyFont="1"/>
    <xf numFmtId="165" fontId="73" fillId="0" borderId="0" xfId="77" applyNumberFormat="1" applyFont="1"/>
    <xf numFmtId="9" fontId="43" fillId="0" borderId="0" xfId="1" applyFont="1" applyFill="1"/>
    <xf numFmtId="0" fontId="73" fillId="0" borderId="0" xfId="77" applyFont="1" applyAlignment="1">
      <alignment horizontal="center" vertical="center"/>
    </xf>
    <xf numFmtId="0" fontId="56" fillId="0" borderId="0" xfId="30" applyFont="1"/>
    <xf numFmtId="165" fontId="56" fillId="0" borderId="0" xfId="30" quotePrefix="1" applyNumberFormat="1" applyFont="1" applyAlignment="1">
      <alignment horizontal="right"/>
    </xf>
    <xf numFmtId="165" fontId="59" fillId="0" borderId="0" xfId="0" applyNumberFormat="1" applyFont="1" applyAlignment="1">
      <alignment horizontal="right"/>
    </xf>
    <xf numFmtId="0" fontId="56" fillId="0" borderId="0" xfId="30" quotePrefix="1" applyFont="1"/>
    <xf numFmtId="165" fontId="56" fillId="0" borderId="0" xfId="30" applyNumberFormat="1" applyFont="1"/>
    <xf numFmtId="165" fontId="56" fillId="0" borderId="0" xfId="30" applyNumberFormat="1" applyFont="1" applyAlignment="1">
      <alignment horizontal="center"/>
    </xf>
    <xf numFmtId="165" fontId="56" fillId="0" borderId="0" xfId="30" quotePrefix="1" applyNumberFormat="1" applyFont="1" applyAlignment="1">
      <alignment horizontal="center"/>
    </xf>
    <xf numFmtId="165" fontId="59" fillId="0" borderId="0" xfId="0" applyNumberFormat="1" applyFont="1" applyAlignment="1">
      <alignment horizontal="center"/>
    </xf>
    <xf numFmtId="168" fontId="43" fillId="0" borderId="0" xfId="0" applyNumberFormat="1" applyFont="1"/>
    <xf numFmtId="0" fontId="78" fillId="0" borderId="0" xfId="4" applyFont="1"/>
    <xf numFmtId="165" fontId="78" fillId="0" borderId="0" xfId="4" applyNumberFormat="1" applyFont="1"/>
    <xf numFmtId="0" fontId="74" fillId="0" borderId="0" xfId="4" applyFont="1" applyAlignment="1">
      <alignment horizontal="left"/>
    </xf>
    <xf numFmtId="165" fontId="78" fillId="0" borderId="0" xfId="4" applyNumberFormat="1" applyFont="1" applyAlignment="1">
      <alignment horizontal="center"/>
    </xf>
    <xf numFmtId="168" fontId="43" fillId="0" borderId="0" xfId="0" applyNumberFormat="1" applyFont="1" applyAlignment="1">
      <alignment vertical="top" wrapText="1"/>
    </xf>
    <xf numFmtId="167" fontId="55" fillId="0" borderId="0" xfId="24" quotePrefix="1" applyNumberFormat="1" applyFont="1"/>
    <xf numFmtId="1" fontId="75" fillId="0" borderId="0" xfId="0" applyNumberFormat="1" applyFont="1"/>
    <xf numFmtId="0" fontId="75" fillId="0" borderId="0" xfId="0" applyFont="1"/>
    <xf numFmtId="166" fontId="75" fillId="0" borderId="0" xfId="0" applyNumberFormat="1" applyFont="1"/>
    <xf numFmtId="3" fontId="45" fillId="0" borderId="0" xfId="0" applyNumberFormat="1" applyFont="1" applyAlignment="1">
      <alignment horizontal="center" vertical="top" wrapText="1"/>
    </xf>
    <xf numFmtId="0" fontId="45" fillId="0" borderId="0" xfId="0" applyFont="1" applyAlignment="1">
      <alignment horizontal="center" vertical="top" wrapText="1"/>
    </xf>
    <xf numFmtId="0" fontId="45" fillId="0" borderId="0" xfId="0" applyFont="1" applyAlignment="1">
      <alignment horizontal="center"/>
    </xf>
    <xf numFmtId="3" fontId="45" fillId="0" borderId="0" xfId="0" applyNumberFormat="1" applyFont="1" applyAlignment="1">
      <alignment horizontal="center"/>
    </xf>
    <xf numFmtId="0" fontId="58" fillId="0" borderId="0" xfId="0" applyFont="1" applyAlignment="1">
      <alignment horizontal="left" vertical="top" wrapText="1"/>
    </xf>
    <xf numFmtId="0" fontId="62" fillId="0" borderId="0" xfId="30" applyFont="1" applyAlignment="1">
      <alignment horizontal="center" vertical="top"/>
    </xf>
    <xf numFmtId="0" fontId="51" fillId="0" borderId="0" xfId="0" applyFont="1" applyAlignment="1">
      <alignment horizontal="center" vertical="top"/>
    </xf>
    <xf numFmtId="0" fontId="62" fillId="0" borderId="0" xfId="30" applyFont="1" applyAlignment="1">
      <alignment horizontal="center" vertical="top" wrapText="1"/>
    </xf>
    <xf numFmtId="0" fontId="51" fillId="0" borderId="0" xfId="0" applyFont="1" applyAlignment="1">
      <alignment horizontal="center" vertical="top" wrapText="1"/>
    </xf>
    <xf numFmtId="0" fontId="59" fillId="0" borderId="0" xfId="0" applyFont="1" applyAlignment="1">
      <alignment horizontal="center" vertical="top"/>
    </xf>
    <xf numFmtId="0" fontId="81" fillId="0" borderId="0" xfId="77" applyFont="1" applyAlignment="1">
      <alignment horizontal="center" vertical="center"/>
    </xf>
    <xf numFmtId="0" fontId="81" fillId="0" borderId="0" xfId="77" applyFont="1" applyAlignment="1">
      <alignment horizontal="left"/>
    </xf>
    <xf numFmtId="0" fontId="65" fillId="0" borderId="0" xfId="0" applyFont="1" applyAlignment="1">
      <alignment horizontal="center"/>
    </xf>
    <xf numFmtId="0" fontId="59" fillId="0" borderId="0" xfId="0" applyFont="1" applyAlignment="1">
      <alignment horizontal="center"/>
    </xf>
    <xf numFmtId="0" fontId="59" fillId="0" borderId="0" xfId="0" applyFont="1"/>
    <xf numFmtId="0" fontId="76" fillId="0" borderId="0" xfId="0" applyFont="1" applyAlignment="1">
      <alignment vertical="center"/>
    </xf>
    <xf numFmtId="0" fontId="54" fillId="0" borderId="0" xfId="0" applyFont="1" applyAlignment="1">
      <alignment vertical="center"/>
    </xf>
    <xf numFmtId="0" fontId="54" fillId="0" borderId="0" xfId="0" applyFont="1" applyAlignment="1">
      <alignment horizontal="left" vertical="center"/>
    </xf>
    <xf numFmtId="0" fontId="54" fillId="0" borderId="0" xfId="0" applyFont="1"/>
  </cellXfs>
  <cellStyles count="80">
    <cellStyle name="20 % - Dekorfärg1" xfId="49" builtinId="30" customBuiltin="1"/>
    <cellStyle name="20 % - Dekorfärg2" xfId="53" builtinId="34" customBuiltin="1"/>
    <cellStyle name="20 % - Dekorfärg3" xfId="57" builtinId="38" customBuiltin="1"/>
    <cellStyle name="20 % - Dekorfärg4" xfId="61" builtinId="42" customBuiltin="1"/>
    <cellStyle name="20 % - Dekorfärg5" xfId="65" builtinId="46" customBuiltin="1"/>
    <cellStyle name="20 % - Dekorfärg6" xfId="69" builtinId="50" customBuiltin="1"/>
    <cellStyle name="40 % - Dekorfärg1" xfId="50" builtinId="31" customBuiltin="1"/>
    <cellStyle name="40 % - Dekorfärg2" xfId="54" builtinId="35" customBuiltin="1"/>
    <cellStyle name="40 % - Dekorfärg3" xfId="58" builtinId="39" customBuiltin="1"/>
    <cellStyle name="40 % - Dekorfärg4" xfId="62" builtinId="43" customBuiltin="1"/>
    <cellStyle name="40 % - Dekorfärg5" xfId="66" builtinId="47" customBuiltin="1"/>
    <cellStyle name="40 % - Dekorfärg6" xfId="70" builtinId="51" customBuiltin="1"/>
    <cellStyle name="40% - Dekorfärg3 2" xfId="11" xr:uid="{00000000-0005-0000-0000-000000000000}"/>
    <cellStyle name="60 % - Dekorfärg1" xfId="51" builtinId="32" customBuiltin="1"/>
    <cellStyle name="60 % - Dekorfärg2" xfId="55" builtinId="36" customBuiltin="1"/>
    <cellStyle name="60 % - Dekorfärg3" xfId="59" builtinId="40" customBuiltin="1"/>
    <cellStyle name="60 % - Dekorfärg4" xfId="63" builtinId="44" customBuiltin="1"/>
    <cellStyle name="60 % - Dekorfärg5" xfId="67" builtinId="48" customBuiltin="1"/>
    <cellStyle name="60 % - Dekorfärg6" xfId="71" builtinId="52" customBuiltin="1"/>
    <cellStyle name="Anteckning 2" xfId="74" xr:uid="{45BDA4F0-D79C-4C52-BC23-5D7379E672E6}"/>
    <cellStyle name="Beräkning" xfId="42" builtinId="22" customBuiltin="1"/>
    <cellStyle name="Bra" xfId="37" builtinId="26" customBuiltin="1"/>
    <cellStyle name="cf1" xfId="19" xr:uid="{00000000-0005-0000-0000-000001000000}"/>
    <cellStyle name="cf2" xfId="20" xr:uid="{00000000-0005-0000-0000-000002000000}"/>
    <cellStyle name="cf3" xfId="21" xr:uid="{00000000-0005-0000-0000-000003000000}"/>
    <cellStyle name="Dekorfärg1" xfId="48" builtinId="29" customBuiltin="1"/>
    <cellStyle name="Dekorfärg2" xfId="52" builtinId="33" customBuiltin="1"/>
    <cellStyle name="Dekorfärg3" xfId="56" builtinId="37" customBuiltin="1"/>
    <cellStyle name="Dekorfärg4" xfId="60" builtinId="41" customBuiltin="1"/>
    <cellStyle name="Dekorfärg5" xfId="64" builtinId="45" customBuiltin="1"/>
    <cellStyle name="Dekorfärg6" xfId="68" builtinId="49" customBuiltin="1"/>
    <cellStyle name="Dålig" xfId="38" builtinId="27" customBuiltin="1"/>
    <cellStyle name="Förklarande text" xfId="46" builtinId="53" customBuiltin="1"/>
    <cellStyle name="Indata" xfId="40" builtinId="20" customBuiltin="1"/>
    <cellStyle name="Kontrollcell" xfId="44" builtinId="23" customBuiltin="1"/>
    <cellStyle name="Länkad cell" xfId="43" builtinId="24" customBuiltin="1"/>
    <cellStyle name="Neutral" xfId="39" builtinId="28" customBuiltin="1"/>
    <cellStyle name="Normal" xfId="0" builtinId="0"/>
    <cellStyle name="Normal 10" xfId="72" xr:uid="{607B3098-7892-4353-A98C-E5BDE11EE879}"/>
    <cellStyle name="Normal 11" xfId="77" xr:uid="{BD3B3C2E-4566-433B-9FA0-EC866F34BC7F}"/>
    <cellStyle name="Normal 2" xfId="2" xr:uid="{00000000-0005-0000-0000-000005000000}"/>
    <cellStyle name="Normal 2 2" xfId="17" xr:uid="{00000000-0005-0000-0000-000006000000}"/>
    <cellStyle name="Normal 2 3" xfId="22" xr:uid="{00000000-0005-0000-0000-000007000000}"/>
    <cellStyle name="Normal 2 4" xfId="10" xr:uid="{00000000-0005-0000-0000-000008000000}"/>
    <cellStyle name="Normal 2 5" xfId="26" xr:uid="{00000000-0005-0000-0000-000009000000}"/>
    <cellStyle name="Normal 2 6" xfId="76" xr:uid="{0F71BABA-F6D2-40AF-8EFA-04805C8CD165}"/>
    <cellStyle name="Normal 3" xfId="4" xr:uid="{00000000-0005-0000-0000-00000A000000}"/>
    <cellStyle name="Normal 3 2" xfId="18" xr:uid="{00000000-0005-0000-0000-00000B000000}"/>
    <cellStyle name="Normal 3 3" xfId="28" xr:uid="{00000000-0005-0000-0000-00000C000000}"/>
    <cellStyle name="Normal 3 3 2" xfId="29" xr:uid="{00000000-0005-0000-0000-00000D000000}"/>
    <cellStyle name="Normal 4" xfId="6" xr:uid="{00000000-0005-0000-0000-00000E000000}"/>
    <cellStyle name="Normal 4 2" xfId="27" xr:uid="{00000000-0005-0000-0000-00000F000000}"/>
    <cellStyle name="Normal 5" xfId="8" xr:uid="{00000000-0005-0000-0000-000010000000}"/>
    <cellStyle name="Normal 6" xfId="23" xr:uid="{00000000-0005-0000-0000-000011000000}"/>
    <cellStyle name="Normal 7" xfId="24" xr:uid="{00000000-0005-0000-0000-000012000000}"/>
    <cellStyle name="Normal 8" xfId="30" xr:uid="{42B98459-11FF-427C-9495-63C02ECF635C}"/>
    <cellStyle name="Normal 9" xfId="31" xr:uid="{6A2BD214-760A-4E08-8BE1-A149AC3EE569}"/>
    <cellStyle name="Normal_Sparbarometern_1" xfId="25" xr:uid="{00000000-0005-0000-0000-000013000000}"/>
    <cellStyle name="Normalny 13" xfId="12" xr:uid="{00000000-0005-0000-0000-000014000000}"/>
    <cellStyle name="Procent" xfId="1" builtinId="5"/>
    <cellStyle name="Procent 2" xfId="3" xr:uid="{00000000-0005-0000-0000-000016000000}"/>
    <cellStyle name="Procent 2 2" xfId="13" xr:uid="{00000000-0005-0000-0000-000017000000}"/>
    <cellStyle name="Procent 2 3" xfId="79" xr:uid="{C5FF23DD-CEEC-44E5-88A6-FC4238E8C4CB}"/>
    <cellStyle name="Procent 3" xfId="5" xr:uid="{00000000-0005-0000-0000-000018000000}"/>
    <cellStyle name="Procent 4" xfId="7" xr:uid="{00000000-0005-0000-0000-000019000000}"/>
    <cellStyle name="Procent 5" xfId="9" xr:uid="{00000000-0005-0000-0000-00001A000000}"/>
    <cellStyle name="Procent 6" xfId="73" xr:uid="{845EB1AD-FEE8-4636-A46A-5E93EDF79A2A}"/>
    <cellStyle name="Procent 7" xfId="78" xr:uid="{BF0F86EF-0490-4642-BFD8-465DF1DAFEB9}"/>
    <cellStyle name="Rubrik" xfId="32" builtinId="15" customBuiltin="1"/>
    <cellStyle name="Rubrik 1" xfId="33" builtinId="16" customBuiltin="1"/>
    <cellStyle name="Rubrik 2" xfId="34" builtinId="17" customBuiltin="1"/>
    <cellStyle name="Rubrik 3" xfId="35" builtinId="18" customBuiltin="1"/>
    <cellStyle name="Rubrik 4" xfId="36" builtinId="19" customBuiltin="1"/>
    <cellStyle name="Summa" xfId="47" builtinId="25" customBuiltin="1"/>
    <cellStyle name="TableStyleLight1" xfId="14" xr:uid="{00000000-0005-0000-0000-00001B000000}"/>
    <cellStyle name="Tusental" xfId="75" builtinId="3"/>
    <cellStyle name="Tusental (0)_BIA" xfId="15" xr:uid="{00000000-0005-0000-0000-00001C000000}"/>
    <cellStyle name="Utdata" xfId="41" builtinId="21" customBuiltin="1"/>
    <cellStyle name="Valuta (0)_BIA" xfId="16" xr:uid="{00000000-0005-0000-0000-00001D000000}"/>
    <cellStyle name="Varningstext" xfId="45" builtinId="11" customBuiltin="1"/>
  </cellStyles>
  <dxfs count="0"/>
  <tableStyles count="0" defaultTableStyle="TableStyleMedium2" defaultPivotStyle="PivotStyleLight16"/>
  <colors>
    <mruColors>
      <color rgb="FFC6DE89"/>
      <color rgb="FF66FFFF"/>
      <color rgb="FFFFE3A6"/>
      <color rgb="FF6679BB"/>
      <color rgb="FFFFD478"/>
      <color rgb="FFE93E8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13.xml"/><Relationship Id="rId21" Type="http://schemas.openxmlformats.org/officeDocument/2006/relationships/chartsheet" Target="chartsheets/sheet11.xml"/><Relationship Id="rId42" Type="http://schemas.openxmlformats.org/officeDocument/2006/relationships/worksheet" Target="worksheets/sheet21.xml"/><Relationship Id="rId47" Type="http://schemas.openxmlformats.org/officeDocument/2006/relationships/chartsheet" Target="chartsheets/sheet24.xml"/><Relationship Id="rId63" Type="http://schemas.openxmlformats.org/officeDocument/2006/relationships/chartsheet" Target="chartsheets/sheet32.xml"/><Relationship Id="rId68" Type="http://schemas.openxmlformats.org/officeDocument/2006/relationships/worksheet" Target="worksheets/sheet34.xml"/><Relationship Id="rId84" Type="http://schemas.openxmlformats.org/officeDocument/2006/relationships/styles" Target="styles.xml"/><Relationship Id="rId89" Type="http://schemas.openxmlformats.org/officeDocument/2006/relationships/customXml" Target="../customXml/item3.xml"/><Relationship Id="rId16" Type="http://schemas.openxmlformats.org/officeDocument/2006/relationships/worksheet" Target="worksheets/sheet8.xml"/><Relationship Id="rId11" Type="http://schemas.openxmlformats.org/officeDocument/2006/relationships/chartsheet" Target="chartsheets/sheet6.xml"/><Relationship Id="rId32" Type="http://schemas.openxmlformats.org/officeDocument/2006/relationships/worksheet" Target="worksheets/sheet16.xml"/><Relationship Id="rId37" Type="http://schemas.openxmlformats.org/officeDocument/2006/relationships/chartsheet" Target="chartsheets/sheet19.xml"/><Relationship Id="rId53" Type="http://schemas.openxmlformats.org/officeDocument/2006/relationships/chartsheet" Target="chartsheets/sheet27.xml"/><Relationship Id="rId58" Type="http://schemas.openxmlformats.org/officeDocument/2006/relationships/worksheet" Target="worksheets/sheet29.xml"/><Relationship Id="rId74" Type="http://schemas.openxmlformats.org/officeDocument/2006/relationships/worksheet" Target="worksheets/sheet37.xml"/><Relationship Id="rId79" Type="http://schemas.openxmlformats.org/officeDocument/2006/relationships/chartsheet" Target="chartsheets/sheet40.xml"/><Relationship Id="rId5" Type="http://schemas.openxmlformats.org/officeDocument/2006/relationships/chartsheet" Target="chartsheets/sheet3.xml"/><Relationship Id="rId14" Type="http://schemas.openxmlformats.org/officeDocument/2006/relationships/worksheet" Target="worksheets/sheet7.xml"/><Relationship Id="rId22" Type="http://schemas.openxmlformats.org/officeDocument/2006/relationships/worksheet" Target="worksheets/sheet11.xml"/><Relationship Id="rId27" Type="http://schemas.openxmlformats.org/officeDocument/2006/relationships/chartsheet" Target="chartsheets/sheet14.xml"/><Relationship Id="rId30" Type="http://schemas.openxmlformats.org/officeDocument/2006/relationships/worksheet" Target="worksheets/sheet15.xml"/><Relationship Id="rId35" Type="http://schemas.openxmlformats.org/officeDocument/2006/relationships/chartsheet" Target="chartsheets/sheet18.xml"/><Relationship Id="rId43" Type="http://schemas.openxmlformats.org/officeDocument/2006/relationships/chartsheet" Target="chartsheets/sheet22.xml"/><Relationship Id="rId48" Type="http://schemas.openxmlformats.org/officeDocument/2006/relationships/worksheet" Target="worksheets/sheet24.xml"/><Relationship Id="rId56" Type="http://schemas.openxmlformats.org/officeDocument/2006/relationships/worksheet" Target="worksheets/sheet28.xml"/><Relationship Id="rId64" Type="http://schemas.openxmlformats.org/officeDocument/2006/relationships/worksheet" Target="worksheets/sheet32.xml"/><Relationship Id="rId69" Type="http://schemas.openxmlformats.org/officeDocument/2006/relationships/chartsheet" Target="chartsheets/sheet35.xml"/><Relationship Id="rId77" Type="http://schemas.openxmlformats.org/officeDocument/2006/relationships/chartsheet" Target="chartsheets/sheet39.xml"/><Relationship Id="rId8" Type="http://schemas.openxmlformats.org/officeDocument/2006/relationships/worksheet" Target="worksheets/sheet4.xml"/><Relationship Id="rId51" Type="http://schemas.openxmlformats.org/officeDocument/2006/relationships/chartsheet" Target="chartsheets/sheet26.xml"/><Relationship Id="rId72" Type="http://schemas.openxmlformats.org/officeDocument/2006/relationships/worksheet" Target="worksheets/sheet36.xml"/><Relationship Id="rId80" Type="http://schemas.openxmlformats.org/officeDocument/2006/relationships/worksheet" Target="worksheets/sheet40.xml"/><Relationship Id="rId85" Type="http://schemas.openxmlformats.org/officeDocument/2006/relationships/sharedStrings" Target="sharedStrings.xml"/><Relationship Id="rId3" Type="http://schemas.openxmlformats.org/officeDocument/2006/relationships/chartsheet" Target="chartsheets/sheet2.xml"/><Relationship Id="rId12" Type="http://schemas.openxmlformats.org/officeDocument/2006/relationships/worksheet" Target="worksheets/sheet6.xml"/><Relationship Id="rId17" Type="http://schemas.openxmlformats.org/officeDocument/2006/relationships/chartsheet" Target="chartsheets/sheet9.xml"/><Relationship Id="rId25" Type="http://schemas.openxmlformats.org/officeDocument/2006/relationships/chartsheet" Target="chartsheets/sheet13.xml"/><Relationship Id="rId33" Type="http://schemas.openxmlformats.org/officeDocument/2006/relationships/chartsheet" Target="chartsheets/sheet17.xml"/><Relationship Id="rId38" Type="http://schemas.openxmlformats.org/officeDocument/2006/relationships/worksheet" Target="worksheets/sheet19.xml"/><Relationship Id="rId46" Type="http://schemas.openxmlformats.org/officeDocument/2006/relationships/worksheet" Target="worksheets/sheet23.xml"/><Relationship Id="rId59" Type="http://schemas.openxmlformats.org/officeDocument/2006/relationships/chartsheet" Target="chartsheets/sheet30.xml"/><Relationship Id="rId67" Type="http://schemas.openxmlformats.org/officeDocument/2006/relationships/chartsheet" Target="chartsheets/sheet34.xml"/><Relationship Id="rId20" Type="http://schemas.openxmlformats.org/officeDocument/2006/relationships/worksheet" Target="worksheets/sheet10.xml"/><Relationship Id="rId41" Type="http://schemas.openxmlformats.org/officeDocument/2006/relationships/chartsheet" Target="chartsheets/sheet21.xml"/><Relationship Id="rId54" Type="http://schemas.openxmlformats.org/officeDocument/2006/relationships/worksheet" Target="worksheets/sheet27.xml"/><Relationship Id="rId62" Type="http://schemas.openxmlformats.org/officeDocument/2006/relationships/worksheet" Target="worksheets/sheet31.xml"/><Relationship Id="rId70" Type="http://schemas.openxmlformats.org/officeDocument/2006/relationships/worksheet" Target="worksheets/sheet35.xml"/><Relationship Id="rId75" Type="http://schemas.openxmlformats.org/officeDocument/2006/relationships/chartsheet" Target="chartsheets/sheet38.xml"/><Relationship Id="rId83" Type="http://schemas.openxmlformats.org/officeDocument/2006/relationships/theme" Target="theme/theme1.xml"/><Relationship Id="rId88" Type="http://schemas.openxmlformats.org/officeDocument/2006/relationships/customXml" Target="../customXml/item2.xml"/><Relationship Id="rId1" Type="http://schemas.openxmlformats.org/officeDocument/2006/relationships/chartsheet" Target="chartsheets/sheet1.xml"/><Relationship Id="rId6" Type="http://schemas.openxmlformats.org/officeDocument/2006/relationships/worksheet" Target="worksheets/sheet3.xml"/><Relationship Id="rId15" Type="http://schemas.openxmlformats.org/officeDocument/2006/relationships/chartsheet" Target="chartsheets/sheet8.xml"/><Relationship Id="rId23" Type="http://schemas.openxmlformats.org/officeDocument/2006/relationships/chartsheet" Target="chartsheets/sheet12.xml"/><Relationship Id="rId28" Type="http://schemas.openxmlformats.org/officeDocument/2006/relationships/worksheet" Target="worksheets/sheet14.xml"/><Relationship Id="rId36" Type="http://schemas.openxmlformats.org/officeDocument/2006/relationships/worksheet" Target="worksheets/sheet18.xml"/><Relationship Id="rId49" Type="http://schemas.openxmlformats.org/officeDocument/2006/relationships/chartsheet" Target="chartsheets/sheet25.xml"/><Relationship Id="rId57" Type="http://schemas.openxmlformats.org/officeDocument/2006/relationships/chartsheet" Target="chartsheets/sheet29.xml"/><Relationship Id="rId10" Type="http://schemas.openxmlformats.org/officeDocument/2006/relationships/worksheet" Target="worksheets/sheet5.xml"/><Relationship Id="rId31" Type="http://schemas.openxmlformats.org/officeDocument/2006/relationships/chartsheet" Target="chartsheets/sheet16.xml"/><Relationship Id="rId44" Type="http://schemas.openxmlformats.org/officeDocument/2006/relationships/worksheet" Target="worksheets/sheet22.xml"/><Relationship Id="rId52" Type="http://schemas.openxmlformats.org/officeDocument/2006/relationships/worksheet" Target="worksheets/sheet26.xml"/><Relationship Id="rId60" Type="http://schemas.openxmlformats.org/officeDocument/2006/relationships/worksheet" Target="worksheets/sheet30.xml"/><Relationship Id="rId65" Type="http://schemas.openxmlformats.org/officeDocument/2006/relationships/chartsheet" Target="chartsheets/sheet33.xml"/><Relationship Id="rId73" Type="http://schemas.openxmlformats.org/officeDocument/2006/relationships/chartsheet" Target="chartsheets/sheet37.xml"/><Relationship Id="rId78" Type="http://schemas.openxmlformats.org/officeDocument/2006/relationships/worksheet" Target="worksheets/sheet39.xml"/><Relationship Id="rId81" Type="http://schemas.openxmlformats.org/officeDocument/2006/relationships/chartsheet" Target="chartsheets/sheet41.xml"/><Relationship Id="rId86" Type="http://schemas.openxmlformats.org/officeDocument/2006/relationships/calcChain" Target="calcChain.xml"/><Relationship Id="rId4" Type="http://schemas.openxmlformats.org/officeDocument/2006/relationships/worksheet" Target="worksheets/sheet2.xml"/><Relationship Id="rId9" Type="http://schemas.openxmlformats.org/officeDocument/2006/relationships/chartsheet" Target="chartsheets/sheet5.xml"/><Relationship Id="rId13" Type="http://schemas.openxmlformats.org/officeDocument/2006/relationships/chartsheet" Target="chartsheets/sheet7.xml"/><Relationship Id="rId18" Type="http://schemas.openxmlformats.org/officeDocument/2006/relationships/worksheet" Target="worksheets/sheet9.xml"/><Relationship Id="rId39" Type="http://schemas.openxmlformats.org/officeDocument/2006/relationships/chartsheet" Target="chartsheets/sheet20.xml"/><Relationship Id="rId34" Type="http://schemas.openxmlformats.org/officeDocument/2006/relationships/worksheet" Target="worksheets/sheet17.xml"/><Relationship Id="rId50" Type="http://schemas.openxmlformats.org/officeDocument/2006/relationships/worksheet" Target="worksheets/sheet25.xml"/><Relationship Id="rId55" Type="http://schemas.openxmlformats.org/officeDocument/2006/relationships/chartsheet" Target="chartsheets/sheet28.xml"/><Relationship Id="rId76" Type="http://schemas.openxmlformats.org/officeDocument/2006/relationships/worksheet" Target="worksheets/sheet38.xml"/><Relationship Id="rId7" Type="http://schemas.openxmlformats.org/officeDocument/2006/relationships/chartsheet" Target="chartsheets/sheet4.xml"/><Relationship Id="rId71" Type="http://schemas.openxmlformats.org/officeDocument/2006/relationships/chartsheet" Target="chartsheets/sheet36.xml"/><Relationship Id="rId2" Type="http://schemas.openxmlformats.org/officeDocument/2006/relationships/worksheet" Target="worksheets/sheet1.xml"/><Relationship Id="rId29" Type="http://schemas.openxmlformats.org/officeDocument/2006/relationships/chartsheet" Target="chartsheets/sheet15.xml"/><Relationship Id="rId24" Type="http://schemas.openxmlformats.org/officeDocument/2006/relationships/worksheet" Target="worksheets/sheet12.xml"/><Relationship Id="rId40" Type="http://schemas.openxmlformats.org/officeDocument/2006/relationships/worksheet" Target="worksheets/sheet20.xml"/><Relationship Id="rId45" Type="http://schemas.openxmlformats.org/officeDocument/2006/relationships/chartsheet" Target="chartsheets/sheet23.xml"/><Relationship Id="rId66" Type="http://schemas.openxmlformats.org/officeDocument/2006/relationships/worksheet" Target="worksheets/sheet33.xml"/><Relationship Id="rId87" Type="http://schemas.openxmlformats.org/officeDocument/2006/relationships/customXml" Target="../customXml/item1.xml"/><Relationship Id="rId61" Type="http://schemas.openxmlformats.org/officeDocument/2006/relationships/chartsheet" Target="chartsheets/sheet31.xml"/><Relationship Id="rId82" Type="http://schemas.openxmlformats.org/officeDocument/2006/relationships/worksheet" Target="worksheets/sheet41.xml"/><Relationship Id="rId19" Type="http://schemas.openxmlformats.org/officeDocument/2006/relationships/chartsheet" Target="chartsheets/sheet10.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3" Type="http://schemas.openxmlformats.org/officeDocument/2006/relationships/themeOverride" Target="../theme/themeOverride4.xml"/><Relationship Id="rId2" Type="http://schemas.microsoft.com/office/2011/relationships/chartColorStyle" Target="colors9.xml"/><Relationship Id="rId1" Type="http://schemas.microsoft.com/office/2011/relationships/chartStyle" Target="style9.xml"/></Relationships>
</file>

<file path=xl/charts/_rels/chart11.xml.rels><?xml version="1.0" encoding="UTF-8" standalone="yes"?>
<Relationships xmlns="http://schemas.openxmlformats.org/package/2006/relationships"><Relationship Id="rId3" Type="http://schemas.openxmlformats.org/officeDocument/2006/relationships/chartUserShapes" Target="../drawings/drawing12.xml"/><Relationship Id="rId2" Type="http://schemas.microsoft.com/office/2011/relationships/chartColorStyle" Target="colors10.xml"/><Relationship Id="rId1" Type="http://schemas.microsoft.com/office/2011/relationships/chartStyle" Target="style10.xml"/></Relationships>
</file>

<file path=xl/charts/_rels/chart12.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3.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4.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5.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6.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7.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8.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9.xml.rels><?xml version="1.0" encoding="UTF-8" standalone="yes"?>
<Relationships xmlns="http://schemas.openxmlformats.org/package/2006/relationships"><Relationship Id="rId3" Type="http://schemas.openxmlformats.org/officeDocument/2006/relationships/themeOverride" Target="../theme/themeOverride5.xml"/><Relationship Id="rId2" Type="http://schemas.microsoft.com/office/2011/relationships/chartColorStyle" Target="colors18.xml"/><Relationship Id="rId1" Type="http://schemas.microsoft.com/office/2011/relationships/chartStyle" Target="style18.xml"/></Relationships>
</file>

<file path=xl/charts/_rels/chart2.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3" Type="http://schemas.openxmlformats.org/officeDocument/2006/relationships/themeOverride" Target="../theme/themeOverride6.xml"/><Relationship Id="rId2" Type="http://schemas.microsoft.com/office/2011/relationships/chartColorStyle" Target="colors19.xml"/><Relationship Id="rId1" Type="http://schemas.microsoft.com/office/2011/relationships/chartStyle" Target="style19.xml"/></Relationships>
</file>

<file path=xl/charts/_rels/chart21.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2.xml.rels><?xml version="1.0" encoding="UTF-8" standalone="yes"?>
<Relationships xmlns="http://schemas.openxmlformats.org/package/2006/relationships"><Relationship Id="rId3" Type="http://schemas.openxmlformats.org/officeDocument/2006/relationships/themeOverride" Target="../theme/themeOverride7.xml"/><Relationship Id="rId2" Type="http://schemas.microsoft.com/office/2011/relationships/chartColorStyle" Target="colors21.xml"/><Relationship Id="rId1" Type="http://schemas.microsoft.com/office/2011/relationships/chartStyle" Target="style21.xml"/></Relationships>
</file>

<file path=xl/charts/_rels/chart23.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24.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25.xml.rels><?xml version="1.0" encoding="UTF-8" standalone="yes"?>
<Relationships xmlns="http://schemas.openxmlformats.org/package/2006/relationships"><Relationship Id="rId3" Type="http://schemas.openxmlformats.org/officeDocument/2006/relationships/themeOverride" Target="../theme/themeOverride8.xml"/><Relationship Id="rId2" Type="http://schemas.microsoft.com/office/2011/relationships/chartColorStyle" Target="colors24.xml"/><Relationship Id="rId1" Type="http://schemas.microsoft.com/office/2011/relationships/chartStyle" Target="style24.xml"/></Relationships>
</file>

<file path=xl/charts/_rels/chart26.xml.rels><?xml version="1.0" encoding="UTF-8" standalone="yes"?>
<Relationships xmlns="http://schemas.openxmlformats.org/package/2006/relationships"><Relationship Id="rId3" Type="http://schemas.openxmlformats.org/officeDocument/2006/relationships/themeOverride" Target="../theme/themeOverride9.xml"/><Relationship Id="rId2" Type="http://schemas.microsoft.com/office/2011/relationships/chartColorStyle" Target="colors25.xml"/><Relationship Id="rId1" Type="http://schemas.microsoft.com/office/2011/relationships/chartStyle" Target="style25.xml"/><Relationship Id="rId4" Type="http://schemas.openxmlformats.org/officeDocument/2006/relationships/chartUserShapes" Target="../drawings/drawing28.xml"/></Relationships>
</file>

<file path=xl/charts/_rels/chart27.xml.rels><?xml version="1.0" encoding="UTF-8" standalone="yes"?>
<Relationships xmlns="http://schemas.openxmlformats.org/package/2006/relationships"><Relationship Id="rId2" Type="http://schemas.microsoft.com/office/2011/relationships/chartColorStyle" Target="colors26.xml"/><Relationship Id="rId1" Type="http://schemas.microsoft.com/office/2011/relationships/chartStyle" Target="style26.xml"/></Relationships>
</file>

<file path=xl/charts/_rels/chart28.xml.rels><?xml version="1.0" encoding="UTF-8" standalone="yes"?>
<Relationships xmlns="http://schemas.openxmlformats.org/package/2006/relationships"><Relationship Id="rId2" Type="http://schemas.microsoft.com/office/2011/relationships/chartColorStyle" Target="colors27.xml"/><Relationship Id="rId1" Type="http://schemas.microsoft.com/office/2011/relationships/chartStyle" Target="style27.xml"/></Relationships>
</file>

<file path=xl/charts/_rels/chart29.xml.rels><?xml version="1.0" encoding="UTF-8" standalone="yes"?>
<Relationships xmlns="http://schemas.openxmlformats.org/package/2006/relationships"><Relationship Id="rId2" Type="http://schemas.microsoft.com/office/2011/relationships/chartColorStyle" Target="colors28.xml"/><Relationship Id="rId1" Type="http://schemas.microsoft.com/office/2011/relationships/chartStyle" Target="style28.xml"/></Relationships>
</file>

<file path=xl/charts/_rels/chart3.xml.rels><?xml version="1.0" encoding="UTF-8" standalone="yes"?>
<Relationships xmlns="http://schemas.openxmlformats.org/package/2006/relationships"><Relationship Id="rId3" Type="http://schemas.openxmlformats.org/officeDocument/2006/relationships/themeOverride" Target="../theme/themeOverride2.xml"/><Relationship Id="rId2" Type="http://schemas.microsoft.com/office/2011/relationships/chartColorStyle" Target="colors3.xml"/><Relationship Id="rId1" Type="http://schemas.microsoft.com/office/2011/relationships/chartStyle" Target="style3.xml"/></Relationships>
</file>

<file path=xl/charts/_rels/chart30.xml.rels><?xml version="1.0" encoding="UTF-8" standalone="yes"?>
<Relationships xmlns="http://schemas.openxmlformats.org/package/2006/relationships"><Relationship Id="rId2" Type="http://schemas.microsoft.com/office/2011/relationships/chartColorStyle" Target="colors29.xml"/><Relationship Id="rId1" Type="http://schemas.microsoft.com/office/2011/relationships/chartStyle" Target="style29.xml"/></Relationships>
</file>

<file path=xl/charts/_rels/chart31.xml.rels><?xml version="1.0" encoding="UTF-8" standalone="yes"?>
<Relationships xmlns="http://schemas.openxmlformats.org/package/2006/relationships"><Relationship Id="rId3" Type="http://schemas.openxmlformats.org/officeDocument/2006/relationships/themeOverride" Target="../theme/themeOverride10.xml"/><Relationship Id="rId2" Type="http://schemas.microsoft.com/office/2011/relationships/chartColorStyle" Target="colors30.xml"/><Relationship Id="rId1" Type="http://schemas.microsoft.com/office/2011/relationships/chartStyle" Target="style30.xml"/></Relationships>
</file>

<file path=xl/charts/_rels/chart32.xml.rels><?xml version="1.0" encoding="UTF-8" standalone="yes"?>
<Relationships xmlns="http://schemas.openxmlformats.org/package/2006/relationships"><Relationship Id="rId2" Type="http://schemas.microsoft.com/office/2011/relationships/chartColorStyle" Target="colors31.xml"/><Relationship Id="rId1" Type="http://schemas.microsoft.com/office/2011/relationships/chartStyle" Target="style31.xml"/></Relationships>
</file>

<file path=xl/charts/_rels/chart33.xml.rels><?xml version="1.0" encoding="UTF-8" standalone="yes"?>
<Relationships xmlns="http://schemas.openxmlformats.org/package/2006/relationships"><Relationship Id="rId2" Type="http://schemas.microsoft.com/office/2011/relationships/chartColorStyle" Target="colors32.xml"/><Relationship Id="rId1" Type="http://schemas.microsoft.com/office/2011/relationships/chartStyle" Target="style32.xml"/></Relationships>
</file>

<file path=xl/charts/_rels/chart34.xml.rels><?xml version="1.0" encoding="UTF-8" standalone="yes"?>
<Relationships xmlns="http://schemas.openxmlformats.org/package/2006/relationships"><Relationship Id="rId3" Type="http://schemas.openxmlformats.org/officeDocument/2006/relationships/themeOverride" Target="../theme/themeOverride11.xml"/><Relationship Id="rId2" Type="http://schemas.microsoft.com/office/2011/relationships/chartColorStyle" Target="colors33.xml"/><Relationship Id="rId1" Type="http://schemas.microsoft.com/office/2011/relationships/chartStyle" Target="style33.xml"/></Relationships>
</file>

<file path=xl/charts/_rels/chart35.xml.rels><?xml version="1.0" encoding="UTF-8" standalone="yes"?>
<Relationships xmlns="http://schemas.openxmlformats.org/package/2006/relationships"><Relationship Id="rId3" Type="http://schemas.openxmlformats.org/officeDocument/2006/relationships/themeOverride" Target="../theme/themeOverride12.xml"/><Relationship Id="rId2" Type="http://schemas.microsoft.com/office/2011/relationships/chartColorStyle" Target="colors34.xml"/><Relationship Id="rId1" Type="http://schemas.microsoft.com/office/2011/relationships/chartStyle" Target="style34.xml"/></Relationships>
</file>

<file path=xl/charts/_rels/chart36.xml.rels><?xml version="1.0" encoding="UTF-8" standalone="yes"?>
<Relationships xmlns="http://schemas.openxmlformats.org/package/2006/relationships"><Relationship Id="rId3" Type="http://schemas.openxmlformats.org/officeDocument/2006/relationships/themeOverride" Target="../theme/themeOverride13.xml"/><Relationship Id="rId2" Type="http://schemas.microsoft.com/office/2011/relationships/chartColorStyle" Target="colors35.xml"/><Relationship Id="rId1" Type="http://schemas.microsoft.com/office/2011/relationships/chartStyle" Target="style35.xml"/></Relationships>
</file>

<file path=xl/charts/_rels/chart37.xml.rels><?xml version="1.0" encoding="UTF-8" standalone="yes"?>
<Relationships xmlns="http://schemas.openxmlformats.org/package/2006/relationships"><Relationship Id="rId3" Type="http://schemas.openxmlformats.org/officeDocument/2006/relationships/themeOverride" Target="../theme/themeOverride14.xml"/><Relationship Id="rId2" Type="http://schemas.microsoft.com/office/2011/relationships/chartColorStyle" Target="colors36.xml"/><Relationship Id="rId1" Type="http://schemas.microsoft.com/office/2011/relationships/chartStyle" Target="style36.xml"/></Relationships>
</file>

<file path=xl/charts/_rels/chart38.xml.rels><?xml version="1.0" encoding="UTF-8" standalone="yes"?>
<Relationships xmlns="http://schemas.openxmlformats.org/package/2006/relationships"><Relationship Id="rId3" Type="http://schemas.openxmlformats.org/officeDocument/2006/relationships/themeOverride" Target="../theme/themeOverride15.xml"/><Relationship Id="rId2" Type="http://schemas.microsoft.com/office/2011/relationships/chartColorStyle" Target="colors37.xml"/><Relationship Id="rId1" Type="http://schemas.microsoft.com/office/2011/relationships/chartStyle" Target="style37.xml"/></Relationships>
</file>

<file path=xl/charts/_rels/chart39.xml.rels><?xml version="1.0" encoding="UTF-8" standalone="yes"?>
<Relationships xmlns="http://schemas.openxmlformats.org/package/2006/relationships"><Relationship Id="rId3" Type="http://schemas.openxmlformats.org/officeDocument/2006/relationships/themeOverride" Target="../theme/themeOverride16.xml"/><Relationship Id="rId2" Type="http://schemas.microsoft.com/office/2011/relationships/chartColorStyle" Target="colors38.xml"/><Relationship Id="rId1" Type="http://schemas.microsoft.com/office/2011/relationships/chartStyle" Target="style38.xml"/></Relationships>
</file>

<file path=xl/charts/_rels/chart4.xml.rels><?xml version="1.0" encoding="UTF-8" standalone="yes"?>
<Relationships xmlns="http://schemas.openxmlformats.org/package/2006/relationships"><Relationship Id="rId3" Type="http://schemas.openxmlformats.org/officeDocument/2006/relationships/themeOverride" Target="../theme/themeOverride3.xml"/><Relationship Id="rId2" Type="http://schemas.microsoft.com/office/2011/relationships/chartColorStyle" Target="colors4.xml"/><Relationship Id="rId1" Type="http://schemas.microsoft.com/office/2011/relationships/chartStyle" Target="style4.xml"/></Relationships>
</file>

<file path=xl/charts/_rels/chart40.xml.rels><?xml version="1.0" encoding="UTF-8" standalone="yes"?>
<Relationships xmlns="http://schemas.openxmlformats.org/package/2006/relationships"><Relationship Id="rId3" Type="http://schemas.openxmlformats.org/officeDocument/2006/relationships/themeOverride" Target="../theme/themeOverride17.xml"/><Relationship Id="rId2" Type="http://schemas.microsoft.com/office/2011/relationships/chartColorStyle" Target="colors39.xml"/><Relationship Id="rId1" Type="http://schemas.microsoft.com/office/2011/relationships/chartStyle" Target="style39.xml"/></Relationships>
</file>

<file path=xl/charts/_rels/chart41.xml.rels><?xml version="1.0" encoding="UTF-8" standalone="yes"?>
<Relationships xmlns="http://schemas.openxmlformats.org/package/2006/relationships"><Relationship Id="rId3" Type="http://schemas.openxmlformats.org/officeDocument/2006/relationships/themeOverride" Target="../theme/themeOverride18.xml"/><Relationship Id="rId2" Type="http://schemas.microsoft.com/office/2011/relationships/chartColorStyle" Target="colors40.xml"/><Relationship Id="rId1" Type="http://schemas.microsoft.com/office/2011/relationships/chartStyle" Target="style40.xml"/></Relationships>
</file>

<file path=xl/charts/_rels/chart42.xml.rels><?xml version="1.0" encoding="UTF-8" standalone="yes"?>
<Relationships xmlns="http://schemas.openxmlformats.org/package/2006/relationships"><Relationship Id="rId2" Type="http://schemas.microsoft.com/office/2011/relationships/chartColorStyle" Target="colors41.xml"/><Relationship Id="rId1" Type="http://schemas.microsoft.com/office/2011/relationships/chartStyle" Target="style41.xml"/></Relationships>
</file>

<file path=xl/charts/_rels/chart43.xml.rels><?xml version="1.0" encoding="UTF-8" standalone="yes"?>
<Relationships xmlns="http://schemas.openxmlformats.org/package/2006/relationships"><Relationship Id="rId3" Type="http://schemas.openxmlformats.org/officeDocument/2006/relationships/themeOverride" Target="../theme/themeOverride19.xml"/><Relationship Id="rId2" Type="http://schemas.microsoft.com/office/2011/relationships/chartColorStyle" Target="colors42.xml"/><Relationship Id="rId1" Type="http://schemas.microsoft.com/office/2011/relationships/chartStyle" Target="style42.xml"/></Relationships>
</file>

<file path=xl/charts/_rels/chart44.xml.rels><?xml version="1.0" encoding="UTF-8" standalone="yes"?>
<Relationships xmlns="http://schemas.openxmlformats.org/package/2006/relationships"><Relationship Id="rId3" Type="http://schemas.openxmlformats.org/officeDocument/2006/relationships/themeOverride" Target="../theme/themeOverride20.xml"/><Relationship Id="rId2" Type="http://schemas.microsoft.com/office/2011/relationships/chartColorStyle" Target="colors43.xml"/><Relationship Id="rId1" Type="http://schemas.microsoft.com/office/2011/relationships/chartStyle" Target="style43.xml"/></Relationships>
</file>

<file path=xl/charts/_rels/chart45.xml.rels><?xml version="1.0" encoding="UTF-8" standalone="yes"?>
<Relationships xmlns="http://schemas.openxmlformats.org/package/2006/relationships"><Relationship Id="rId3" Type="http://schemas.openxmlformats.org/officeDocument/2006/relationships/themeOverride" Target="../theme/themeOverride21.xml"/><Relationship Id="rId2" Type="http://schemas.microsoft.com/office/2011/relationships/chartColorStyle" Target="colors44.xml"/><Relationship Id="rId1" Type="http://schemas.microsoft.com/office/2011/relationships/chartStyle" Target="style44.xml"/></Relationships>
</file>

<file path=xl/charts/_rels/chart46.xml.rels><?xml version="1.0" encoding="UTF-8" standalone="yes"?>
<Relationships xmlns="http://schemas.openxmlformats.org/package/2006/relationships"><Relationship Id="rId3" Type="http://schemas.openxmlformats.org/officeDocument/2006/relationships/themeOverride" Target="../theme/themeOverride22.xml"/><Relationship Id="rId2" Type="http://schemas.microsoft.com/office/2011/relationships/chartColorStyle" Target="colors45.xml"/><Relationship Id="rId1" Type="http://schemas.microsoft.com/office/2011/relationships/chartStyle" Target="style45.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8.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9.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9561112919594819E-2"/>
          <c:y val="2.1686740130050872E-2"/>
          <c:w val="0.95832823240524057"/>
          <c:h val="0.89369947285480766"/>
        </c:manualLayout>
      </c:layout>
      <c:barChart>
        <c:barDir val="col"/>
        <c:grouping val="stacked"/>
        <c:varyColors val="0"/>
        <c:ser>
          <c:idx val="1"/>
          <c:order val="0"/>
          <c:tx>
            <c:strRef>
              <c:f>'Data Dia 1'!$B$8</c:f>
              <c:strCache>
                <c:ptCount val="1"/>
                <c:pt idx="0">
                  <c:v>Pensions- och livförsäkring</c:v>
                </c:pt>
              </c:strCache>
            </c:strRef>
          </c:tx>
          <c:spPr>
            <a:solidFill>
              <a:schemeClr val="accent1"/>
            </a:solidFill>
            <a:ln>
              <a:noFill/>
            </a:ln>
            <a:effectLst/>
          </c:spPr>
          <c:invertIfNegative val="0"/>
          <c:cat>
            <c:numRef>
              <c:f>'Data Dia 1'!$A$9:$A$18</c:f>
              <c:numCache>
                <c:formatCode>General</c:formatCode>
                <c:ptCount val="10"/>
                <c:pt idx="0">
                  <c:v>2014</c:v>
                </c:pt>
                <c:pt idx="1">
                  <c:v>2015</c:v>
                </c:pt>
                <c:pt idx="2">
                  <c:v>2016</c:v>
                </c:pt>
                <c:pt idx="3">
                  <c:v>2017</c:v>
                </c:pt>
                <c:pt idx="4">
                  <c:v>2018</c:v>
                </c:pt>
                <c:pt idx="5">
                  <c:v>2019</c:v>
                </c:pt>
                <c:pt idx="6">
                  <c:v>2020</c:v>
                </c:pt>
                <c:pt idx="7">
                  <c:v>2021</c:v>
                </c:pt>
                <c:pt idx="8">
                  <c:v>2022</c:v>
                </c:pt>
                <c:pt idx="9">
                  <c:v>2023</c:v>
                </c:pt>
              </c:numCache>
            </c:numRef>
          </c:cat>
          <c:val>
            <c:numRef>
              <c:f>'Data Dia 1'!$B$9:$B$18</c:f>
              <c:numCache>
                <c:formatCode>#\ ##0.0</c:formatCode>
                <c:ptCount val="10"/>
                <c:pt idx="0">
                  <c:v>147.74042099999997</c:v>
                </c:pt>
                <c:pt idx="1">
                  <c:v>161.86534817400002</c:v>
                </c:pt>
                <c:pt idx="2">
                  <c:v>164.74949790154096</c:v>
                </c:pt>
                <c:pt idx="3">
                  <c:v>179.07370613639603</c:v>
                </c:pt>
                <c:pt idx="4">
                  <c:v>187.99198486873365</c:v>
                </c:pt>
                <c:pt idx="5">
                  <c:v>198.75781944880998</c:v>
                </c:pt>
                <c:pt idx="6">
                  <c:v>218.09884741799999</c:v>
                </c:pt>
                <c:pt idx="7">
                  <c:v>247.54300453900001</c:v>
                </c:pt>
                <c:pt idx="8">
                  <c:v>279.05932561700001</c:v>
                </c:pt>
                <c:pt idx="9">
                  <c:v>287.87857377</c:v>
                </c:pt>
              </c:numCache>
            </c:numRef>
          </c:val>
          <c:extLst>
            <c:ext xmlns:c16="http://schemas.microsoft.com/office/drawing/2014/chart" uri="{C3380CC4-5D6E-409C-BE32-E72D297353CC}">
              <c16:uniqueId val="{00000000-E841-4EC7-BE21-D90F7C3E73F9}"/>
            </c:ext>
          </c:extLst>
        </c:ser>
        <c:ser>
          <c:idx val="2"/>
          <c:order val="1"/>
          <c:tx>
            <c:strRef>
              <c:f>'Data Dia 1'!$C$8</c:f>
              <c:strCache>
                <c:ptCount val="1"/>
                <c:pt idx="0">
                  <c:v>Skadeförsäkring</c:v>
                </c:pt>
              </c:strCache>
            </c:strRef>
          </c:tx>
          <c:spPr>
            <a:solidFill>
              <a:schemeClr val="accent2"/>
            </a:solidFill>
            <a:ln>
              <a:noFill/>
            </a:ln>
            <a:effectLst/>
          </c:spPr>
          <c:invertIfNegative val="0"/>
          <c:cat>
            <c:numRef>
              <c:f>'Data Dia 1'!$A$9:$A$18</c:f>
              <c:numCache>
                <c:formatCode>General</c:formatCode>
                <c:ptCount val="10"/>
                <c:pt idx="0">
                  <c:v>2014</c:v>
                </c:pt>
                <c:pt idx="1">
                  <c:v>2015</c:v>
                </c:pt>
                <c:pt idx="2">
                  <c:v>2016</c:v>
                </c:pt>
                <c:pt idx="3">
                  <c:v>2017</c:v>
                </c:pt>
                <c:pt idx="4">
                  <c:v>2018</c:v>
                </c:pt>
                <c:pt idx="5">
                  <c:v>2019</c:v>
                </c:pt>
                <c:pt idx="6">
                  <c:v>2020</c:v>
                </c:pt>
                <c:pt idx="7">
                  <c:v>2021</c:v>
                </c:pt>
                <c:pt idx="8">
                  <c:v>2022</c:v>
                </c:pt>
                <c:pt idx="9">
                  <c:v>2023</c:v>
                </c:pt>
              </c:numCache>
            </c:numRef>
          </c:cat>
          <c:val>
            <c:numRef>
              <c:f>'Data Dia 1'!$C$9:$C$18</c:f>
              <c:numCache>
                <c:formatCode>#\ ##0.0</c:formatCode>
                <c:ptCount val="10"/>
                <c:pt idx="0">
                  <c:v>58.663339429000004</c:v>
                </c:pt>
                <c:pt idx="1">
                  <c:v>55.680592827000005</c:v>
                </c:pt>
                <c:pt idx="2">
                  <c:v>55.882478729920003</c:v>
                </c:pt>
                <c:pt idx="3">
                  <c:v>60.203564880999991</c:v>
                </c:pt>
                <c:pt idx="4">
                  <c:v>64.201837660401395</c:v>
                </c:pt>
                <c:pt idx="5">
                  <c:v>69.4217952500004</c:v>
                </c:pt>
                <c:pt idx="6">
                  <c:v>68.572165670999993</c:v>
                </c:pt>
                <c:pt idx="7">
                  <c:v>66.969642893000014</c:v>
                </c:pt>
                <c:pt idx="8">
                  <c:v>62.831100745000015</c:v>
                </c:pt>
                <c:pt idx="9">
                  <c:v>70.271200007999994</c:v>
                </c:pt>
              </c:numCache>
            </c:numRef>
          </c:val>
          <c:extLst>
            <c:ext xmlns:c16="http://schemas.microsoft.com/office/drawing/2014/chart" uri="{C3380CC4-5D6E-409C-BE32-E72D297353CC}">
              <c16:uniqueId val="{00000001-E841-4EC7-BE21-D90F7C3E73F9}"/>
            </c:ext>
          </c:extLst>
        </c:ser>
        <c:dLbls>
          <c:showLegendKey val="0"/>
          <c:showVal val="0"/>
          <c:showCatName val="0"/>
          <c:showSerName val="0"/>
          <c:showPercent val="0"/>
          <c:showBubbleSize val="0"/>
        </c:dLbls>
        <c:gapWidth val="80"/>
        <c:overlap val="100"/>
        <c:axId val="533070608"/>
        <c:axId val="533070936"/>
      </c:barChart>
      <c:catAx>
        <c:axId val="533070608"/>
        <c:scaling>
          <c:orientation val="minMax"/>
        </c:scaling>
        <c:delete val="0"/>
        <c:axPos val="b"/>
        <c:numFmt formatCode="General" sourceLinked="1"/>
        <c:majorTickMark val="none"/>
        <c:minorTickMark val="none"/>
        <c:tickLblPos val="low"/>
        <c:spPr>
          <a:noFill/>
          <a:ln w="12700"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Roboto" panose="02000000000000000000" pitchFamily="2" charset="0"/>
                <a:ea typeface="Roboto" panose="02000000000000000000" pitchFamily="2" charset="0"/>
                <a:cs typeface="+mn-cs"/>
              </a:defRPr>
            </a:pPr>
            <a:endParaRPr lang="sv-SE"/>
          </a:p>
        </c:txPr>
        <c:crossAx val="533070936"/>
        <c:crosses val="autoZero"/>
        <c:auto val="1"/>
        <c:lblAlgn val="ctr"/>
        <c:lblOffset val="100"/>
        <c:noMultiLvlLbl val="0"/>
      </c:catAx>
      <c:valAx>
        <c:axId val="53307093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out"/>
        <c:minorTickMark val="none"/>
        <c:tickLblPos val="nextTo"/>
        <c:spPr>
          <a:noFill/>
          <a:ln w="12700">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Roboto" panose="02000000000000000000" pitchFamily="2" charset="0"/>
                <a:ea typeface="Roboto" panose="02000000000000000000" pitchFamily="2" charset="0"/>
                <a:cs typeface="+mn-cs"/>
              </a:defRPr>
            </a:pPr>
            <a:endParaRPr lang="sv-SE"/>
          </a:p>
        </c:txPr>
        <c:crossAx val="533070608"/>
        <c:crosses val="autoZero"/>
        <c:crossBetween val="between"/>
      </c:valAx>
      <c:spPr>
        <a:solidFill>
          <a:schemeClr val="bg1"/>
        </a:solidFill>
        <a:ln>
          <a:noFill/>
        </a:ln>
        <a:effectLst/>
      </c:spPr>
    </c:plotArea>
    <c:legend>
      <c:legendPos val="b"/>
      <c:layout>
        <c:manualLayout>
          <c:xMode val="edge"/>
          <c:yMode val="edge"/>
          <c:x val="0.1730874081916231"/>
          <c:y val="0.95707374264516598"/>
          <c:w val="0.6482228835978836"/>
          <c:h val="3.1676175364359072E-2"/>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Roboto" panose="02000000000000000000" pitchFamily="2" charset="0"/>
              <a:ea typeface="Roboto" panose="02000000000000000000" pitchFamily="2" charset="0"/>
              <a:cs typeface="+mn-cs"/>
            </a:defRPr>
          </a:pPr>
          <a:endParaRPr lang="sv-SE"/>
        </a:p>
      </c:txPr>
    </c:legend>
    <c:plotVisOnly val="1"/>
    <c:dispBlanksAs val="gap"/>
    <c:showDLblsOverMax val="0"/>
  </c:chart>
  <c:spPr>
    <a:noFill/>
    <a:ln w="9525" cap="flat" cmpd="sng" algn="ctr">
      <a:noFill/>
      <a:round/>
    </a:ln>
    <a:effectLst/>
  </c:spPr>
  <c:txPr>
    <a:bodyPr/>
    <a:lstStyle/>
    <a:p>
      <a:pPr>
        <a:defRPr sz="900">
          <a:solidFill>
            <a:sysClr val="windowText" lastClr="000000"/>
          </a:solidFill>
          <a:latin typeface="Roboto" panose="02000000000000000000" pitchFamily="2" charset="0"/>
          <a:ea typeface="Roboto" panose="02000000000000000000" pitchFamily="2" charset="0"/>
        </a:defRPr>
      </a:pPr>
      <a:endParaRPr lang="sv-SE"/>
    </a:p>
  </c:txPr>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3.0538117971611371E-2"/>
          <c:y val="2.9041932648162145E-2"/>
          <c:w val="0.95115297469989868"/>
          <c:h val="0.80147839950637612"/>
        </c:manualLayout>
      </c:layout>
      <c:barChart>
        <c:barDir val="col"/>
        <c:grouping val="clustered"/>
        <c:varyColors val="0"/>
        <c:ser>
          <c:idx val="0"/>
          <c:order val="0"/>
          <c:spPr>
            <a:solidFill>
              <a:srgbClr val="6679BB"/>
            </a:solidFill>
            <a:ln>
              <a:noFill/>
            </a:ln>
            <a:effectLst/>
          </c:spPr>
          <c:invertIfNegative val="0"/>
          <c:dPt>
            <c:idx val="5"/>
            <c:invertIfNegative val="0"/>
            <c:bubble3D val="0"/>
            <c:spPr>
              <a:solidFill>
                <a:srgbClr val="FFD478"/>
              </a:solidFill>
              <a:ln>
                <a:noFill/>
              </a:ln>
              <a:effectLst/>
            </c:spPr>
            <c:extLst>
              <c:ext xmlns:c16="http://schemas.microsoft.com/office/drawing/2014/chart" uri="{C3380CC4-5D6E-409C-BE32-E72D297353CC}">
                <c16:uniqueId val="{00000001-8A6B-4BF2-B3F6-F6779CEB6B7F}"/>
              </c:ext>
            </c:extLst>
          </c:dPt>
          <c:cat>
            <c:strRef>
              <c:f>'Data Dia 10'!$A$9:$A$20</c:f>
              <c:strCache>
                <c:ptCount val="12"/>
                <c:pt idx="0">
                  <c:v>Skor</c:v>
                </c:pt>
                <c:pt idx="1">
                  <c:v>Fisk</c:v>
                </c:pt>
                <c:pt idx="2">
                  <c:v>Vin</c:v>
                </c:pt>
                <c:pt idx="3">
                  <c:v>Tobak</c:v>
                </c:pt>
                <c:pt idx="4">
                  <c:v>Frukt</c:v>
                </c:pt>
                <c:pt idx="5">
                  <c:v>Skadeförsäkringar</c:v>
                </c:pt>
                <c:pt idx="6">
                  <c:v>Sjuk- och tandvård</c:v>
                </c:pt>
                <c:pt idx="7">
                  <c:v>Grönsaker</c:v>
                </c:pt>
                <c:pt idx="8">
                  <c:v>Godis och glass</c:v>
                </c:pt>
                <c:pt idx="9">
                  <c:v>Kött</c:v>
                </c:pt>
                <c:pt idx="10">
                  <c:v>Kläder</c:v>
                </c:pt>
                <c:pt idx="11">
                  <c:v>Restaurangbesök</c:v>
                </c:pt>
              </c:strCache>
            </c:strRef>
          </c:cat>
          <c:val>
            <c:numRef>
              <c:f>'Data Dia 10'!$B$9:$B$20</c:f>
              <c:numCache>
                <c:formatCode>General</c:formatCode>
                <c:ptCount val="12"/>
                <c:pt idx="0">
                  <c:v>0.61899999999999999</c:v>
                </c:pt>
                <c:pt idx="1">
                  <c:v>0.64100000000000001</c:v>
                </c:pt>
                <c:pt idx="2">
                  <c:v>1.073</c:v>
                </c:pt>
                <c:pt idx="3">
                  <c:v>1.0740000000000001</c:v>
                </c:pt>
                <c:pt idx="4">
                  <c:v>1.202</c:v>
                </c:pt>
                <c:pt idx="5">
                  <c:v>1.202</c:v>
                </c:pt>
                <c:pt idx="6">
                  <c:v>1.476</c:v>
                </c:pt>
                <c:pt idx="7">
                  <c:v>1.5150000000000001</c:v>
                </c:pt>
                <c:pt idx="8">
                  <c:v>1.714</c:v>
                </c:pt>
                <c:pt idx="9">
                  <c:v>2.2469999999999999</c:v>
                </c:pt>
                <c:pt idx="10">
                  <c:v>3.5810000000000004</c:v>
                </c:pt>
                <c:pt idx="11">
                  <c:v>6.4879999999999995</c:v>
                </c:pt>
              </c:numCache>
            </c:numRef>
          </c:val>
          <c:extLst>
            <c:ext xmlns:c16="http://schemas.microsoft.com/office/drawing/2014/chart" uri="{C3380CC4-5D6E-409C-BE32-E72D297353CC}">
              <c16:uniqueId val="{00000002-8A6B-4BF2-B3F6-F6779CEB6B7F}"/>
            </c:ext>
          </c:extLst>
        </c:ser>
        <c:dLbls>
          <c:showLegendKey val="0"/>
          <c:showVal val="0"/>
          <c:showCatName val="0"/>
          <c:showSerName val="0"/>
          <c:showPercent val="0"/>
          <c:showBubbleSize val="0"/>
        </c:dLbls>
        <c:gapWidth val="80"/>
        <c:axId val="533070608"/>
        <c:axId val="533070936"/>
      </c:barChart>
      <c:catAx>
        <c:axId val="533070608"/>
        <c:scaling>
          <c:orientation val="minMax"/>
        </c:scaling>
        <c:delete val="0"/>
        <c:axPos val="b"/>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solidFill>
                <a:latin typeface="Roboto" panose="02000000000000000000" pitchFamily="2" charset="0"/>
                <a:ea typeface="Roboto" panose="02000000000000000000" pitchFamily="2" charset="0"/>
                <a:cs typeface="Roboto" panose="02000000000000000000" pitchFamily="2" charset="0"/>
              </a:defRPr>
            </a:pPr>
            <a:endParaRPr lang="sv-SE"/>
          </a:p>
        </c:txPr>
        <c:crossAx val="533070936"/>
        <c:crosses val="autoZero"/>
        <c:auto val="1"/>
        <c:lblAlgn val="ctr"/>
        <c:lblOffset val="100"/>
        <c:noMultiLvlLbl val="0"/>
      </c:catAx>
      <c:valAx>
        <c:axId val="53307093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chemeClr val="tx1"/>
                </a:solidFill>
                <a:latin typeface="Roboto" panose="02000000000000000000" pitchFamily="2" charset="0"/>
                <a:ea typeface="Roboto" panose="02000000000000000000" pitchFamily="2" charset="0"/>
                <a:cs typeface="Roboto" panose="02000000000000000000" pitchFamily="2" charset="0"/>
              </a:defRPr>
            </a:pPr>
            <a:endParaRPr lang="sv-SE"/>
          </a:p>
        </c:txPr>
        <c:crossAx val="533070608"/>
        <c:crosses val="autoZero"/>
        <c:crossBetween val="between"/>
      </c:valAx>
      <c:spPr>
        <a:noFill/>
        <a:ln>
          <a:noFill/>
        </a:ln>
        <a:effectLst/>
      </c:spPr>
    </c:plotArea>
    <c:plotVisOnly val="1"/>
    <c:dispBlanksAs val="gap"/>
    <c:showDLblsOverMax val="0"/>
  </c:chart>
  <c:spPr>
    <a:solidFill>
      <a:sysClr val="window" lastClr="FFFFFF"/>
    </a:solidFill>
    <a:ln w="9525" cap="flat" cmpd="sng" algn="ctr">
      <a:noFill/>
      <a:round/>
    </a:ln>
    <a:effectLst/>
  </c:spPr>
  <c:txPr>
    <a:bodyPr/>
    <a:lstStyle/>
    <a:p>
      <a:pPr>
        <a:defRPr sz="1000">
          <a:solidFill>
            <a:schemeClr val="tx1"/>
          </a:solidFill>
          <a:latin typeface="Roboto" panose="02000000000000000000" pitchFamily="2" charset="0"/>
          <a:ea typeface="Roboto" panose="02000000000000000000" pitchFamily="2" charset="0"/>
          <a:cs typeface="Roboto" panose="02000000000000000000" pitchFamily="2" charset="0"/>
        </a:defRPr>
      </a:pPr>
      <a:endParaRPr lang="sv-SE"/>
    </a:p>
  </c:txPr>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010254425328543E-2"/>
          <c:y val="1.9454732852783999E-2"/>
          <c:w val="0.95837309188533959"/>
          <c:h val="0.89668161887267461"/>
        </c:manualLayout>
      </c:layout>
      <c:barChart>
        <c:barDir val="col"/>
        <c:grouping val="clustered"/>
        <c:varyColors val="0"/>
        <c:ser>
          <c:idx val="0"/>
          <c:order val="0"/>
          <c:spPr>
            <a:solidFill>
              <a:schemeClr val="accent1"/>
            </a:solidFill>
            <a:ln>
              <a:noFill/>
            </a:ln>
            <a:effectLst/>
          </c:spPr>
          <c:invertIfNegative val="0"/>
          <c:dLbls>
            <c:spPr>
              <a:solidFill>
                <a:schemeClr val="bg1"/>
              </a:solid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Roboto" panose="02000000000000000000" pitchFamily="2" charset="0"/>
                    <a:ea typeface="Roboto" panose="02000000000000000000" pitchFamily="2" charset="0"/>
                    <a:cs typeface="Verdana" panose="020B0604030504040204" pitchFamily="34" charset="0"/>
                  </a:defRPr>
                </a:pPr>
                <a:endParaRPr lang="sv-S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'Data Dia 11'!$A$8:$A$16</c:f>
              <c:strCache>
                <c:ptCount val="9"/>
                <c:pt idx="0">
                  <c:v>Samtliga</c:v>
                </c:pt>
                <c:pt idx="1">
                  <c:v>Män</c:v>
                </c:pt>
                <c:pt idx="2">
                  <c:v>Kvinnor</c:v>
                </c:pt>
                <c:pt idx="3">
                  <c:v>Inrikes födda</c:v>
                </c:pt>
                <c:pt idx="4">
                  <c:v>Utrikes födda</c:v>
                </c:pt>
                <c:pt idx="5">
                  <c:v>Norden utom Sverige</c:v>
                </c:pt>
                <c:pt idx="6">
                  <c:v>EU utom Norden</c:v>
                </c:pt>
                <c:pt idx="7">
                  <c:v>Övriga Europa</c:v>
                </c:pt>
                <c:pt idx="8">
                  <c:v>Utanför Europa</c:v>
                </c:pt>
              </c:strCache>
            </c:strRef>
          </c:cat>
          <c:val>
            <c:numRef>
              <c:f>'Data Dia 11'!$B$8:$B$16</c:f>
              <c:numCache>
                <c:formatCode>General</c:formatCode>
                <c:ptCount val="9"/>
                <c:pt idx="0">
                  <c:v>96.8</c:v>
                </c:pt>
                <c:pt idx="1">
                  <c:v>96.5</c:v>
                </c:pt>
                <c:pt idx="2">
                  <c:v>97.2</c:v>
                </c:pt>
                <c:pt idx="3">
                  <c:v>98.6</c:v>
                </c:pt>
                <c:pt idx="4">
                  <c:v>90.7</c:v>
                </c:pt>
                <c:pt idx="5">
                  <c:v>98.9</c:v>
                </c:pt>
                <c:pt idx="6">
                  <c:v>87.3</c:v>
                </c:pt>
                <c:pt idx="7">
                  <c:v>93.3</c:v>
                </c:pt>
                <c:pt idx="8">
                  <c:v>89.7</c:v>
                </c:pt>
              </c:numCache>
            </c:numRef>
          </c:val>
          <c:extLst>
            <c:ext xmlns:c16="http://schemas.microsoft.com/office/drawing/2014/chart" uri="{C3380CC4-5D6E-409C-BE32-E72D297353CC}">
              <c16:uniqueId val="{00000000-A502-437C-930E-6F6C8BB710E8}"/>
            </c:ext>
          </c:extLst>
        </c:ser>
        <c:dLbls>
          <c:showLegendKey val="0"/>
          <c:showVal val="0"/>
          <c:showCatName val="0"/>
          <c:showSerName val="0"/>
          <c:showPercent val="0"/>
          <c:showBubbleSize val="0"/>
        </c:dLbls>
        <c:gapWidth val="80"/>
        <c:overlap val="-27"/>
        <c:axId val="1661309247"/>
        <c:axId val="1661320479"/>
      </c:barChart>
      <c:catAx>
        <c:axId val="1661309247"/>
        <c:scaling>
          <c:orientation val="minMax"/>
        </c:scaling>
        <c:delete val="0"/>
        <c:axPos val="b"/>
        <c:numFmt formatCode="General" sourceLinked="1"/>
        <c:majorTickMark val="none"/>
        <c:minorTickMark val="none"/>
        <c:tickLblPos val="nextTo"/>
        <c:spPr>
          <a:noFill/>
          <a:ln w="6350" cap="flat" cmpd="sng" algn="ctr">
            <a:solidFill>
              <a:schemeClr val="accent5">
                <a:lumMod val="10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Roboto" panose="02000000000000000000" pitchFamily="2" charset="0"/>
                <a:ea typeface="Roboto" panose="02000000000000000000" pitchFamily="2" charset="0"/>
                <a:cs typeface="Verdana" panose="020B0604030504040204" pitchFamily="34" charset="0"/>
              </a:defRPr>
            </a:pPr>
            <a:endParaRPr lang="sv-SE"/>
          </a:p>
        </c:txPr>
        <c:crossAx val="1661320479"/>
        <c:crosses val="autoZero"/>
        <c:auto val="1"/>
        <c:lblAlgn val="ctr"/>
        <c:lblOffset val="100"/>
        <c:noMultiLvlLbl val="0"/>
      </c:catAx>
      <c:valAx>
        <c:axId val="1661320479"/>
        <c:scaling>
          <c:orientation val="minMax"/>
          <c:max val="100"/>
          <c:min val="8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6350">
            <a:solidFill>
              <a:schemeClr val="accent5">
                <a:lumMod val="10000"/>
              </a:schemeClr>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Roboto" panose="02000000000000000000" pitchFamily="2" charset="0"/>
                <a:ea typeface="Roboto" panose="02000000000000000000" pitchFamily="2" charset="0"/>
                <a:cs typeface="Verdana" panose="020B0604030504040204" pitchFamily="34" charset="0"/>
              </a:defRPr>
            </a:pPr>
            <a:endParaRPr lang="sv-SE"/>
          </a:p>
        </c:txPr>
        <c:crossAx val="1661309247"/>
        <c:crosses val="autoZero"/>
        <c:crossBetween val="between"/>
      </c:valAx>
      <c:spPr>
        <a:noFill/>
        <a:ln>
          <a:noFill/>
        </a:ln>
        <a:effectLst/>
      </c:spPr>
    </c:plotArea>
    <c:plotVisOnly val="1"/>
    <c:dispBlanksAs val="gap"/>
    <c:showDLblsOverMax val="0"/>
  </c:chart>
  <c:spPr>
    <a:noFill/>
    <a:ln w="9525" cap="flat" cmpd="sng" algn="ctr">
      <a:noFill/>
      <a:round/>
    </a:ln>
    <a:effectLst/>
  </c:spPr>
  <c:txPr>
    <a:bodyPr/>
    <a:lstStyle/>
    <a:p>
      <a:pPr>
        <a:defRPr sz="900" b="0">
          <a:solidFill>
            <a:sysClr val="windowText" lastClr="000000"/>
          </a:solidFill>
          <a:latin typeface="Roboto" panose="02000000000000000000" pitchFamily="2" charset="0"/>
          <a:ea typeface="Roboto" panose="02000000000000000000" pitchFamily="2" charset="0"/>
          <a:cs typeface="Verdana" panose="020B0604030504040204" pitchFamily="34" charset="0"/>
        </a:defRPr>
      </a:pPr>
      <a:endParaRPr lang="sv-SE"/>
    </a:p>
  </c:txPr>
  <c:userShapes r:id="rId3"/>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1669932336412965E-2"/>
          <c:y val="1.9795219930590739E-2"/>
          <c:w val="0.95876650326797386"/>
          <c:h val="0.89547260957800368"/>
        </c:manualLayout>
      </c:layout>
      <c:barChart>
        <c:barDir val="col"/>
        <c:grouping val="stacked"/>
        <c:varyColors val="0"/>
        <c:ser>
          <c:idx val="0"/>
          <c:order val="0"/>
          <c:tx>
            <c:strRef>
              <c:f>'Data Dia 12'!$B$8</c:f>
              <c:strCache>
                <c:ptCount val="1"/>
                <c:pt idx="0">
                  <c:v>Trafik och motorfordon</c:v>
                </c:pt>
              </c:strCache>
            </c:strRef>
          </c:tx>
          <c:spPr>
            <a:solidFill>
              <a:schemeClr val="accent1"/>
            </a:solidFill>
            <a:ln>
              <a:noFill/>
            </a:ln>
            <a:effectLst/>
          </c:spPr>
          <c:invertIfNegative val="0"/>
          <c:cat>
            <c:numRef>
              <c:f>'Data Dia 12'!$A$9:$A$18</c:f>
              <c:numCache>
                <c:formatCode>General</c:formatCode>
                <c:ptCount val="10"/>
                <c:pt idx="0">
                  <c:v>2014</c:v>
                </c:pt>
                <c:pt idx="1">
                  <c:v>2015</c:v>
                </c:pt>
                <c:pt idx="2">
                  <c:v>2016</c:v>
                </c:pt>
                <c:pt idx="3">
                  <c:v>2017</c:v>
                </c:pt>
                <c:pt idx="4">
                  <c:v>2018</c:v>
                </c:pt>
                <c:pt idx="5">
                  <c:v>2019</c:v>
                </c:pt>
                <c:pt idx="6">
                  <c:v>2020</c:v>
                </c:pt>
                <c:pt idx="7">
                  <c:v>2021</c:v>
                </c:pt>
                <c:pt idx="8">
                  <c:v>2022</c:v>
                </c:pt>
                <c:pt idx="9">
                  <c:v>2023</c:v>
                </c:pt>
              </c:numCache>
            </c:numRef>
          </c:cat>
          <c:val>
            <c:numRef>
              <c:f>'Data Dia 12'!$B$9:$B$18</c:f>
              <c:numCache>
                <c:formatCode>#\ ##0.0</c:formatCode>
                <c:ptCount val="10"/>
                <c:pt idx="0">
                  <c:v>15.863736664999999</c:v>
                </c:pt>
                <c:pt idx="1">
                  <c:v>13.448894350000003</c:v>
                </c:pt>
                <c:pt idx="2">
                  <c:v>13.980137758499994</c:v>
                </c:pt>
                <c:pt idx="3">
                  <c:v>15.873503207099999</c:v>
                </c:pt>
                <c:pt idx="4">
                  <c:v>17.127188052000001</c:v>
                </c:pt>
                <c:pt idx="5">
                  <c:v>18.891677313999992</c:v>
                </c:pt>
                <c:pt idx="6">
                  <c:v>18.494615427999999</c:v>
                </c:pt>
                <c:pt idx="7">
                  <c:v>18.689370848000003</c:v>
                </c:pt>
                <c:pt idx="8">
                  <c:v>19.657877067000001</c:v>
                </c:pt>
                <c:pt idx="9">
                  <c:v>22.525391339000002</c:v>
                </c:pt>
              </c:numCache>
            </c:numRef>
          </c:val>
          <c:extLst>
            <c:ext xmlns:c16="http://schemas.microsoft.com/office/drawing/2014/chart" uri="{C3380CC4-5D6E-409C-BE32-E72D297353CC}">
              <c16:uniqueId val="{00000000-8171-4DF5-AC66-261529CFC961}"/>
            </c:ext>
          </c:extLst>
        </c:ser>
        <c:ser>
          <c:idx val="3"/>
          <c:order val="1"/>
          <c:tx>
            <c:strRef>
              <c:f>'Data Dia 12'!$D$8</c:f>
              <c:strCache>
                <c:ptCount val="1"/>
                <c:pt idx="0">
                  <c:v>Sjuk, olycksfall och sjukvård</c:v>
                </c:pt>
              </c:strCache>
            </c:strRef>
          </c:tx>
          <c:spPr>
            <a:solidFill>
              <a:schemeClr val="accent2"/>
            </a:solidFill>
            <a:ln>
              <a:noFill/>
            </a:ln>
            <a:effectLst/>
          </c:spPr>
          <c:invertIfNegative val="0"/>
          <c:cat>
            <c:numRef>
              <c:f>'Data Dia 12'!$A$9:$A$18</c:f>
              <c:numCache>
                <c:formatCode>General</c:formatCode>
                <c:ptCount val="10"/>
                <c:pt idx="0">
                  <c:v>2014</c:v>
                </c:pt>
                <c:pt idx="1">
                  <c:v>2015</c:v>
                </c:pt>
                <c:pt idx="2">
                  <c:v>2016</c:v>
                </c:pt>
                <c:pt idx="3">
                  <c:v>2017</c:v>
                </c:pt>
                <c:pt idx="4">
                  <c:v>2018</c:v>
                </c:pt>
                <c:pt idx="5">
                  <c:v>2019</c:v>
                </c:pt>
                <c:pt idx="6">
                  <c:v>2020</c:v>
                </c:pt>
                <c:pt idx="7">
                  <c:v>2021</c:v>
                </c:pt>
                <c:pt idx="8">
                  <c:v>2022</c:v>
                </c:pt>
                <c:pt idx="9">
                  <c:v>2023</c:v>
                </c:pt>
              </c:numCache>
            </c:numRef>
          </c:cat>
          <c:val>
            <c:numRef>
              <c:f>'Data Dia 12'!$D$9:$D$18</c:f>
              <c:numCache>
                <c:formatCode>#\ ##0.0</c:formatCode>
                <c:ptCount val="10"/>
                <c:pt idx="0">
                  <c:v>4.5102504039999971</c:v>
                </c:pt>
                <c:pt idx="1">
                  <c:v>3.2316241750000021</c:v>
                </c:pt>
                <c:pt idx="2">
                  <c:v>2.9758288841999976</c:v>
                </c:pt>
                <c:pt idx="3">
                  <c:v>3.5789518732999932</c:v>
                </c:pt>
                <c:pt idx="4">
                  <c:v>3.9253587835999983</c:v>
                </c:pt>
                <c:pt idx="5">
                  <c:v>4.296484651000001</c:v>
                </c:pt>
                <c:pt idx="6">
                  <c:v>4.1982063739999971</c:v>
                </c:pt>
                <c:pt idx="7">
                  <c:v>4.0407651279999985</c:v>
                </c:pt>
                <c:pt idx="8">
                  <c:v>4.2236162159999999</c:v>
                </c:pt>
                <c:pt idx="9">
                  <c:v>4.776215734</c:v>
                </c:pt>
              </c:numCache>
            </c:numRef>
          </c:val>
          <c:extLst>
            <c:ext xmlns:c16="http://schemas.microsoft.com/office/drawing/2014/chart" uri="{C3380CC4-5D6E-409C-BE32-E72D297353CC}">
              <c16:uniqueId val="{00000001-8171-4DF5-AC66-261529CFC961}"/>
            </c:ext>
          </c:extLst>
        </c:ser>
        <c:ser>
          <c:idx val="4"/>
          <c:order val="2"/>
          <c:tx>
            <c:strRef>
              <c:f>'Data Dia 12'!$E$8</c:f>
              <c:strCache>
                <c:ptCount val="1"/>
                <c:pt idx="0">
                  <c:v>Företag och fastigheter</c:v>
                </c:pt>
              </c:strCache>
            </c:strRef>
          </c:tx>
          <c:spPr>
            <a:solidFill>
              <a:schemeClr val="accent3"/>
            </a:solidFill>
            <a:ln>
              <a:noFill/>
            </a:ln>
            <a:effectLst/>
          </c:spPr>
          <c:invertIfNegative val="0"/>
          <c:cat>
            <c:numRef>
              <c:f>'Data Dia 12'!$A$9:$A$18</c:f>
              <c:numCache>
                <c:formatCode>General</c:formatCode>
                <c:ptCount val="10"/>
                <c:pt idx="0">
                  <c:v>2014</c:v>
                </c:pt>
                <c:pt idx="1">
                  <c:v>2015</c:v>
                </c:pt>
                <c:pt idx="2">
                  <c:v>2016</c:v>
                </c:pt>
                <c:pt idx="3">
                  <c:v>2017</c:v>
                </c:pt>
                <c:pt idx="4">
                  <c:v>2018</c:v>
                </c:pt>
                <c:pt idx="5">
                  <c:v>2019</c:v>
                </c:pt>
                <c:pt idx="6">
                  <c:v>2020</c:v>
                </c:pt>
                <c:pt idx="7">
                  <c:v>2021</c:v>
                </c:pt>
                <c:pt idx="8">
                  <c:v>2022</c:v>
                </c:pt>
                <c:pt idx="9">
                  <c:v>2023</c:v>
                </c:pt>
              </c:numCache>
            </c:numRef>
          </c:cat>
          <c:val>
            <c:numRef>
              <c:f>'Data Dia 12'!$E$9:$E$18</c:f>
              <c:numCache>
                <c:formatCode>#\ ##0.0</c:formatCode>
                <c:ptCount val="10"/>
                <c:pt idx="0">
                  <c:v>9.912296075000004</c:v>
                </c:pt>
                <c:pt idx="1">
                  <c:v>8.1516533229999979</c:v>
                </c:pt>
                <c:pt idx="2">
                  <c:v>7.1029813466999983</c:v>
                </c:pt>
                <c:pt idx="3">
                  <c:v>8.0152769106000008</c:v>
                </c:pt>
                <c:pt idx="4">
                  <c:v>8.8167064145000023</c:v>
                </c:pt>
                <c:pt idx="5">
                  <c:v>9.7478288819999932</c:v>
                </c:pt>
                <c:pt idx="6">
                  <c:v>10.622021472000002</c:v>
                </c:pt>
                <c:pt idx="7">
                  <c:v>10.420025166999995</c:v>
                </c:pt>
                <c:pt idx="8">
                  <c:v>10.241998422000007</c:v>
                </c:pt>
                <c:pt idx="9">
                  <c:v>12.160612957000001</c:v>
                </c:pt>
              </c:numCache>
            </c:numRef>
          </c:val>
          <c:extLst>
            <c:ext xmlns:c16="http://schemas.microsoft.com/office/drawing/2014/chart" uri="{C3380CC4-5D6E-409C-BE32-E72D297353CC}">
              <c16:uniqueId val="{00000002-8171-4DF5-AC66-261529CFC961}"/>
            </c:ext>
          </c:extLst>
        </c:ser>
        <c:ser>
          <c:idx val="1"/>
          <c:order val="3"/>
          <c:tx>
            <c:strRef>
              <c:f>'Data Dia 12'!$C$8</c:f>
              <c:strCache>
                <c:ptCount val="1"/>
                <c:pt idx="0">
                  <c:v>Hem och villa</c:v>
                </c:pt>
              </c:strCache>
            </c:strRef>
          </c:tx>
          <c:spPr>
            <a:solidFill>
              <a:schemeClr val="accent4"/>
            </a:solidFill>
            <a:ln>
              <a:noFill/>
            </a:ln>
            <a:effectLst/>
          </c:spPr>
          <c:invertIfNegative val="0"/>
          <c:cat>
            <c:numRef>
              <c:f>'Data Dia 12'!$A$9:$A$18</c:f>
              <c:numCache>
                <c:formatCode>General</c:formatCode>
                <c:ptCount val="10"/>
                <c:pt idx="0">
                  <c:v>2014</c:v>
                </c:pt>
                <c:pt idx="1">
                  <c:v>2015</c:v>
                </c:pt>
                <c:pt idx="2">
                  <c:v>2016</c:v>
                </c:pt>
                <c:pt idx="3">
                  <c:v>2017</c:v>
                </c:pt>
                <c:pt idx="4">
                  <c:v>2018</c:v>
                </c:pt>
                <c:pt idx="5">
                  <c:v>2019</c:v>
                </c:pt>
                <c:pt idx="6">
                  <c:v>2020</c:v>
                </c:pt>
                <c:pt idx="7">
                  <c:v>2021</c:v>
                </c:pt>
                <c:pt idx="8">
                  <c:v>2022</c:v>
                </c:pt>
                <c:pt idx="9">
                  <c:v>2023</c:v>
                </c:pt>
              </c:numCache>
            </c:numRef>
          </c:cat>
          <c:val>
            <c:numRef>
              <c:f>'Data Dia 12'!$C$9:$C$18</c:f>
              <c:numCache>
                <c:formatCode>#\ ##0.0</c:formatCode>
                <c:ptCount val="10"/>
                <c:pt idx="0">
                  <c:v>9.5728506179999986</c:v>
                </c:pt>
                <c:pt idx="1">
                  <c:v>8.2569941370000031</c:v>
                </c:pt>
                <c:pt idx="2">
                  <c:v>8.5473326759999981</c:v>
                </c:pt>
                <c:pt idx="3">
                  <c:v>8.8642134820000003</c:v>
                </c:pt>
                <c:pt idx="4">
                  <c:v>9.4899817980000005</c:v>
                </c:pt>
                <c:pt idx="5">
                  <c:v>10.398589554000001</c:v>
                </c:pt>
                <c:pt idx="6">
                  <c:v>9.6439896730000001</c:v>
                </c:pt>
                <c:pt idx="7">
                  <c:v>9.6696646229999974</c:v>
                </c:pt>
                <c:pt idx="8">
                  <c:v>11.015805443999998</c:v>
                </c:pt>
                <c:pt idx="9">
                  <c:v>12.067652535999999</c:v>
                </c:pt>
              </c:numCache>
            </c:numRef>
          </c:val>
          <c:extLst>
            <c:ext xmlns:c16="http://schemas.microsoft.com/office/drawing/2014/chart" uri="{C3380CC4-5D6E-409C-BE32-E72D297353CC}">
              <c16:uniqueId val="{00000003-8171-4DF5-AC66-261529CFC961}"/>
            </c:ext>
          </c:extLst>
        </c:ser>
        <c:ser>
          <c:idx val="2"/>
          <c:order val="4"/>
          <c:tx>
            <c:strRef>
              <c:f>'Data Dia 12'!$G$8</c:f>
              <c:strCache>
                <c:ptCount val="1"/>
                <c:pt idx="0">
                  <c:v>Egendom, övrigt</c:v>
                </c:pt>
              </c:strCache>
            </c:strRef>
          </c:tx>
          <c:spPr>
            <a:solidFill>
              <a:schemeClr val="accent5"/>
            </a:solidFill>
            <a:ln>
              <a:noFill/>
            </a:ln>
            <a:effectLst/>
          </c:spPr>
          <c:invertIfNegative val="0"/>
          <c:cat>
            <c:numRef>
              <c:f>'Data Dia 12'!$A$9:$A$18</c:f>
              <c:numCache>
                <c:formatCode>General</c:formatCode>
                <c:ptCount val="10"/>
                <c:pt idx="0">
                  <c:v>2014</c:v>
                </c:pt>
                <c:pt idx="1">
                  <c:v>2015</c:v>
                </c:pt>
                <c:pt idx="2">
                  <c:v>2016</c:v>
                </c:pt>
                <c:pt idx="3">
                  <c:v>2017</c:v>
                </c:pt>
                <c:pt idx="4">
                  <c:v>2018</c:v>
                </c:pt>
                <c:pt idx="5">
                  <c:v>2019</c:v>
                </c:pt>
                <c:pt idx="6">
                  <c:v>2020</c:v>
                </c:pt>
                <c:pt idx="7">
                  <c:v>2021</c:v>
                </c:pt>
                <c:pt idx="8">
                  <c:v>2022</c:v>
                </c:pt>
                <c:pt idx="9">
                  <c:v>2023</c:v>
                </c:pt>
              </c:numCache>
            </c:numRef>
          </c:cat>
          <c:val>
            <c:numRef>
              <c:f>'Data Dia 12'!$G$9:$G$18</c:f>
              <c:numCache>
                <c:formatCode>#\ ##0.0</c:formatCode>
                <c:ptCount val="10"/>
                <c:pt idx="0">
                  <c:v>2.0487196629999995</c:v>
                </c:pt>
                <c:pt idx="1">
                  <c:v>2.235273508000001</c:v>
                </c:pt>
                <c:pt idx="2">
                  <c:v>2.577849477</c:v>
                </c:pt>
                <c:pt idx="3">
                  <c:v>2.730831335</c:v>
                </c:pt>
                <c:pt idx="4">
                  <c:v>3.090089716</c:v>
                </c:pt>
                <c:pt idx="5">
                  <c:v>3.6341443679999994</c:v>
                </c:pt>
                <c:pt idx="6">
                  <c:v>3.6013378659999997</c:v>
                </c:pt>
                <c:pt idx="7">
                  <c:v>3.9754328609999998</c:v>
                </c:pt>
                <c:pt idx="8">
                  <c:v>3.9865717869999999</c:v>
                </c:pt>
                <c:pt idx="9">
                  <c:v>4.5187320530000008</c:v>
                </c:pt>
              </c:numCache>
            </c:numRef>
          </c:val>
          <c:extLst>
            <c:ext xmlns:c16="http://schemas.microsoft.com/office/drawing/2014/chart" uri="{C3380CC4-5D6E-409C-BE32-E72D297353CC}">
              <c16:uniqueId val="{00000004-8171-4DF5-AC66-261529CFC961}"/>
            </c:ext>
          </c:extLst>
        </c:ser>
        <c:ser>
          <c:idx val="6"/>
          <c:order val="5"/>
          <c:tx>
            <c:strRef>
              <c:f>'Data Dia 12'!$H$8</c:f>
              <c:strCache>
                <c:ptCount val="1"/>
                <c:pt idx="0">
                  <c:v>Ej fördelningsbart</c:v>
                </c:pt>
              </c:strCache>
            </c:strRef>
          </c:tx>
          <c:spPr>
            <a:solidFill>
              <a:srgbClr val="FFE3A6"/>
            </a:solidFill>
            <a:ln>
              <a:noFill/>
            </a:ln>
            <a:effectLst/>
          </c:spPr>
          <c:invertIfNegative val="0"/>
          <c:cat>
            <c:numRef>
              <c:f>'Data Dia 12'!$A$9:$A$18</c:f>
              <c:numCache>
                <c:formatCode>General</c:formatCode>
                <c:ptCount val="10"/>
                <c:pt idx="0">
                  <c:v>2014</c:v>
                </c:pt>
                <c:pt idx="1">
                  <c:v>2015</c:v>
                </c:pt>
                <c:pt idx="2">
                  <c:v>2016</c:v>
                </c:pt>
                <c:pt idx="3">
                  <c:v>2017</c:v>
                </c:pt>
                <c:pt idx="4">
                  <c:v>2018</c:v>
                </c:pt>
                <c:pt idx="5">
                  <c:v>2019</c:v>
                </c:pt>
                <c:pt idx="6">
                  <c:v>2020</c:v>
                </c:pt>
                <c:pt idx="7">
                  <c:v>2021</c:v>
                </c:pt>
                <c:pt idx="8">
                  <c:v>2022</c:v>
                </c:pt>
                <c:pt idx="9">
                  <c:v>2023</c:v>
                </c:pt>
              </c:numCache>
            </c:numRef>
          </c:cat>
          <c:val>
            <c:numRef>
              <c:f>'Data Dia 12'!$H$9:$H$18</c:f>
              <c:numCache>
                <c:formatCode>#\ ##0.0</c:formatCode>
                <c:ptCount val="10"/>
                <c:pt idx="1">
                  <c:v>7.8951857350000001</c:v>
                </c:pt>
                <c:pt idx="2">
                  <c:v>7.6221260769999999</c:v>
                </c:pt>
                <c:pt idx="3">
                  <c:v>7.875938069</c:v>
                </c:pt>
                <c:pt idx="4">
                  <c:v>7.6630442940000005</c:v>
                </c:pt>
                <c:pt idx="5">
                  <c:v>8.2603264319999994</c:v>
                </c:pt>
                <c:pt idx="6">
                  <c:v>8.1178463969999992</c:v>
                </c:pt>
                <c:pt idx="7">
                  <c:v>7.613574828</c:v>
                </c:pt>
                <c:pt idx="8">
                  <c:v>9.920302886</c:v>
                </c:pt>
                <c:pt idx="9">
                  <c:v>11.534453534000001</c:v>
                </c:pt>
              </c:numCache>
            </c:numRef>
          </c:val>
          <c:extLst>
            <c:ext xmlns:c16="http://schemas.microsoft.com/office/drawing/2014/chart" uri="{C3380CC4-5D6E-409C-BE32-E72D297353CC}">
              <c16:uniqueId val="{00000005-8171-4DF5-AC66-261529CFC961}"/>
            </c:ext>
          </c:extLst>
        </c:ser>
        <c:ser>
          <c:idx val="5"/>
          <c:order val="6"/>
          <c:tx>
            <c:strRef>
              <c:f>'Data Dia 12'!$F$8</c:f>
              <c:strCache>
                <c:ptCount val="1"/>
                <c:pt idx="0">
                  <c:v>Övrigt</c:v>
                </c:pt>
              </c:strCache>
            </c:strRef>
          </c:tx>
          <c:spPr>
            <a:solidFill>
              <a:schemeClr val="bg1">
                <a:lumMod val="85000"/>
              </a:schemeClr>
            </a:solidFill>
            <a:ln>
              <a:solidFill>
                <a:schemeClr val="bg1">
                  <a:lumMod val="85000"/>
                </a:schemeClr>
              </a:solidFill>
            </a:ln>
            <a:effectLst/>
          </c:spPr>
          <c:invertIfNegative val="0"/>
          <c:cat>
            <c:numRef>
              <c:f>'Data Dia 12'!$A$9:$A$18</c:f>
              <c:numCache>
                <c:formatCode>General</c:formatCode>
                <c:ptCount val="10"/>
                <c:pt idx="0">
                  <c:v>2014</c:v>
                </c:pt>
                <c:pt idx="1">
                  <c:v>2015</c:v>
                </c:pt>
                <c:pt idx="2">
                  <c:v>2016</c:v>
                </c:pt>
                <c:pt idx="3">
                  <c:v>2017</c:v>
                </c:pt>
                <c:pt idx="4">
                  <c:v>2018</c:v>
                </c:pt>
                <c:pt idx="5">
                  <c:v>2019</c:v>
                </c:pt>
                <c:pt idx="6">
                  <c:v>2020</c:v>
                </c:pt>
                <c:pt idx="7">
                  <c:v>2021</c:v>
                </c:pt>
                <c:pt idx="8">
                  <c:v>2022</c:v>
                </c:pt>
                <c:pt idx="9">
                  <c:v>2023</c:v>
                </c:pt>
              </c:numCache>
            </c:numRef>
          </c:cat>
          <c:val>
            <c:numRef>
              <c:f>'Data Dia 12'!$F$9:$F$18</c:f>
              <c:numCache>
                <c:formatCode>#\ ##0.0</c:formatCode>
                <c:ptCount val="10"/>
                <c:pt idx="0">
                  <c:v>14.928737004</c:v>
                </c:pt>
                <c:pt idx="1">
                  <c:v>10.500626602000001</c:v>
                </c:pt>
                <c:pt idx="2">
                  <c:v>10.8337178985</c:v>
                </c:pt>
                <c:pt idx="3">
                  <c:v>10.671238996</c:v>
                </c:pt>
                <c:pt idx="4">
                  <c:v>11.7260627042</c:v>
                </c:pt>
                <c:pt idx="5">
                  <c:v>12.409223157</c:v>
                </c:pt>
                <c:pt idx="6">
                  <c:v>11.469513901999999</c:v>
                </c:pt>
                <c:pt idx="7">
                  <c:v>9.8334452470000002</c:v>
                </c:pt>
                <c:pt idx="8">
                  <c:v>1.8017556880000001</c:v>
                </c:pt>
                <c:pt idx="9">
                  <c:v>2.30442393</c:v>
                </c:pt>
              </c:numCache>
            </c:numRef>
          </c:val>
          <c:extLst>
            <c:ext xmlns:c16="http://schemas.microsoft.com/office/drawing/2014/chart" uri="{C3380CC4-5D6E-409C-BE32-E72D297353CC}">
              <c16:uniqueId val="{00000006-8171-4DF5-AC66-261529CFC961}"/>
            </c:ext>
          </c:extLst>
        </c:ser>
        <c:dLbls>
          <c:showLegendKey val="0"/>
          <c:showVal val="0"/>
          <c:showCatName val="0"/>
          <c:showSerName val="0"/>
          <c:showPercent val="0"/>
          <c:showBubbleSize val="0"/>
        </c:dLbls>
        <c:gapWidth val="80"/>
        <c:overlap val="100"/>
        <c:axId val="773661231"/>
        <c:axId val="773662063"/>
      </c:barChart>
      <c:catAx>
        <c:axId val="773661231"/>
        <c:scaling>
          <c:orientation val="minMax"/>
        </c:scaling>
        <c:delete val="0"/>
        <c:axPos val="b"/>
        <c:numFmt formatCode="General" sourceLinked="1"/>
        <c:majorTickMark val="none"/>
        <c:minorTickMark val="none"/>
        <c:tickLblPos val="nextTo"/>
        <c:spPr>
          <a:noFill/>
          <a:ln w="6350"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Verdana" panose="020B0604030504040204" pitchFamily="34" charset="0"/>
                <a:cs typeface="Verdana" panose="020B0604030504040204" pitchFamily="34" charset="0"/>
              </a:defRPr>
            </a:pPr>
            <a:endParaRPr lang="sv-SE"/>
          </a:p>
        </c:txPr>
        <c:crossAx val="773662063"/>
        <c:crosses val="autoZero"/>
        <c:auto val="1"/>
        <c:lblAlgn val="ctr"/>
        <c:lblOffset val="100"/>
        <c:noMultiLvlLbl val="0"/>
      </c:catAx>
      <c:valAx>
        <c:axId val="773662063"/>
        <c:scaling>
          <c:orientation val="minMax"/>
          <c:max val="80"/>
          <c:min val="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w="6350">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Verdana" panose="020B0604030504040204" pitchFamily="34" charset="0"/>
                <a:cs typeface="Verdana" panose="020B0604030504040204" pitchFamily="34" charset="0"/>
              </a:defRPr>
            </a:pPr>
            <a:endParaRPr lang="sv-SE"/>
          </a:p>
        </c:txPr>
        <c:crossAx val="773661231"/>
        <c:crosses val="autoZero"/>
        <c:crossBetween val="between"/>
        <c:majorUnit val="10"/>
      </c:valAx>
      <c:spPr>
        <a:noFill/>
        <a:ln>
          <a:noFill/>
        </a:ln>
        <a:effectLst/>
      </c:spPr>
    </c:plotArea>
    <c:legend>
      <c:legendPos val="b"/>
      <c:layout>
        <c:manualLayout>
          <c:xMode val="edge"/>
          <c:yMode val="edge"/>
          <c:x val="1.1124301769971064E-3"/>
          <c:y val="0.94762477524955047"/>
          <c:w val="0.99615245098039218"/>
          <c:h val="4.8175790215133116E-2"/>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Verdana" panose="020B0604030504040204" pitchFamily="34" charset="0"/>
              <a:cs typeface="Verdana" panose="020B0604030504040204" pitchFamily="34" charset="0"/>
            </a:defRPr>
          </a:pPr>
          <a:endParaRPr lang="sv-SE"/>
        </a:p>
      </c:txPr>
    </c:legend>
    <c:plotVisOnly val="1"/>
    <c:dispBlanksAs val="gap"/>
    <c:showDLblsOverMax val="0"/>
  </c:chart>
  <c:spPr>
    <a:noFill/>
    <a:ln w="9525" cap="flat" cmpd="sng" algn="ctr">
      <a:noFill/>
      <a:round/>
    </a:ln>
    <a:effectLst/>
  </c:spPr>
  <c:txPr>
    <a:bodyPr/>
    <a:lstStyle/>
    <a:p>
      <a:pPr>
        <a:defRPr sz="900">
          <a:solidFill>
            <a:sysClr val="windowText" lastClr="000000"/>
          </a:solidFill>
          <a:latin typeface="+mn-lt"/>
          <a:ea typeface="Verdana" panose="020B0604030504040204" pitchFamily="34" charset="0"/>
          <a:cs typeface="Verdana" panose="020B0604030504040204" pitchFamily="34" charset="0"/>
        </a:defRPr>
      </a:pPr>
      <a:endParaRPr lang="sv-SE"/>
    </a:p>
  </c:txPr>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1072451395237406E-2"/>
          <c:y val="2.5329041372311248E-2"/>
          <c:w val="0.93631578233965107"/>
          <c:h val="0.87249599441508907"/>
        </c:manualLayout>
      </c:layout>
      <c:barChart>
        <c:barDir val="col"/>
        <c:grouping val="clustered"/>
        <c:varyColors val="0"/>
        <c:ser>
          <c:idx val="4"/>
          <c:order val="4"/>
          <c:tx>
            <c:strRef>
              <c:f>'Data Dia 13'!$C$9</c:f>
              <c:strCache>
                <c:ptCount val="1"/>
                <c:pt idx="0">
                  <c:v>Skador, trafikförsäkringen </c:v>
                </c:pt>
              </c:strCache>
            </c:strRef>
          </c:tx>
          <c:spPr>
            <a:solidFill>
              <a:srgbClr val="6679BB"/>
            </a:solidFill>
            <a:ln>
              <a:noFill/>
            </a:ln>
            <a:effectLst/>
          </c:spPr>
          <c:invertIfNegative val="0"/>
          <c:cat>
            <c:strRef>
              <c:extLst>
                <c:ext xmlns:c15="http://schemas.microsoft.com/office/drawing/2012/chart" uri="{02D57815-91ED-43cb-92C2-25804820EDAC}">
                  <c15:fullRef>
                    <c15:sqref>'Data Dia 13'!$A$10:$A$24</c15:sqref>
                  </c15:fullRef>
                </c:ext>
              </c:extLst>
              <c:f>'Data Dia 13'!$A$21:$A$24</c:f>
              <c:strCache>
                <c:ptCount val="4"/>
                <c:pt idx="0">
                  <c:v>2020</c:v>
                </c:pt>
                <c:pt idx="1">
                  <c:v>2021</c:v>
                </c:pt>
                <c:pt idx="2">
                  <c:v>2022</c:v>
                </c:pt>
                <c:pt idx="3">
                  <c:v>2023</c:v>
                </c:pt>
              </c:strCache>
            </c:strRef>
          </c:cat>
          <c:val>
            <c:numRef>
              <c:extLst>
                <c:ext xmlns:c15="http://schemas.microsoft.com/office/drawing/2012/chart" uri="{02D57815-91ED-43cb-92C2-25804820EDAC}">
                  <c15:fullRef>
                    <c15:sqref>'Data Dia 13'!$C$10:$C$24</c15:sqref>
                  </c15:fullRef>
                </c:ext>
              </c:extLst>
              <c:f>'Data Dia 13'!$C$21:$C$24</c:f>
              <c:numCache>
                <c:formatCode>#\ ##0.000</c:formatCode>
                <c:ptCount val="4"/>
                <c:pt idx="0">
                  <c:v>0.21160000000000001</c:v>
                </c:pt>
                <c:pt idx="1">
                  <c:v>0.18695099999999998</c:v>
                </c:pt>
                <c:pt idx="2">
                  <c:v>0.18923799999999999</c:v>
                </c:pt>
                <c:pt idx="3">
                  <c:v>0.19053600000000001</c:v>
                </c:pt>
              </c:numCache>
            </c:numRef>
          </c:val>
          <c:extLst>
            <c:ext xmlns:c16="http://schemas.microsoft.com/office/drawing/2014/chart" uri="{C3380CC4-5D6E-409C-BE32-E72D297353CC}">
              <c16:uniqueId val="{00000000-4BEC-4F45-B481-18027816EA2C}"/>
            </c:ext>
          </c:extLst>
        </c:ser>
        <c:ser>
          <c:idx val="6"/>
          <c:order val="6"/>
          <c:tx>
            <c:strRef>
              <c:f>'Data Dia 13'!$G$9</c:f>
              <c:strCache>
                <c:ptCount val="1"/>
                <c:pt idx="0">
                  <c:v>Skador, motorfordonförsäkringar</c:v>
                </c:pt>
              </c:strCache>
            </c:strRef>
          </c:tx>
          <c:spPr>
            <a:solidFill>
              <a:schemeClr val="accent2"/>
            </a:solidFill>
            <a:ln>
              <a:noFill/>
            </a:ln>
            <a:effectLst/>
          </c:spPr>
          <c:invertIfNegative val="0"/>
          <c:cat>
            <c:strRef>
              <c:extLst>
                <c:ext xmlns:c15="http://schemas.microsoft.com/office/drawing/2012/chart" uri="{02D57815-91ED-43cb-92C2-25804820EDAC}">
                  <c15:fullRef>
                    <c15:sqref>'Data Dia 13'!$A$10:$A$24</c15:sqref>
                  </c15:fullRef>
                </c:ext>
              </c:extLst>
              <c:f>'Data Dia 13'!$A$21:$A$24</c:f>
              <c:strCache>
                <c:ptCount val="4"/>
                <c:pt idx="0">
                  <c:v>2020</c:v>
                </c:pt>
                <c:pt idx="1">
                  <c:v>2021</c:v>
                </c:pt>
                <c:pt idx="2">
                  <c:v>2022</c:v>
                </c:pt>
                <c:pt idx="3">
                  <c:v>2023</c:v>
                </c:pt>
              </c:strCache>
            </c:strRef>
          </c:cat>
          <c:val>
            <c:numRef>
              <c:extLst>
                <c:ext xmlns:c15="http://schemas.microsoft.com/office/drawing/2012/chart" uri="{02D57815-91ED-43cb-92C2-25804820EDAC}">
                  <c15:fullRef>
                    <c15:sqref>'Data Dia 13'!$G$10:$G$24</c15:sqref>
                  </c15:fullRef>
                </c:ext>
              </c:extLst>
              <c:f>'Data Dia 13'!$G$21:$G$24</c:f>
              <c:numCache>
                <c:formatCode>#\ ##0.000</c:formatCode>
                <c:ptCount val="4"/>
                <c:pt idx="0">
                  <c:v>1.3669820000000001</c:v>
                </c:pt>
                <c:pt idx="1">
                  <c:v>1.393904</c:v>
                </c:pt>
                <c:pt idx="2">
                  <c:v>1.4826459999999999</c:v>
                </c:pt>
                <c:pt idx="3">
                  <c:v>1.5308310000000001</c:v>
                </c:pt>
              </c:numCache>
            </c:numRef>
          </c:val>
          <c:extLst>
            <c:ext xmlns:c16="http://schemas.microsoft.com/office/drawing/2014/chart" uri="{C3380CC4-5D6E-409C-BE32-E72D297353CC}">
              <c16:uniqueId val="{00000001-4BEC-4F45-B481-18027816EA2C}"/>
            </c:ext>
          </c:extLst>
        </c:ser>
        <c:dLbls>
          <c:showLegendKey val="0"/>
          <c:showVal val="0"/>
          <c:showCatName val="0"/>
          <c:showSerName val="0"/>
          <c:showPercent val="0"/>
          <c:showBubbleSize val="0"/>
        </c:dLbls>
        <c:gapWidth val="80"/>
        <c:axId val="1222688672"/>
        <c:axId val="1222684096"/>
        <c:extLst>
          <c:ext xmlns:c15="http://schemas.microsoft.com/office/drawing/2012/chart" uri="{02D57815-91ED-43cb-92C2-25804820EDAC}">
            <c15:filteredBarSeries>
              <c15:ser>
                <c:idx val="0"/>
                <c:order val="0"/>
                <c:tx>
                  <c:strRef>
                    <c:extLst>
                      <c:ext uri="{02D57815-91ED-43cb-92C2-25804820EDAC}">
                        <c15:formulaRef>
                          <c15:sqref>'Data Dia 13'!$B$9</c15:sqref>
                        </c15:formulaRef>
                      </c:ext>
                    </c:extLst>
                    <c:strCache>
                      <c:ptCount val="1"/>
                      <c:pt idx="0">
                        <c:v>Inträffade skador, trafikförsäkringen </c:v>
                      </c:pt>
                    </c:strCache>
                  </c:strRef>
                </c:tx>
                <c:spPr>
                  <a:solidFill>
                    <a:srgbClr val="6679BB">
                      <a:alpha val="50196"/>
                    </a:srgbClr>
                  </a:solidFill>
                  <a:ln>
                    <a:noFill/>
                  </a:ln>
                  <a:effectLst/>
                </c:spPr>
                <c:invertIfNegative val="0"/>
                <c:cat>
                  <c:strRef>
                    <c:extLst>
                      <c:ext uri="{02D57815-91ED-43cb-92C2-25804820EDAC}">
                        <c15:fullRef>
                          <c15:sqref>'Data Dia 13'!$A$10:$A$24</c15:sqref>
                        </c15:fullRef>
                        <c15:formulaRef>
                          <c15:sqref>'Data Dia 13'!$A$21:$A$24</c15:sqref>
                        </c15:formulaRef>
                      </c:ext>
                    </c:extLst>
                    <c:strCache>
                      <c:ptCount val="4"/>
                      <c:pt idx="0">
                        <c:v>2020</c:v>
                      </c:pt>
                      <c:pt idx="1">
                        <c:v>2021</c:v>
                      </c:pt>
                      <c:pt idx="2">
                        <c:v>2022</c:v>
                      </c:pt>
                      <c:pt idx="3">
                        <c:v>2023</c:v>
                      </c:pt>
                    </c:strCache>
                  </c:strRef>
                </c:cat>
                <c:val>
                  <c:numRef>
                    <c:extLst>
                      <c:ext uri="{02D57815-91ED-43cb-92C2-25804820EDAC}">
                        <c15:fullRef>
                          <c15:sqref>'Data Dia 13'!$B$10:$B$23</c15:sqref>
                        </c15:fullRef>
                        <c15:formulaRef>
                          <c15:sqref>'Data Dia 13'!$B$21:$B$23</c15:sqref>
                        </c15:formulaRef>
                      </c:ext>
                    </c:extLst>
                    <c:numCache>
                      <c:formatCode>#\ ##0.000</c:formatCode>
                      <c:ptCount val="3"/>
                    </c:numCache>
                  </c:numRef>
                </c:val>
                <c:extLst>
                  <c:ext xmlns:c16="http://schemas.microsoft.com/office/drawing/2014/chart" uri="{C3380CC4-5D6E-409C-BE32-E72D297353CC}">
                    <c16:uniqueId val="{00000004-4BEC-4F45-B481-18027816EA2C}"/>
                  </c:ext>
                </c:extLst>
              </c15:ser>
            </c15:filteredBarSeries>
            <c15:filteredBarSeries>
              <c15:ser>
                <c:idx val="1"/>
                <c:order val="2"/>
                <c:tx>
                  <c:strRef>
                    <c:extLst xmlns:c15="http://schemas.microsoft.com/office/drawing/2012/chart">
                      <c:ext xmlns:c15="http://schemas.microsoft.com/office/drawing/2012/chart" uri="{02D57815-91ED-43cb-92C2-25804820EDAC}">
                        <c15:formulaRef>
                          <c15:sqref>'Data Dia 13'!$F$9</c15:sqref>
                        </c15:formulaRef>
                      </c:ext>
                    </c:extLst>
                    <c:strCache>
                      <c:ptCount val="1"/>
                      <c:pt idx="0">
                        <c:v>Inträffade skador, motorfordonförsäkringar</c:v>
                      </c:pt>
                    </c:strCache>
                  </c:strRef>
                </c:tx>
                <c:spPr>
                  <a:solidFill>
                    <a:srgbClr val="FFD478">
                      <a:alpha val="50196"/>
                    </a:srgbClr>
                  </a:solidFill>
                  <a:ln>
                    <a:noFill/>
                  </a:ln>
                  <a:effectLst/>
                </c:spPr>
                <c:invertIfNegative val="0"/>
                <c:cat>
                  <c:strRef>
                    <c:extLst>
                      <c:ext xmlns:c15="http://schemas.microsoft.com/office/drawing/2012/chart" uri="{02D57815-91ED-43cb-92C2-25804820EDAC}">
                        <c15:fullRef>
                          <c15:sqref>'Data Dia 13'!$A$10:$A$24</c15:sqref>
                        </c15:fullRef>
                        <c15:formulaRef>
                          <c15:sqref>'Data Dia 13'!$A$21:$A$24</c15:sqref>
                        </c15:formulaRef>
                      </c:ext>
                    </c:extLst>
                    <c:strCache>
                      <c:ptCount val="4"/>
                      <c:pt idx="0">
                        <c:v>2020</c:v>
                      </c:pt>
                      <c:pt idx="1">
                        <c:v>2021</c:v>
                      </c:pt>
                      <c:pt idx="2">
                        <c:v>2022</c:v>
                      </c:pt>
                      <c:pt idx="3">
                        <c:v>2023</c:v>
                      </c:pt>
                    </c:strCache>
                  </c:strRef>
                </c:cat>
                <c:val>
                  <c:numRef>
                    <c:extLst>
                      <c:ext xmlns:c15="http://schemas.microsoft.com/office/drawing/2012/chart" uri="{02D57815-91ED-43cb-92C2-25804820EDAC}">
                        <c15:fullRef>
                          <c15:sqref>'Data Dia 13'!$F$10:$F$23</c15:sqref>
                        </c15:fullRef>
                        <c15:formulaRef>
                          <c15:sqref>'Data Dia 13'!$F$21:$F$23</c15:sqref>
                        </c15:formulaRef>
                      </c:ext>
                    </c:extLst>
                    <c:numCache>
                      <c:formatCode>#\ ##0.000</c:formatCode>
                      <c:ptCount val="3"/>
                    </c:numCache>
                  </c:numRef>
                </c:val>
                <c:extLst xmlns:c15="http://schemas.microsoft.com/office/drawing/2012/chart">
                  <c:ext xmlns:c16="http://schemas.microsoft.com/office/drawing/2014/chart" uri="{C3380CC4-5D6E-409C-BE32-E72D297353CC}">
                    <c16:uniqueId val="{00000006-4BEC-4F45-B481-18027816EA2C}"/>
                  </c:ext>
                </c:extLst>
              </c15:ser>
            </c15:filteredBarSeries>
          </c:ext>
        </c:extLst>
      </c:barChart>
      <c:lineChart>
        <c:grouping val="standard"/>
        <c:varyColors val="0"/>
        <c:ser>
          <c:idx val="5"/>
          <c:order val="5"/>
          <c:tx>
            <c:strRef>
              <c:f>'Data Dia 13'!$E$9</c:f>
              <c:strCache>
                <c:ptCount val="1"/>
                <c:pt idx="0">
                  <c:v>Utbetalda ersättningar, trafikförsäkringen (höger axel)</c:v>
                </c:pt>
              </c:strCache>
            </c:strRef>
          </c:tx>
          <c:spPr>
            <a:ln w="28575" cap="rnd">
              <a:solidFill>
                <a:srgbClr val="E93E84"/>
              </a:solidFill>
              <a:round/>
            </a:ln>
            <a:effectLst/>
          </c:spPr>
          <c:marker>
            <c:symbol val="diamond"/>
            <c:size val="6"/>
            <c:spPr>
              <a:solidFill>
                <a:schemeClr val="accent3"/>
              </a:solidFill>
              <a:ln w="9525">
                <a:solidFill>
                  <a:schemeClr val="accent3"/>
                </a:solidFill>
              </a:ln>
              <a:effectLst/>
            </c:spPr>
          </c:marker>
          <c:cat>
            <c:strRef>
              <c:extLst>
                <c:ext xmlns:c15="http://schemas.microsoft.com/office/drawing/2012/chart" uri="{02D57815-91ED-43cb-92C2-25804820EDAC}">
                  <c15:fullRef>
                    <c15:sqref>'Data Dia 13'!$A$10:$A$24</c15:sqref>
                  </c15:fullRef>
                </c:ext>
              </c:extLst>
              <c:f>'Data Dia 13'!$A$21:$A$24</c:f>
              <c:strCache>
                <c:ptCount val="4"/>
                <c:pt idx="0">
                  <c:v>2020</c:v>
                </c:pt>
                <c:pt idx="1">
                  <c:v>2021</c:v>
                </c:pt>
                <c:pt idx="2">
                  <c:v>2022</c:v>
                </c:pt>
                <c:pt idx="3">
                  <c:v>2023</c:v>
                </c:pt>
              </c:strCache>
            </c:strRef>
          </c:cat>
          <c:val>
            <c:numRef>
              <c:extLst>
                <c:ext xmlns:c15="http://schemas.microsoft.com/office/drawing/2012/chart" uri="{02D57815-91ED-43cb-92C2-25804820EDAC}">
                  <c15:fullRef>
                    <c15:sqref>'Data Dia 13'!$E$10:$E$24</c15:sqref>
                  </c15:fullRef>
                </c:ext>
              </c:extLst>
              <c:f>'Data Dia 13'!$E$21:$E$24</c:f>
              <c:numCache>
                <c:formatCode>#\ ##0.000</c:formatCode>
                <c:ptCount val="4"/>
                <c:pt idx="0">
                  <c:v>5.5971057530000001</c:v>
                </c:pt>
                <c:pt idx="1">
                  <c:v>5.0187124330000001</c:v>
                </c:pt>
                <c:pt idx="2">
                  <c:v>5.3287650983500008</c:v>
                </c:pt>
                <c:pt idx="3">
                  <c:v>5.8276231245799996</c:v>
                </c:pt>
              </c:numCache>
            </c:numRef>
          </c:val>
          <c:smooth val="0"/>
          <c:extLst>
            <c:ext xmlns:c16="http://schemas.microsoft.com/office/drawing/2014/chart" uri="{C3380CC4-5D6E-409C-BE32-E72D297353CC}">
              <c16:uniqueId val="{00000002-4BEC-4F45-B481-18027816EA2C}"/>
            </c:ext>
          </c:extLst>
        </c:ser>
        <c:ser>
          <c:idx val="7"/>
          <c:order val="7"/>
          <c:tx>
            <c:strRef>
              <c:f>'Data Dia 13'!$I$9</c:f>
              <c:strCache>
                <c:ptCount val="1"/>
                <c:pt idx="0">
                  <c:v>Utbetalda ersättningar, motorfordonsförsäkringar (höger axel)</c:v>
                </c:pt>
              </c:strCache>
            </c:strRef>
          </c:tx>
          <c:spPr>
            <a:ln w="28575" cap="rnd">
              <a:solidFill>
                <a:schemeClr val="accent4"/>
              </a:solidFill>
              <a:round/>
            </a:ln>
            <a:effectLst/>
          </c:spPr>
          <c:marker>
            <c:symbol val="diamond"/>
            <c:size val="6"/>
            <c:spPr>
              <a:solidFill>
                <a:schemeClr val="accent4"/>
              </a:solidFill>
              <a:ln w="9525">
                <a:solidFill>
                  <a:schemeClr val="accent4"/>
                </a:solidFill>
              </a:ln>
              <a:effectLst/>
            </c:spPr>
          </c:marker>
          <c:cat>
            <c:strRef>
              <c:extLst>
                <c:ext xmlns:c15="http://schemas.microsoft.com/office/drawing/2012/chart" uri="{02D57815-91ED-43cb-92C2-25804820EDAC}">
                  <c15:fullRef>
                    <c15:sqref>'Data Dia 13'!$A$10:$A$24</c15:sqref>
                  </c15:fullRef>
                </c:ext>
              </c:extLst>
              <c:f>'Data Dia 13'!$A$21:$A$24</c:f>
              <c:strCache>
                <c:ptCount val="4"/>
                <c:pt idx="0">
                  <c:v>2020</c:v>
                </c:pt>
                <c:pt idx="1">
                  <c:v>2021</c:v>
                </c:pt>
                <c:pt idx="2">
                  <c:v>2022</c:v>
                </c:pt>
                <c:pt idx="3">
                  <c:v>2023</c:v>
                </c:pt>
              </c:strCache>
            </c:strRef>
          </c:cat>
          <c:val>
            <c:numRef>
              <c:extLst>
                <c:ext xmlns:c15="http://schemas.microsoft.com/office/drawing/2012/chart" uri="{02D57815-91ED-43cb-92C2-25804820EDAC}">
                  <c15:fullRef>
                    <c15:sqref>'Data Dia 13'!$I$10:$I$24</c15:sqref>
                  </c15:fullRef>
                </c:ext>
              </c:extLst>
              <c:f>'Data Dia 13'!$I$21:$I$24</c:f>
              <c:numCache>
                <c:formatCode>#\ ##0.000</c:formatCode>
                <c:ptCount val="4"/>
                <c:pt idx="0">
                  <c:v>13.685292115000001</c:v>
                </c:pt>
                <c:pt idx="1">
                  <c:v>14.125289043</c:v>
                </c:pt>
                <c:pt idx="2">
                  <c:v>15.729617263</c:v>
                </c:pt>
                <c:pt idx="3">
                  <c:v>17.611350864999999</c:v>
                </c:pt>
              </c:numCache>
            </c:numRef>
          </c:val>
          <c:smooth val="0"/>
          <c:extLst>
            <c:ext xmlns:c16="http://schemas.microsoft.com/office/drawing/2014/chart" uri="{C3380CC4-5D6E-409C-BE32-E72D297353CC}">
              <c16:uniqueId val="{00000003-4BEC-4F45-B481-18027816EA2C}"/>
            </c:ext>
          </c:extLst>
        </c:ser>
        <c:dLbls>
          <c:showLegendKey val="0"/>
          <c:showVal val="0"/>
          <c:showCatName val="0"/>
          <c:showSerName val="0"/>
          <c:showPercent val="0"/>
          <c:showBubbleSize val="0"/>
        </c:dLbls>
        <c:marker val="1"/>
        <c:smooth val="0"/>
        <c:axId val="1231406143"/>
        <c:axId val="1231402399"/>
        <c:extLst>
          <c:ext xmlns:c15="http://schemas.microsoft.com/office/drawing/2012/chart" uri="{02D57815-91ED-43cb-92C2-25804820EDAC}">
            <c15:filteredLineSeries>
              <c15:ser>
                <c:idx val="2"/>
                <c:order val="1"/>
                <c:tx>
                  <c:strRef>
                    <c:extLst>
                      <c:ext uri="{02D57815-91ED-43cb-92C2-25804820EDAC}">
                        <c15:formulaRef>
                          <c15:sqref>'Data Dia 13'!$D$9</c15:sqref>
                        </c15:formulaRef>
                      </c:ext>
                    </c:extLst>
                    <c:strCache>
                      <c:ptCount val="1"/>
                      <c:pt idx="0">
                        <c:v>Skadebelopp, trafikförsäkringen</c:v>
                      </c:pt>
                    </c:strCache>
                  </c:strRef>
                </c:tx>
                <c:spPr>
                  <a:ln w="25400" cap="rnd">
                    <a:solidFill>
                      <a:srgbClr val="E93E84">
                        <a:alpha val="50196"/>
                      </a:srgbClr>
                    </a:solidFill>
                    <a:prstDash val="solid"/>
                    <a:round/>
                  </a:ln>
                  <a:effectLst/>
                </c:spPr>
                <c:marker>
                  <c:symbol val="none"/>
                </c:marker>
                <c:cat>
                  <c:strRef>
                    <c:extLst>
                      <c:ext uri="{02D57815-91ED-43cb-92C2-25804820EDAC}">
                        <c15:fullRef>
                          <c15:sqref>'Data Dia 13'!$A$10:$A$24</c15:sqref>
                        </c15:fullRef>
                        <c15:formulaRef>
                          <c15:sqref>'Data Dia 13'!$A$21:$A$24</c15:sqref>
                        </c15:formulaRef>
                      </c:ext>
                    </c:extLst>
                    <c:strCache>
                      <c:ptCount val="4"/>
                      <c:pt idx="0">
                        <c:v>2020</c:v>
                      </c:pt>
                      <c:pt idx="1">
                        <c:v>2021</c:v>
                      </c:pt>
                      <c:pt idx="2">
                        <c:v>2022</c:v>
                      </c:pt>
                      <c:pt idx="3">
                        <c:v>2023</c:v>
                      </c:pt>
                    </c:strCache>
                  </c:strRef>
                </c:cat>
                <c:val>
                  <c:numRef>
                    <c:extLst>
                      <c:ext uri="{02D57815-91ED-43cb-92C2-25804820EDAC}">
                        <c15:fullRef>
                          <c15:sqref>'Data Dia 13'!$D$10:$D$23</c15:sqref>
                        </c15:fullRef>
                        <c15:formulaRef>
                          <c15:sqref>'Data Dia 13'!$D$21:$D$23</c15:sqref>
                        </c15:formulaRef>
                      </c:ext>
                    </c:extLst>
                    <c:numCache>
                      <c:formatCode>#\ ##0.000</c:formatCode>
                      <c:ptCount val="3"/>
                      <c:pt idx="0">
                        <c:v>3.3767920899999999</c:v>
                      </c:pt>
                    </c:numCache>
                  </c:numRef>
                </c:val>
                <c:smooth val="0"/>
                <c:extLst>
                  <c:ext xmlns:c16="http://schemas.microsoft.com/office/drawing/2014/chart" uri="{C3380CC4-5D6E-409C-BE32-E72D297353CC}">
                    <c16:uniqueId val="{00000005-4BEC-4F45-B481-18027816EA2C}"/>
                  </c:ext>
                </c:extLst>
              </c15:ser>
            </c15:filteredLineSeries>
            <c15:filteredLineSeries>
              <c15:ser>
                <c:idx val="3"/>
                <c:order val="3"/>
                <c:tx>
                  <c:strRef>
                    <c:extLst xmlns:c15="http://schemas.microsoft.com/office/drawing/2012/chart">
                      <c:ext xmlns:c15="http://schemas.microsoft.com/office/drawing/2012/chart" uri="{02D57815-91ED-43cb-92C2-25804820EDAC}">
                        <c15:formulaRef>
                          <c15:sqref>'Data Dia 13'!$H$9</c15:sqref>
                        </c15:formulaRef>
                      </c:ext>
                    </c:extLst>
                    <c:strCache>
                      <c:ptCount val="1"/>
                      <c:pt idx="0">
                        <c:v>Skadebelopp, motorfordonsförsäkringar</c:v>
                      </c:pt>
                    </c:strCache>
                  </c:strRef>
                </c:tx>
                <c:spPr>
                  <a:ln w="28575" cap="rnd">
                    <a:solidFill>
                      <a:srgbClr val="C6DE89">
                        <a:alpha val="50196"/>
                      </a:srgbClr>
                    </a:solidFill>
                    <a:round/>
                  </a:ln>
                  <a:effectLst/>
                </c:spPr>
                <c:marker>
                  <c:symbol val="none"/>
                </c:marker>
                <c:cat>
                  <c:strRef>
                    <c:extLst>
                      <c:ext xmlns:c15="http://schemas.microsoft.com/office/drawing/2012/chart" uri="{02D57815-91ED-43cb-92C2-25804820EDAC}">
                        <c15:fullRef>
                          <c15:sqref>'Data Dia 13'!$A$10:$A$24</c15:sqref>
                        </c15:fullRef>
                        <c15:formulaRef>
                          <c15:sqref>'Data Dia 13'!$A$21:$A$24</c15:sqref>
                        </c15:formulaRef>
                      </c:ext>
                    </c:extLst>
                    <c:strCache>
                      <c:ptCount val="4"/>
                      <c:pt idx="0">
                        <c:v>2020</c:v>
                      </c:pt>
                      <c:pt idx="1">
                        <c:v>2021</c:v>
                      </c:pt>
                      <c:pt idx="2">
                        <c:v>2022</c:v>
                      </c:pt>
                      <c:pt idx="3">
                        <c:v>2023</c:v>
                      </c:pt>
                    </c:strCache>
                  </c:strRef>
                </c:cat>
                <c:val>
                  <c:numRef>
                    <c:extLst>
                      <c:ext xmlns:c15="http://schemas.microsoft.com/office/drawing/2012/chart" uri="{02D57815-91ED-43cb-92C2-25804820EDAC}">
                        <c15:fullRef>
                          <c15:sqref>'Data Dia 13'!$H$10:$H$23</c15:sqref>
                        </c15:fullRef>
                        <c15:formulaRef>
                          <c15:sqref>'Data Dia 13'!$H$21:$H$23</c15:sqref>
                        </c15:formulaRef>
                      </c:ext>
                    </c:extLst>
                    <c:numCache>
                      <c:formatCode>#\ ##0.000</c:formatCode>
                      <c:ptCount val="3"/>
                      <c:pt idx="0">
                        <c:v>12.095814003999999</c:v>
                      </c:pt>
                    </c:numCache>
                  </c:numRef>
                </c:val>
                <c:smooth val="0"/>
                <c:extLst xmlns:c15="http://schemas.microsoft.com/office/drawing/2012/chart">
                  <c:ext xmlns:c16="http://schemas.microsoft.com/office/drawing/2014/chart" uri="{C3380CC4-5D6E-409C-BE32-E72D297353CC}">
                    <c16:uniqueId val="{00000007-4BEC-4F45-B481-18027816EA2C}"/>
                  </c:ext>
                </c:extLst>
              </c15:ser>
            </c15:filteredLineSeries>
          </c:ext>
        </c:extLst>
      </c:lineChart>
      <c:catAx>
        <c:axId val="1222688672"/>
        <c:scaling>
          <c:orientation val="minMax"/>
        </c:scaling>
        <c:delete val="0"/>
        <c:axPos val="b"/>
        <c:numFmt formatCode="General" sourceLinked="1"/>
        <c:majorTickMark val="none"/>
        <c:minorTickMark val="none"/>
        <c:tickLblPos val="nextTo"/>
        <c:spPr>
          <a:noFill/>
          <a:ln w="6350"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Roboto" panose="02000000000000000000" pitchFamily="2" charset="0"/>
                <a:ea typeface="Roboto" panose="02000000000000000000" pitchFamily="2" charset="0"/>
                <a:cs typeface="Verdana" panose="020B0604030504040204" pitchFamily="34" charset="0"/>
              </a:defRPr>
            </a:pPr>
            <a:endParaRPr lang="sv-SE"/>
          </a:p>
        </c:txPr>
        <c:crossAx val="1222684096"/>
        <c:crosses val="autoZero"/>
        <c:auto val="1"/>
        <c:lblAlgn val="ctr"/>
        <c:lblOffset val="100"/>
        <c:noMultiLvlLbl val="0"/>
      </c:catAx>
      <c:valAx>
        <c:axId val="1222684096"/>
        <c:scaling>
          <c:orientation val="minMax"/>
          <c:max val="1.6"/>
          <c:min val="0"/>
        </c:scaling>
        <c:delete val="0"/>
        <c:axPos val="l"/>
        <c:majorGridlines>
          <c:spPr>
            <a:ln w="9525" cap="flat" cmpd="sng" algn="ctr">
              <a:solidFill>
                <a:schemeClr val="tx1">
                  <a:lumMod val="15000"/>
                  <a:lumOff val="85000"/>
                </a:schemeClr>
              </a:solidFill>
              <a:round/>
            </a:ln>
            <a:effectLst/>
          </c:spPr>
        </c:majorGridlines>
        <c:numFmt formatCode="#,##0.0" sourceLinked="0"/>
        <c:majorTickMark val="out"/>
        <c:minorTickMark val="none"/>
        <c:tickLblPos val="nextTo"/>
        <c:spPr>
          <a:noFill/>
          <a:ln w="6350">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Roboto" panose="02000000000000000000" pitchFamily="2" charset="0"/>
                <a:ea typeface="Roboto" panose="02000000000000000000" pitchFamily="2" charset="0"/>
                <a:cs typeface="Verdana" panose="020B0604030504040204" pitchFamily="34" charset="0"/>
              </a:defRPr>
            </a:pPr>
            <a:endParaRPr lang="sv-SE"/>
          </a:p>
        </c:txPr>
        <c:crossAx val="1222688672"/>
        <c:crosses val="autoZero"/>
        <c:crossBetween val="between"/>
        <c:majorUnit val="0.2"/>
      </c:valAx>
      <c:valAx>
        <c:axId val="1231402399"/>
        <c:scaling>
          <c:orientation val="minMax"/>
          <c:max val="18"/>
          <c:min val="0"/>
        </c:scaling>
        <c:delete val="0"/>
        <c:axPos val="r"/>
        <c:numFmt formatCode="0" sourceLinked="0"/>
        <c:majorTickMark val="out"/>
        <c:minorTickMark val="none"/>
        <c:tickLblPos val="nextTo"/>
        <c:spPr>
          <a:noFill/>
          <a:ln w="6350">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Roboto" panose="02000000000000000000" pitchFamily="2" charset="0"/>
                <a:ea typeface="Roboto" panose="02000000000000000000" pitchFamily="2" charset="0"/>
                <a:cs typeface="Verdana" panose="020B0604030504040204" pitchFamily="34" charset="0"/>
              </a:defRPr>
            </a:pPr>
            <a:endParaRPr lang="sv-SE"/>
          </a:p>
        </c:txPr>
        <c:crossAx val="1231406143"/>
        <c:crosses val="max"/>
        <c:crossBetween val="between"/>
      </c:valAx>
      <c:catAx>
        <c:axId val="1231406143"/>
        <c:scaling>
          <c:orientation val="minMax"/>
        </c:scaling>
        <c:delete val="1"/>
        <c:axPos val="b"/>
        <c:numFmt formatCode="General" sourceLinked="1"/>
        <c:majorTickMark val="out"/>
        <c:minorTickMark val="none"/>
        <c:tickLblPos val="nextTo"/>
        <c:crossAx val="1231402399"/>
        <c:crosses val="autoZero"/>
        <c:auto val="1"/>
        <c:lblAlgn val="ctr"/>
        <c:lblOffset val="100"/>
        <c:noMultiLvlLbl val="0"/>
      </c:catAx>
      <c:spPr>
        <a:noFill/>
        <a:ln>
          <a:noFill/>
        </a:ln>
        <a:effectLst/>
      </c:spPr>
    </c:plotArea>
    <c:legend>
      <c:legendPos val="b"/>
      <c:layout>
        <c:manualLayout>
          <c:xMode val="edge"/>
          <c:yMode val="edge"/>
          <c:x val="0.14755218921793251"/>
          <c:y val="0.94573796206782779"/>
          <c:w val="0.78277038809582145"/>
          <c:h val="5.4262037932172213E-2"/>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Roboto" panose="02000000000000000000" pitchFamily="2" charset="0"/>
              <a:ea typeface="Roboto" panose="02000000000000000000" pitchFamily="2" charset="0"/>
              <a:cs typeface="Verdana" panose="020B0604030504040204" pitchFamily="34" charset="0"/>
            </a:defRPr>
          </a:pPr>
          <a:endParaRPr lang="sv-SE"/>
        </a:p>
      </c:txPr>
    </c:legend>
    <c:plotVisOnly val="1"/>
    <c:dispBlanksAs val="gap"/>
    <c:showDLblsOverMax val="0"/>
  </c:chart>
  <c:spPr>
    <a:noFill/>
    <a:ln w="9525" cap="flat" cmpd="sng" algn="ctr">
      <a:noFill/>
      <a:round/>
    </a:ln>
    <a:effectLst/>
  </c:spPr>
  <c:txPr>
    <a:bodyPr/>
    <a:lstStyle/>
    <a:p>
      <a:pPr>
        <a:defRPr sz="900">
          <a:solidFill>
            <a:sysClr val="windowText" lastClr="000000"/>
          </a:solidFill>
          <a:latin typeface="Roboto" panose="02000000000000000000" pitchFamily="2" charset="0"/>
          <a:ea typeface="Roboto" panose="02000000000000000000" pitchFamily="2" charset="0"/>
          <a:cs typeface="Verdana" panose="020B0604030504040204" pitchFamily="34" charset="0"/>
        </a:defRPr>
      </a:pPr>
      <a:endParaRPr lang="sv-SE"/>
    </a:p>
  </c:txPr>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0891083549006668E-2"/>
          <c:y val="1.9148936170212766E-2"/>
          <c:w val="0.92048834653980649"/>
          <c:h val="0.88280289753514385"/>
        </c:manualLayout>
      </c:layout>
      <c:barChart>
        <c:barDir val="col"/>
        <c:grouping val="clustered"/>
        <c:varyColors val="0"/>
        <c:ser>
          <c:idx val="0"/>
          <c:order val="0"/>
          <c:tx>
            <c:strRef>
              <c:f>'Data Dia14'!$B$8</c:f>
              <c:strCache>
                <c:ptCount val="1"/>
                <c:pt idx="0">
                  <c:v>Antal skador </c:v>
                </c:pt>
              </c:strCache>
            </c:strRef>
          </c:tx>
          <c:spPr>
            <a:solidFill>
              <a:schemeClr val="accent1"/>
            </a:solidFill>
            <a:ln>
              <a:noFill/>
            </a:ln>
            <a:effectLst/>
          </c:spPr>
          <c:invertIfNegative val="0"/>
          <c:cat>
            <c:strRef>
              <c:f>'Data Dia14'!$A$9:$A$17</c:f>
              <c:strCache>
                <c:ptCount val="9"/>
                <c:pt idx="0">
                  <c:v>Glasrutor</c:v>
                </c:pt>
                <c:pt idx="1">
                  <c:v>Vagnskada</c:v>
                </c:pt>
                <c:pt idx="2">
                  <c:v>Räddning</c:v>
                </c:pt>
                <c:pt idx="3">
                  <c:v>Maskin</c:v>
                </c:pt>
                <c:pt idx="4">
                  <c:v>Stöld och inbrott</c:v>
                </c:pt>
                <c:pt idx="5">
                  <c:v>Allrisk</c:v>
                </c:pt>
                <c:pt idx="6">
                  <c:v>Brand</c:v>
                </c:pt>
                <c:pt idx="7">
                  <c:v>Rättsskydd</c:v>
                </c:pt>
                <c:pt idx="8">
                  <c:v>Ej fördelningsbart</c:v>
                </c:pt>
              </c:strCache>
            </c:strRef>
          </c:cat>
          <c:val>
            <c:numRef>
              <c:f>'Data Dia14'!$B$9:$B$17</c:f>
              <c:numCache>
                <c:formatCode>#,##0</c:formatCode>
                <c:ptCount val="9"/>
                <c:pt idx="0">
                  <c:v>675.12800000000004</c:v>
                </c:pt>
                <c:pt idx="1">
                  <c:v>349.71499999999997</c:v>
                </c:pt>
                <c:pt idx="2">
                  <c:v>134.101</c:v>
                </c:pt>
                <c:pt idx="3">
                  <c:v>64.932000000000002</c:v>
                </c:pt>
                <c:pt idx="4">
                  <c:v>37.469000000000001</c:v>
                </c:pt>
                <c:pt idx="5">
                  <c:v>23.263000000000002</c:v>
                </c:pt>
                <c:pt idx="6">
                  <c:v>8.1999999999999993</c:v>
                </c:pt>
                <c:pt idx="7" formatCode="0">
                  <c:v>0.49</c:v>
                </c:pt>
                <c:pt idx="8" formatCode="0">
                  <c:v>302.87400000000002</c:v>
                </c:pt>
              </c:numCache>
            </c:numRef>
          </c:val>
          <c:extLst>
            <c:ext xmlns:c16="http://schemas.microsoft.com/office/drawing/2014/chart" uri="{C3380CC4-5D6E-409C-BE32-E72D297353CC}">
              <c16:uniqueId val="{00000000-C776-48A4-84DE-CE4DA772810D}"/>
            </c:ext>
          </c:extLst>
        </c:ser>
        <c:dLbls>
          <c:showLegendKey val="0"/>
          <c:showVal val="0"/>
          <c:showCatName val="0"/>
          <c:showSerName val="0"/>
          <c:showPercent val="0"/>
          <c:showBubbleSize val="0"/>
        </c:dLbls>
        <c:gapWidth val="80"/>
        <c:axId val="851862512"/>
        <c:axId val="851862928"/>
      </c:barChart>
      <c:scatterChart>
        <c:scatterStyle val="smoothMarker"/>
        <c:varyColors val="0"/>
        <c:ser>
          <c:idx val="1"/>
          <c:order val="1"/>
          <c:tx>
            <c:strRef>
              <c:f>'Data Dia14'!$C$8</c:f>
              <c:strCache>
                <c:ptCount val="1"/>
                <c:pt idx="0">
                  <c:v>Utbetalda ersättningar (höger axel)</c:v>
                </c:pt>
              </c:strCache>
            </c:strRef>
          </c:tx>
          <c:spPr>
            <a:ln w="12700" cap="rnd">
              <a:solidFill>
                <a:schemeClr val="tx1"/>
              </a:solidFill>
              <a:prstDash val="dash"/>
              <a:round/>
            </a:ln>
            <a:effectLst/>
          </c:spPr>
          <c:marker>
            <c:symbol val="circle"/>
            <c:size val="5"/>
            <c:spPr>
              <a:solidFill>
                <a:schemeClr val="tx1"/>
              </a:solidFill>
              <a:ln w="9525">
                <a:solidFill>
                  <a:schemeClr val="tx1"/>
                </a:solidFill>
              </a:ln>
              <a:effectLst/>
            </c:spPr>
          </c:marker>
          <c:xVal>
            <c:strRef>
              <c:f>'Data Dia14'!$A$9:$A$17</c:f>
              <c:strCache>
                <c:ptCount val="9"/>
                <c:pt idx="0">
                  <c:v>Glasrutor</c:v>
                </c:pt>
                <c:pt idx="1">
                  <c:v>Vagnskada</c:v>
                </c:pt>
                <c:pt idx="2">
                  <c:v>Räddning</c:v>
                </c:pt>
                <c:pt idx="3">
                  <c:v>Maskin</c:v>
                </c:pt>
                <c:pt idx="4">
                  <c:v>Stöld och inbrott</c:v>
                </c:pt>
                <c:pt idx="5">
                  <c:v>Allrisk</c:v>
                </c:pt>
                <c:pt idx="6">
                  <c:v>Brand</c:v>
                </c:pt>
                <c:pt idx="7">
                  <c:v>Rättsskydd</c:v>
                </c:pt>
                <c:pt idx="8">
                  <c:v>Ej fördelningsbart</c:v>
                </c:pt>
              </c:strCache>
            </c:strRef>
          </c:xVal>
          <c:yVal>
            <c:numRef>
              <c:f>'Data Dia14'!$C$9:$C$17</c:f>
              <c:numCache>
                <c:formatCode>#,##0.00</c:formatCode>
                <c:ptCount val="9"/>
                <c:pt idx="0">
                  <c:v>3.1240898769999998</c:v>
                </c:pt>
                <c:pt idx="1">
                  <c:v>9.1313113520000009</c:v>
                </c:pt>
                <c:pt idx="2">
                  <c:v>0.32289589299999999</c:v>
                </c:pt>
                <c:pt idx="3">
                  <c:v>0.98402799100000005</c:v>
                </c:pt>
                <c:pt idx="4">
                  <c:v>1.1247805794000001</c:v>
                </c:pt>
                <c:pt idx="5">
                  <c:v>9.1947999000000002E-2</c:v>
                </c:pt>
                <c:pt idx="6">
                  <c:v>0.71200423499999999</c:v>
                </c:pt>
                <c:pt idx="7">
                  <c:v>1.7359306000000001E-2</c:v>
                </c:pt>
                <c:pt idx="8">
                  <c:v>1.599984581</c:v>
                </c:pt>
              </c:numCache>
            </c:numRef>
          </c:yVal>
          <c:smooth val="1"/>
          <c:extLst>
            <c:ext xmlns:c16="http://schemas.microsoft.com/office/drawing/2014/chart" uri="{C3380CC4-5D6E-409C-BE32-E72D297353CC}">
              <c16:uniqueId val="{00000001-C776-48A4-84DE-CE4DA772810D}"/>
            </c:ext>
          </c:extLst>
        </c:ser>
        <c:dLbls>
          <c:showLegendKey val="0"/>
          <c:showVal val="0"/>
          <c:showCatName val="0"/>
          <c:showSerName val="0"/>
          <c:showPercent val="0"/>
          <c:showBubbleSize val="0"/>
        </c:dLbls>
        <c:axId val="851893296"/>
        <c:axId val="851889552"/>
      </c:scatterChart>
      <c:catAx>
        <c:axId val="851862512"/>
        <c:scaling>
          <c:orientation val="minMax"/>
        </c:scaling>
        <c:delete val="0"/>
        <c:axPos val="b"/>
        <c:numFmt formatCode="General" sourceLinked="1"/>
        <c:majorTickMark val="none"/>
        <c:minorTickMark val="none"/>
        <c:tickLblPos val="nextTo"/>
        <c:spPr>
          <a:noFill/>
          <a:ln w="6350"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Roboto" panose="02000000000000000000" pitchFamily="2" charset="0"/>
                <a:ea typeface="Roboto" panose="02000000000000000000" pitchFamily="2" charset="0"/>
                <a:cs typeface="Verdana" panose="020B0604030504040204" pitchFamily="34" charset="0"/>
              </a:defRPr>
            </a:pPr>
            <a:endParaRPr lang="sv-SE"/>
          </a:p>
        </c:txPr>
        <c:crossAx val="851862928"/>
        <c:crosses val="autoZero"/>
        <c:auto val="1"/>
        <c:lblAlgn val="ctr"/>
        <c:lblOffset val="100"/>
        <c:noMultiLvlLbl val="0"/>
      </c:catAx>
      <c:valAx>
        <c:axId val="851862928"/>
        <c:scaling>
          <c:orientation val="minMax"/>
          <c:max val="700"/>
        </c:scaling>
        <c:delete val="0"/>
        <c:axPos val="l"/>
        <c:majorGridlines>
          <c:spPr>
            <a:ln w="9525" cap="flat" cmpd="sng" algn="ctr">
              <a:solidFill>
                <a:schemeClr val="tx1">
                  <a:lumMod val="15000"/>
                  <a:lumOff val="85000"/>
                </a:schemeClr>
              </a:solidFill>
              <a:round/>
            </a:ln>
            <a:effectLst/>
          </c:spPr>
        </c:majorGridlines>
        <c:numFmt formatCode="#,##0" sourceLinked="1"/>
        <c:majorTickMark val="out"/>
        <c:minorTickMark val="none"/>
        <c:tickLblPos val="nextTo"/>
        <c:spPr>
          <a:noFill/>
          <a:ln w="6350">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Roboto" panose="02000000000000000000" pitchFamily="2" charset="0"/>
                <a:ea typeface="Roboto" panose="02000000000000000000" pitchFamily="2" charset="0"/>
                <a:cs typeface="Verdana" panose="020B0604030504040204" pitchFamily="34" charset="0"/>
              </a:defRPr>
            </a:pPr>
            <a:endParaRPr lang="sv-SE"/>
          </a:p>
        </c:txPr>
        <c:crossAx val="851862512"/>
        <c:crosses val="autoZero"/>
        <c:crossBetween val="between"/>
        <c:majorUnit val="100"/>
      </c:valAx>
      <c:valAx>
        <c:axId val="851889552"/>
        <c:scaling>
          <c:orientation val="minMax"/>
          <c:max val="10"/>
          <c:min val="0"/>
        </c:scaling>
        <c:delete val="0"/>
        <c:axPos val="r"/>
        <c:numFmt formatCode="#,##0" sourceLinked="0"/>
        <c:majorTickMark val="out"/>
        <c:minorTickMark val="none"/>
        <c:tickLblPos val="nextTo"/>
        <c:spPr>
          <a:noFill/>
          <a:ln w="6350">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Roboto" panose="02000000000000000000" pitchFamily="2" charset="0"/>
                <a:ea typeface="Roboto" panose="02000000000000000000" pitchFamily="2" charset="0"/>
                <a:cs typeface="Verdana" panose="020B0604030504040204" pitchFamily="34" charset="0"/>
              </a:defRPr>
            </a:pPr>
            <a:endParaRPr lang="sv-SE"/>
          </a:p>
        </c:txPr>
        <c:crossAx val="851893296"/>
        <c:crosses val="max"/>
        <c:crossBetween val="midCat"/>
      </c:valAx>
      <c:valAx>
        <c:axId val="851893296"/>
        <c:scaling>
          <c:orientation val="minMax"/>
        </c:scaling>
        <c:delete val="1"/>
        <c:axPos val="b"/>
        <c:numFmt formatCode="General" sourceLinked="1"/>
        <c:majorTickMark val="out"/>
        <c:minorTickMark val="none"/>
        <c:tickLblPos val="nextTo"/>
        <c:crossAx val="851889552"/>
        <c:crosses val="autoZero"/>
        <c:crossBetween val="midCat"/>
      </c:valAx>
      <c:spPr>
        <a:noFill/>
        <a:ln>
          <a:noFill/>
        </a:ln>
        <a:effectLst/>
      </c:spPr>
    </c:plotArea>
    <c:legend>
      <c:legendPos val="b"/>
      <c:layout>
        <c:manualLayout>
          <c:xMode val="edge"/>
          <c:yMode val="edge"/>
          <c:x val="0.17153770337104471"/>
          <c:y val="0.95590478095935616"/>
          <c:w val="0.64453089785442597"/>
          <c:h val="2.5729847070871739E-2"/>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Roboto" panose="02000000000000000000" pitchFamily="2" charset="0"/>
              <a:ea typeface="Roboto" panose="02000000000000000000" pitchFamily="2" charset="0"/>
              <a:cs typeface="Verdana" panose="020B0604030504040204" pitchFamily="34" charset="0"/>
            </a:defRPr>
          </a:pPr>
          <a:endParaRPr lang="sv-SE"/>
        </a:p>
      </c:txPr>
    </c:legend>
    <c:plotVisOnly val="1"/>
    <c:dispBlanksAs val="gap"/>
    <c:showDLblsOverMax val="0"/>
  </c:chart>
  <c:spPr>
    <a:noFill/>
    <a:ln w="9525" cap="flat" cmpd="sng" algn="ctr">
      <a:noFill/>
      <a:round/>
    </a:ln>
    <a:effectLst/>
  </c:spPr>
  <c:txPr>
    <a:bodyPr/>
    <a:lstStyle/>
    <a:p>
      <a:pPr>
        <a:defRPr sz="900">
          <a:solidFill>
            <a:sysClr val="windowText" lastClr="000000"/>
          </a:solidFill>
          <a:latin typeface="Roboto" panose="02000000000000000000" pitchFamily="2" charset="0"/>
          <a:ea typeface="Roboto" panose="02000000000000000000" pitchFamily="2" charset="0"/>
          <a:cs typeface="Verdana" panose="020B0604030504040204" pitchFamily="34" charset="0"/>
        </a:defRPr>
      </a:pPr>
      <a:endParaRPr lang="sv-SE"/>
    </a:p>
  </c:txPr>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4310845430152931E-2"/>
          <c:y val="2.1142995013990293E-2"/>
          <c:w val="0.89125373533164931"/>
          <c:h val="0.88492822248935277"/>
        </c:manualLayout>
      </c:layout>
      <c:barChart>
        <c:barDir val="col"/>
        <c:grouping val="clustered"/>
        <c:varyColors val="0"/>
        <c:ser>
          <c:idx val="0"/>
          <c:order val="0"/>
          <c:tx>
            <c:strRef>
              <c:f>'Data Dia 15'!$C$8</c:f>
              <c:strCache>
                <c:ptCount val="1"/>
                <c:pt idx="0">
                  <c:v>Antal skadade personer</c:v>
                </c:pt>
              </c:strCache>
            </c:strRef>
          </c:tx>
          <c:spPr>
            <a:solidFill>
              <a:schemeClr val="accent1"/>
            </a:solidFill>
            <a:ln>
              <a:noFill/>
            </a:ln>
            <a:effectLst/>
          </c:spPr>
          <c:invertIfNegative val="0"/>
          <c:cat>
            <c:strRef>
              <c:f>'Data Dia 15'!$A$9:$A$41</c:f>
              <c:strCache>
                <c:ptCount val="33"/>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pt idx="31">
                  <c:v>2021</c:v>
                </c:pt>
                <c:pt idx="32">
                  <c:v>2022</c:v>
                </c:pt>
              </c:strCache>
            </c:strRef>
          </c:cat>
          <c:val>
            <c:numRef>
              <c:f>'Data Dia 15'!$C$9:$C$42</c:f>
              <c:numCache>
                <c:formatCode>#,##0</c:formatCode>
                <c:ptCount val="34"/>
                <c:pt idx="0">
                  <c:v>33613</c:v>
                </c:pt>
                <c:pt idx="1">
                  <c:v>34414</c:v>
                </c:pt>
                <c:pt idx="2">
                  <c:v>34006</c:v>
                </c:pt>
                <c:pt idx="3">
                  <c:v>34685</c:v>
                </c:pt>
                <c:pt idx="4">
                  <c:v>38113</c:v>
                </c:pt>
                <c:pt idx="5">
                  <c:v>39883</c:v>
                </c:pt>
                <c:pt idx="6">
                  <c:v>39802</c:v>
                </c:pt>
                <c:pt idx="7">
                  <c:v>40888</c:v>
                </c:pt>
                <c:pt idx="8">
                  <c:v>43132</c:v>
                </c:pt>
                <c:pt idx="9">
                  <c:v>50496</c:v>
                </c:pt>
                <c:pt idx="10">
                  <c:v>45183</c:v>
                </c:pt>
                <c:pt idx="11">
                  <c:v>47316</c:v>
                </c:pt>
                <c:pt idx="12">
                  <c:v>47341</c:v>
                </c:pt>
                <c:pt idx="13">
                  <c:v>45086</c:v>
                </c:pt>
                <c:pt idx="14">
                  <c:v>42974</c:v>
                </c:pt>
                <c:pt idx="15">
                  <c:v>41644</c:v>
                </c:pt>
                <c:pt idx="16">
                  <c:v>39063</c:v>
                </c:pt>
                <c:pt idx="17">
                  <c:v>34482</c:v>
                </c:pt>
                <c:pt idx="18">
                  <c:v>31522</c:v>
                </c:pt>
                <c:pt idx="19">
                  <c:v>30711</c:v>
                </c:pt>
                <c:pt idx="20">
                  <c:v>31803</c:v>
                </c:pt>
                <c:pt idx="21">
                  <c:v>29069</c:v>
                </c:pt>
                <c:pt idx="22">
                  <c:v>37631</c:v>
                </c:pt>
                <c:pt idx="23">
                  <c:v>34992</c:v>
                </c:pt>
                <c:pt idx="24">
                  <c:v>34051</c:v>
                </c:pt>
                <c:pt idx="25">
                  <c:v>33792</c:v>
                </c:pt>
                <c:pt idx="26">
                  <c:v>34720</c:v>
                </c:pt>
                <c:pt idx="27">
                  <c:v>33075</c:v>
                </c:pt>
                <c:pt idx="28">
                  <c:v>30340</c:v>
                </c:pt>
                <c:pt idx="29">
                  <c:v>27669</c:v>
                </c:pt>
                <c:pt idx="30">
                  <c:v>27753</c:v>
                </c:pt>
                <c:pt idx="31">
                  <c:v>28549</c:v>
                </c:pt>
                <c:pt idx="32">
                  <c:v>27043</c:v>
                </c:pt>
                <c:pt idx="33">
                  <c:v>25593</c:v>
                </c:pt>
              </c:numCache>
            </c:numRef>
          </c:val>
          <c:extLst>
            <c:ext xmlns:c16="http://schemas.microsoft.com/office/drawing/2014/chart" uri="{C3380CC4-5D6E-409C-BE32-E72D297353CC}">
              <c16:uniqueId val="{00000000-2604-434C-826F-93A30622E97D}"/>
            </c:ext>
          </c:extLst>
        </c:ser>
        <c:dLbls>
          <c:showLegendKey val="0"/>
          <c:showVal val="0"/>
          <c:showCatName val="0"/>
          <c:showSerName val="0"/>
          <c:showPercent val="0"/>
          <c:showBubbleSize val="0"/>
        </c:dLbls>
        <c:gapWidth val="80"/>
        <c:axId val="329606895"/>
        <c:axId val="329607311"/>
      </c:barChart>
      <c:lineChart>
        <c:grouping val="standard"/>
        <c:varyColors val="0"/>
        <c:ser>
          <c:idx val="1"/>
          <c:order val="1"/>
          <c:tx>
            <c:v>Antal omkomna personer (höger axel)</c:v>
          </c:tx>
          <c:spPr>
            <a:ln w="28575" cap="rnd">
              <a:solidFill>
                <a:schemeClr val="accent2"/>
              </a:solidFill>
              <a:round/>
            </a:ln>
            <a:effectLst/>
          </c:spPr>
          <c:marker>
            <c:symbol val="none"/>
          </c:marker>
          <c:cat>
            <c:strRef>
              <c:f>'Data Dia 15'!$A$9:$A$42</c:f>
              <c:strCache>
                <c:ptCount val="34"/>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pt idx="31">
                  <c:v>2021</c:v>
                </c:pt>
                <c:pt idx="32">
                  <c:v>2022</c:v>
                </c:pt>
                <c:pt idx="33">
                  <c:v>2023</c:v>
                </c:pt>
              </c:strCache>
            </c:strRef>
          </c:cat>
          <c:val>
            <c:numRef>
              <c:f>'Data Dia 15'!$B$9:$B$42</c:f>
              <c:numCache>
                <c:formatCode>#,##0</c:formatCode>
                <c:ptCount val="34"/>
                <c:pt idx="0">
                  <c:v>703</c:v>
                </c:pt>
                <c:pt idx="1">
                  <c:v>725</c:v>
                </c:pt>
                <c:pt idx="2">
                  <c:v>704</c:v>
                </c:pt>
                <c:pt idx="3">
                  <c:v>606</c:v>
                </c:pt>
                <c:pt idx="4">
                  <c:v>541</c:v>
                </c:pt>
                <c:pt idx="5">
                  <c:v>527</c:v>
                </c:pt>
                <c:pt idx="6">
                  <c:v>487</c:v>
                </c:pt>
                <c:pt idx="7">
                  <c:v>563</c:v>
                </c:pt>
                <c:pt idx="8">
                  <c:v>497</c:v>
                </c:pt>
                <c:pt idx="9">
                  <c:v>579</c:v>
                </c:pt>
                <c:pt idx="10">
                  <c:v>551</c:v>
                </c:pt>
                <c:pt idx="11">
                  <c:v>513</c:v>
                </c:pt>
                <c:pt idx="12">
                  <c:v>449</c:v>
                </c:pt>
                <c:pt idx="13">
                  <c:v>452</c:v>
                </c:pt>
                <c:pt idx="14">
                  <c:v>427</c:v>
                </c:pt>
                <c:pt idx="15">
                  <c:v>403</c:v>
                </c:pt>
                <c:pt idx="16">
                  <c:v>406</c:v>
                </c:pt>
                <c:pt idx="17">
                  <c:v>424</c:v>
                </c:pt>
                <c:pt idx="18">
                  <c:v>316</c:v>
                </c:pt>
                <c:pt idx="19">
                  <c:v>296</c:v>
                </c:pt>
                <c:pt idx="20">
                  <c:v>297</c:v>
                </c:pt>
                <c:pt idx="21">
                  <c:v>250</c:v>
                </c:pt>
                <c:pt idx="22">
                  <c:v>257</c:v>
                </c:pt>
                <c:pt idx="23">
                  <c:v>257</c:v>
                </c:pt>
                <c:pt idx="24">
                  <c:v>285</c:v>
                </c:pt>
                <c:pt idx="25">
                  <c:v>261</c:v>
                </c:pt>
                <c:pt idx="26">
                  <c:v>249</c:v>
                </c:pt>
                <c:pt idx="27">
                  <c:v>232</c:v>
                </c:pt>
                <c:pt idx="28">
                  <c:v>318</c:v>
                </c:pt>
                <c:pt idx="29">
                  <c:v>207</c:v>
                </c:pt>
                <c:pt idx="30">
                  <c:v>177</c:v>
                </c:pt>
                <c:pt idx="31">
                  <c:v>187</c:v>
                </c:pt>
                <c:pt idx="32">
                  <c:v>175</c:v>
                </c:pt>
                <c:pt idx="33">
                  <c:v>192</c:v>
                </c:pt>
              </c:numCache>
            </c:numRef>
          </c:val>
          <c:smooth val="0"/>
          <c:extLst>
            <c:ext xmlns:c16="http://schemas.microsoft.com/office/drawing/2014/chart" uri="{C3380CC4-5D6E-409C-BE32-E72D297353CC}">
              <c16:uniqueId val="{00000001-2604-434C-826F-93A30622E97D}"/>
            </c:ext>
          </c:extLst>
        </c:ser>
        <c:dLbls>
          <c:showLegendKey val="0"/>
          <c:showVal val="0"/>
          <c:showCatName val="0"/>
          <c:showSerName val="0"/>
          <c:showPercent val="0"/>
          <c:showBubbleSize val="0"/>
        </c:dLbls>
        <c:marker val="1"/>
        <c:smooth val="0"/>
        <c:axId val="425442015"/>
        <c:axId val="425446591"/>
      </c:lineChart>
      <c:catAx>
        <c:axId val="329606895"/>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Roboto" panose="02000000000000000000" pitchFamily="2" charset="0"/>
                <a:ea typeface="Roboto" panose="02000000000000000000" pitchFamily="2" charset="0"/>
                <a:cs typeface="+mn-cs"/>
              </a:defRPr>
            </a:pPr>
            <a:endParaRPr lang="sv-SE"/>
          </a:p>
        </c:txPr>
        <c:crossAx val="329607311"/>
        <c:crosses val="autoZero"/>
        <c:auto val="1"/>
        <c:lblAlgn val="ctr"/>
        <c:lblOffset val="100"/>
        <c:tickLblSkip val="2"/>
        <c:noMultiLvlLbl val="0"/>
      </c:catAx>
      <c:valAx>
        <c:axId val="329607311"/>
        <c:scaling>
          <c:orientation val="minMax"/>
          <c:max val="80000"/>
        </c:scaling>
        <c:delete val="0"/>
        <c:axPos val="l"/>
        <c:majorGridlines>
          <c:spPr>
            <a:ln w="9525" cap="flat" cmpd="sng" algn="ctr">
              <a:solidFill>
                <a:schemeClr val="tx1">
                  <a:lumMod val="15000"/>
                  <a:lumOff val="85000"/>
                </a:schemeClr>
              </a:solidFill>
              <a:round/>
            </a:ln>
            <a:effectLst/>
          </c:spPr>
        </c:majorGridlines>
        <c:numFmt formatCode="#,##0"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Roboto" panose="02000000000000000000" pitchFamily="2" charset="0"/>
                <a:ea typeface="Roboto" panose="02000000000000000000" pitchFamily="2" charset="0"/>
                <a:cs typeface="+mn-cs"/>
              </a:defRPr>
            </a:pPr>
            <a:endParaRPr lang="sv-SE"/>
          </a:p>
        </c:txPr>
        <c:crossAx val="329606895"/>
        <c:crosses val="autoZero"/>
        <c:crossBetween val="between"/>
      </c:valAx>
      <c:valAx>
        <c:axId val="425446591"/>
        <c:scaling>
          <c:orientation val="minMax"/>
          <c:max val="800"/>
        </c:scaling>
        <c:delete val="0"/>
        <c:axPos val="r"/>
        <c:numFmt formatCode="#,##0"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Roboto" panose="02000000000000000000" pitchFamily="2" charset="0"/>
                <a:ea typeface="Roboto" panose="02000000000000000000" pitchFamily="2" charset="0"/>
                <a:cs typeface="+mn-cs"/>
              </a:defRPr>
            </a:pPr>
            <a:endParaRPr lang="sv-SE"/>
          </a:p>
        </c:txPr>
        <c:crossAx val="425442015"/>
        <c:crosses val="max"/>
        <c:crossBetween val="between"/>
      </c:valAx>
      <c:catAx>
        <c:axId val="425442015"/>
        <c:scaling>
          <c:orientation val="minMax"/>
        </c:scaling>
        <c:delete val="1"/>
        <c:axPos val="b"/>
        <c:numFmt formatCode="General" sourceLinked="1"/>
        <c:majorTickMark val="out"/>
        <c:minorTickMark val="none"/>
        <c:tickLblPos val="nextTo"/>
        <c:crossAx val="425446591"/>
        <c:crosses val="autoZero"/>
        <c:auto val="1"/>
        <c:lblAlgn val="ctr"/>
        <c:lblOffset val="100"/>
        <c:noMultiLvlLbl val="0"/>
      </c:catAx>
      <c:spPr>
        <a:noFill/>
        <a:ln>
          <a:noFill/>
        </a:ln>
        <a:effectLst/>
      </c:spPr>
    </c:plotArea>
    <c:legend>
      <c:legendPos val="b"/>
      <c:layout>
        <c:manualLayout>
          <c:xMode val="edge"/>
          <c:yMode val="edge"/>
          <c:x val="0"/>
          <c:y val="0.94506407452612806"/>
          <c:w val="1"/>
          <c:h val="3.3769198543519549E-2"/>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Roboto" panose="02000000000000000000" pitchFamily="2" charset="0"/>
              <a:ea typeface="Roboto" panose="02000000000000000000" pitchFamily="2" charset="0"/>
              <a:cs typeface="+mn-cs"/>
            </a:defRPr>
          </a:pPr>
          <a:endParaRPr lang="sv-S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900">
          <a:solidFill>
            <a:sysClr val="windowText" lastClr="000000"/>
          </a:solidFill>
          <a:latin typeface="Roboto" panose="02000000000000000000" pitchFamily="2" charset="0"/>
          <a:ea typeface="Roboto" panose="02000000000000000000" pitchFamily="2" charset="0"/>
        </a:defRPr>
      </a:pPr>
      <a:endParaRPr lang="sv-SE"/>
    </a:p>
  </c:txPr>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212908496732023E-2"/>
          <c:y val="1.9050000000000001E-2"/>
          <c:w val="0.95878709150326802"/>
          <c:h val="0.91744999999999999"/>
        </c:manualLayout>
      </c:layout>
      <c:barChart>
        <c:barDir val="col"/>
        <c:grouping val="stacked"/>
        <c:varyColors val="0"/>
        <c:ser>
          <c:idx val="0"/>
          <c:order val="0"/>
          <c:spPr>
            <a:solidFill>
              <a:schemeClr val="accent1"/>
            </a:solidFill>
            <a:ln>
              <a:noFill/>
            </a:ln>
            <a:effectLst/>
          </c:spPr>
          <c:invertIfNegative val="0"/>
          <c:cat>
            <c:strRef>
              <c:f>'Data Dia 16'!$A$21:$A$27</c:f>
              <c:strCache>
                <c:ptCount val="7"/>
                <c:pt idx="0">
                  <c:v>2016</c:v>
                </c:pt>
                <c:pt idx="1">
                  <c:v>2017</c:v>
                </c:pt>
                <c:pt idx="2">
                  <c:v>2018</c:v>
                </c:pt>
                <c:pt idx="3">
                  <c:v>2019</c:v>
                </c:pt>
                <c:pt idx="4">
                  <c:v>2020</c:v>
                </c:pt>
                <c:pt idx="5">
                  <c:v>2021</c:v>
                </c:pt>
                <c:pt idx="6">
                  <c:v>2022</c:v>
                </c:pt>
              </c:strCache>
            </c:strRef>
          </c:cat>
          <c:val>
            <c:numRef>
              <c:f>'Data Dia 16'!$F$21:$F$27</c:f>
              <c:numCache>
                <c:formatCode>#\ ##0.000</c:formatCode>
                <c:ptCount val="7"/>
                <c:pt idx="0">
                  <c:v>46.908386272999998</c:v>
                </c:pt>
                <c:pt idx="1">
                  <c:v>38.607670755000001</c:v>
                </c:pt>
                <c:pt idx="2">
                  <c:v>37.090663400000004</c:v>
                </c:pt>
                <c:pt idx="3">
                  <c:v>35.288468096999999</c:v>
                </c:pt>
                <c:pt idx="4">
                  <c:v>33.394256773999999</c:v>
                </c:pt>
                <c:pt idx="5">
                  <c:v>33.256372127999995</c:v>
                </c:pt>
                <c:pt idx="6">
                  <c:v>30.677738374</c:v>
                </c:pt>
              </c:numCache>
            </c:numRef>
          </c:val>
          <c:extLst>
            <c:ext xmlns:c16="http://schemas.microsoft.com/office/drawing/2014/chart" uri="{C3380CC4-5D6E-409C-BE32-E72D297353CC}">
              <c16:uniqueId val="{00000000-E983-4F02-879E-DB818DAE33FC}"/>
            </c:ext>
          </c:extLst>
        </c:ser>
        <c:dLbls>
          <c:showLegendKey val="0"/>
          <c:showVal val="0"/>
          <c:showCatName val="0"/>
          <c:showSerName val="0"/>
          <c:showPercent val="0"/>
          <c:showBubbleSize val="0"/>
        </c:dLbls>
        <c:gapWidth val="80"/>
        <c:overlap val="100"/>
        <c:axId val="1131653407"/>
        <c:axId val="1131647583"/>
      </c:barChart>
      <c:catAx>
        <c:axId val="1131653407"/>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Roboto" panose="02000000000000000000" pitchFamily="2" charset="0"/>
                <a:ea typeface="Roboto" panose="02000000000000000000" pitchFamily="2" charset="0"/>
                <a:cs typeface="+mn-cs"/>
              </a:defRPr>
            </a:pPr>
            <a:endParaRPr lang="sv-SE"/>
          </a:p>
        </c:txPr>
        <c:crossAx val="1131647583"/>
        <c:crosses val="autoZero"/>
        <c:auto val="1"/>
        <c:lblAlgn val="ctr"/>
        <c:lblOffset val="100"/>
        <c:noMultiLvlLbl val="0"/>
      </c:catAx>
      <c:valAx>
        <c:axId val="1131647583"/>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Roboto" panose="02000000000000000000" pitchFamily="2" charset="0"/>
                <a:ea typeface="Roboto" panose="02000000000000000000" pitchFamily="2" charset="0"/>
                <a:cs typeface="+mn-cs"/>
              </a:defRPr>
            </a:pPr>
            <a:endParaRPr lang="sv-SE"/>
          </a:p>
        </c:txPr>
        <c:crossAx val="1131653407"/>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900">
          <a:solidFill>
            <a:sysClr val="windowText" lastClr="000000"/>
          </a:solidFill>
          <a:latin typeface="Roboto" panose="02000000000000000000" pitchFamily="2" charset="0"/>
          <a:ea typeface="Roboto" panose="02000000000000000000" pitchFamily="2" charset="0"/>
        </a:defRPr>
      </a:pPr>
      <a:endParaRPr lang="sv-SE"/>
    </a:p>
  </c:txPr>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6833632862699638E-2"/>
          <c:y val="1.7647058823529412E-2"/>
          <c:w val="0.90244353998743931"/>
          <c:h val="0.8758903176747731"/>
        </c:manualLayout>
      </c:layout>
      <c:barChart>
        <c:barDir val="col"/>
        <c:grouping val="clustered"/>
        <c:varyColors val="0"/>
        <c:ser>
          <c:idx val="0"/>
          <c:order val="0"/>
          <c:tx>
            <c:strRef>
              <c:f>'Data Dia 17'!$B$9</c:f>
              <c:strCache>
                <c:ptCount val="1"/>
                <c:pt idx="0">
                  <c:v>Antal skador</c:v>
                </c:pt>
              </c:strCache>
            </c:strRef>
          </c:tx>
          <c:spPr>
            <a:solidFill>
              <a:schemeClr val="accent1"/>
            </a:solidFill>
            <a:ln>
              <a:noFill/>
            </a:ln>
            <a:effectLst/>
          </c:spPr>
          <c:invertIfNegative val="0"/>
          <c:cat>
            <c:strRef>
              <c:f>'Data Dia 17'!$A$10:$A$19</c:f>
              <c:strCache>
                <c:ptCount val="10"/>
                <c:pt idx="0">
                  <c:v>Allrisk</c:v>
                </c:pt>
                <c:pt idx="1">
                  <c:v>Resa</c:v>
                </c:pt>
                <c:pt idx="2">
                  <c:v>Inbrott och stöld</c:v>
                </c:pt>
                <c:pt idx="3">
                  <c:v>Vattenskada</c:v>
                </c:pt>
                <c:pt idx="4">
                  <c:v>Maskinskada</c:v>
                </c:pt>
                <c:pt idx="5">
                  <c:v>Ansvars- och rättsskydd</c:v>
                </c:pt>
                <c:pt idx="6">
                  <c:v>Brand och åska</c:v>
                </c:pt>
                <c:pt idx="7">
                  <c:v>Naturskador</c:v>
                </c:pt>
                <c:pt idx="8">
                  <c:v>Rån och överfall</c:v>
                </c:pt>
                <c:pt idx="9">
                  <c:v>Övrigt</c:v>
                </c:pt>
              </c:strCache>
            </c:strRef>
          </c:cat>
          <c:val>
            <c:numRef>
              <c:f>'Data Dia 17'!$B$10:$B$19</c:f>
              <c:numCache>
                <c:formatCode>#,##0</c:formatCode>
                <c:ptCount val="10"/>
                <c:pt idx="0">
                  <c:v>351003</c:v>
                </c:pt>
                <c:pt idx="1">
                  <c:v>112279</c:v>
                </c:pt>
                <c:pt idx="2">
                  <c:v>102794</c:v>
                </c:pt>
                <c:pt idx="3">
                  <c:v>89463</c:v>
                </c:pt>
                <c:pt idx="4">
                  <c:v>75882</c:v>
                </c:pt>
                <c:pt idx="5">
                  <c:v>47324</c:v>
                </c:pt>
                <c:pt idx="6">
                  <c:v>28829</c:v>
                </c:pt>
                <c:pt idx="7">
                  <c:v>18207</c:v>
                </c:pt>
                <c:pt idx="8">
                  <c:v>5606</c:v>
                </c:pt>
                <c:pt idx="9">
                  <c:v>141567</c:v>
                </c:pt>
              </c:numCache>
            </c:numRef>
          </c:val>
          <c:extLst>
            <c:ext xmlns:c16="http://schemas.microsoft.com/office/drawing/2014/chart" uri="{C3380CC4-5D6E-409C-BE32-E72D297353CC}">
              <c16:uniqueId val="{00000000-F9EC-4B33-9472-5D047DF7D8A8}"/>
            </c:ext>
          </c:extLst>
        </c:ser>
        <c:dLbls>
          <c:showLegendKey val="0"/>
          <c:showVal val="0"/>
          <c:showCatName val="0"/>
          <c:showSerName val="0"/>
          <c:showPercent val="0"/>
          <c:showBubbleSize val="0"/>
        </c:dLbls>
        <c:gapWidth val="80"/>
        <c:axId val="394808272"/>
        <c:axId val="394816592"/>
      </c:barChart>
      <c:scatterChart>
        <c:scatterStyle val="smoothMarker"/>
        <c:varyColors val="0"/>
        <c:ser>
          <c:idx val="1"/>
          <c:order val="1"/>
          <c:tx>
            <c:strRef>
              <c:f>'Data Dia 17'!$C$9</c:f>
              <c:strCache>
                <c:ptCount val="1"/>
                <c:pt idx="0">
                  <c:v>Skadebelopp (höger axel)</c:v>
                </c:pt>
              </c:strCache>
            </c:strRef>
          </c:tx>
          <c:spPr>
            <a:ln w="12700" cap="rnd">
              <a:solidFill>
                <a:schemeClr val="tx1"/>
              </a:solidFill>
              <a:prstDash val="dash"/>
              <a:round/>
            </a:ln>
            <a:effectLst/>
          </c:spPr>
          <c:marker>
            <c:symbol val="circle"/>
            <c:size val="5"/>
            <c:spPr>
              <a:solidFill>
                <a:schemeClr val="tx1"/>
              </a:solidFill>
              <a:ln w="9525">
                <a:solidFill>
                  <a:schemeClr val="tx1"/>
                </a:solidFill>
              </a:ln>
              <a:effectLst/>
            </c:spPr>
          </c:marker>
          <c:xVal>
            <c:strRef>
              <c:f>'Data Dia 17'!$A$10:$A$19</c:f>
              <c:strCache>
                <c:ptCount val="10"/>
                <c:pt idx="0">
                  <c:v>Allrisk</c:v>
                </c:pt>
                <c:pt idx="1">
                  <c:v>Resa</c:v>
                </c:pt>
                <c:pt idx="2">
                  <c:v>Inbrott och stöld</c:v>
                </c:pt>
                <c:pt idx="3">
                  <c:v>Vattenskada</c:v>
                </c:pt>
                <c:pt idx="4">
                  <c:v>Maskinskada</c:v>
                </c:pt>
                <c:pt idx="5">
                  <c:v>Ansvars- och rättsskydd</c:v>
                </c:pt>
                <c:pt idx="6">
                  <c:v>Brand och åska</c:v>
                </c:pt>
                <c:pt idx="7">
                  <c:v>Naturskador</c:v>
                </c:pt>
                <c:pt idx="8">
                  <c:v>Rån och överfall</c:v>
                </c:pt>
                <c:pt idx="9">
                  <c:v>Övrigt</c:v>
                </c:pt>
              </c:strCache>
            </c:strRef>
          </c:xVal>
          <c:yVal>
            <c:numRef>
              <c:f>'Data Dia 17'!$C$10:$C$19</c:f>
              <c:numCache>
                <c:formatCode>#\ ##0.0</c:formatCode>
                <c:ptCount val="10"/>
                <c:pt idx="0">
                  <c:v>1.35210521311</c:v>
                </c:pt>
                <c:pt idx="1">
                  <c:v>1.0778256980700003</c:v>
                </c:pt>
                <c:pt idx="2">
                  <c:v>1.1827521005699999</c:v>
                </c:pt>
                <c:pt idx="3">
                  <c:v>4.9737688377799998</c:v>
                </c:pt>
                <c:pt idx="4">
                  <c:v>0.70245386127999998</c:v>
                </c:pt>
                <c:pt idx="5">
                  <c:v>2.1336088042400001</c:v>
                </c:pt>
                <c:pt idx="6">
                  <c:v>6.5639333690899999</c:v>
                </c:pt>
                <c:pt idx="7">
                  <c:v>0.83720211477999995</c:v>
                </c:pt>
                <c:pt idx="8">
                  <c:v>7.5909805999999996E-2</c:v>
                </c:pt>
                <c:pt idx="9">
                  <c:v>1.5068191666199999</c:v>
                </c:pt>
              </c:numCache>
            </c:numRef>
          </c:yVal>
          <c:smooth val="1"/>
          <c:extLst>
            <c:ext xmlns:c16="http://schemas.microsoft.com/office/drawing/2014/chart" uri="{C3380CC4-5D6E-409C-BE32-E72D297353CC}">
              <c16:uniqueId val="{00000001-F9EC-4B33-9472-5D047DF7D8A8}"/>
            </c:ext>
          </c:extLst>
        </c:ser>
        <c:dLbls>
          <c:showLegendKey val="0"/>
          <c:showVal val="0"/>
          <c:showCatName val="0"/>
          <c:showSerName val="0"/>
          <c:showPercent val="0"/>
          <c:showBubbleSize val="0"/>
        </c:dLbls>
        <c:axId val="546522720"/>
        <c:axId val="546514816"/>
      </c:scatterChart>
      <c:catAx>
        <c:axId val="394808272"/>
        <c:scaling>
          <c:orientation val="minMax"/>
        </c:scaling>
        <c:delete val="0"/>
        <c:axPos val="b"/>
        <c:numFmt formatCode="General" sourceLinked="1"/>
        <c:majorTickMark val="none"/>
        <c:minorTickMark val="none"/>
        <c:tickLblPos val="nextTo"/>
        <c:spPr>
          <a:noFill/>
          <a:ln w="6350"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Roboto" panose="02000000000000000000" pitchFamily="2" charset="0"/>
                <a:ea typeface="Roboto" panose="02000000000000000000" pitchFamily="2" charset="0"/>
                <a:cs typeface="Verdana" panose="020B0604030504040204" pitchFamily="34" charset="0"/>
              </a:defRPr>
            </a:pPr>
            <a:endParaRPr lang="sv-SE"/>
          </a:p>
        </c:txPr>
        <c:crossAx val="394816592"/>
        <c:crosses val="autoZero"/>
        <c:auto val="1"/>
        <c:lblAlgn val="ctr"/>
        <c:lblOffset val="100"/>
        <c:noMultiLvlLbl val="0"/>
      </c:catAx>
      <c:valAx>
        <c:axId val="39481659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out"/>
        <c:minorTickMark val="none"/>
        <c:tickLblPos val="nextTo"/>
        <c:spPr>
          <a:noFill/>
          <a:ln w="6350">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Roboto" panose="02000000000000000000" pitchFamily="2" charset="0"/>
                <a:ea typeface="Roboto" panose="02000000000000000000" pitchFamily="2" charset="0"/>
                <a:cs typeface="Verdana" panose="020B0604030504040204" pitchFamily="34" charset="0"/>
              </a:defRPr>
            </a:pPr>
            <a:endParaRPr lang="sv-SE"/>
          </a:p>
        </c:txPr>
        <c:crossAx val="394808272"/>
        <c:crosses val="autoZero"/>
        <c:crossBetween val="between"/>
      </c:valAx>
      <c:valAx>
        <c:axId val="546514816"/>
        <c:scaling>
          <c:orientation val="minMax"/>
          <c:max val="8"/>
          <c:min val="0"/>
        </c:scaling>
        <c:delete val="0"/>
        <c:axPos val="r"/>
        <c:numFmt formatCode="0"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Roboto" panose="02000000000000000000" pitchFamily="2" charset="0"/>
                <a:ea typeface="Roboto" panose="02000000000000000000" pitchFamily="2" charset="0"/>
                <a:cs typeface="Verdana" panose="020B0604030504040204" pitchFamily="34" charset="0"/>
              </a:defRPr>
            </a:pPr>
            <a:endParaRPr lang="sv-SE"/>
          </a:p>
        </c:txPr>
        <c:crossAx val="546522720"/>
        <c:crosses val="max"/>
        <c:crossBetween val="midCat"/>
      </c:valAx>
      <c:valAx>
        <c:axId val="546522720"/>
        <c:scaling>
          <c:orientation val="minMax"/>
        </c:scaling>
        <c:delete val="1"/>
        <c:axPos val="b"/>
        <c:numFmt formatCode="General" sourceLinked="1"/>
        <c:majorTickMark val="out"/>
        <c:minorTickMark val="none"/>
        <c:tickLblPos val="nextTo"/>
        <c:crossAx val="546514816"/>
        <c:crosses val="autoZero"/>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Roboto" panose="02000000000000000000" pitchFamily="2" charset="0"/>
              <a:ea typeface="Roboto" panose="02000000000000000000" pitchFamily="2" charset="0"/>
              <a:cs typeface="Verdana" panose="020B0604030504040204" pitchFamily="34" charset="0"/>
            </a:defRPr>
          </a:pPr>
          <a:endParaRPr lang="sv-SE"/>
        </a:p>
      </c:txPr>
    </c:legend>
    <c:plotVisOnly val="1"/>
    <c:dispBlanksAs val="gap"/>
    <c:showDLblsOverMax val="0"/>
  </c:chart>
  <c:spPr>
    <a:noFill/>
    <a:ln w="9525" cap="flat" cmpd="sng" algn="ctr">
      <a:noFill/>
      <a:round/>
    </a:ln>
    <a:effectLst/>
  </c:spPr>
  <c:txPr>
    <a:bodyPr/>
    <a:lstStyle/>
    <a:p>
      <a:pPr>
        <a:defRPr sz="900">
          <a:solidFill>
            <a:sysClr val="windowText" lastClr="000000"/>
          </a:solidFill>
          <a:latin typeface="Roboto" panose="02000000000000000000" pitchFamily="2" charset="0"/>
          <a:ea typeface="Roboto" panose="02000000000000000000" pitchFamily="2" charset="0"/>
          <a:cs typeface="Verdana" panose="020B0604030504040204" pitchFamily="34" charset="0"/>
        </a:defRPr>
      </a:pPr>
      <a:endParaRPr lang="sv-SE"/>
    </a:p>
  </c:txPr>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9067241240944465E-2"/>
          <c:y val="2.5820179371575807E-2"/>
          <c:w val="0.90750168841616341"/>
          <c:h val="0.8780642600965296"/>
        </c:manualLayout>
      </c:layout>
      <c:lineChart>
        <c:grouping val="standard"/>
        <c:varyColors val="0"/>
        <c:ser>
          <c:idx val="1"/>
          <c:order val="0"/>
          <c:tx>
            <c:strRef>
              <c:f>'Data Dia 18'!$A$26</c:f>
              <c:strCache>
                <c:ptCount val="1"/>
                <c:pt idx="0">
                  <c:v>Inbrott och stöld, bostäder</c:v>
                </c:pt>
              </c:strCache>
            </c:strRef>
          </c:tx>
          <c:spPr>
            <a:ln w="28575" cap="rnd">
              <a:solidFill>
                <a:schemeClr val="accent1"/>
              </a:solidFill>
              <a:round/>
            </a:ln>
            <a:effectLst/>
          </c:spPr>
          <c:marker>
            <c:symbol val="none"/>
          </c:marker>
          <c:cat>
            <c:numRef>
              <c:f>'Data Dia 18'!$B$25:$I$25</c:f>
              <c:numCache>
                <c:formatCode>0</c:formatCode>
                <c:ptCount val="8"/>
                <c:pt idx="0">
                  <c:v>2015</c:v>
                </c:pt>
                <c:pt idx="1">
                  <c:v>2016</c:v>
                </c:pt>
                <c:pt idx="2">
                  <c:v>2017</c:v>
                </c:pt>
                <c:pt idx="3">
                  <c:v>2018</c:v>
                </c:pt>
                <c:pt idx="4">
                  <c:v>2019</c:v>
                </c:pt>
                <c:pt idx="5">
                  <c:v>2020</c:v>
                </c:pt>
                <c:pt idx="6">
                  <c:v>2021</c:v>
                </c:pt>
                <c:pt idx="7">
                  <c:v>2022</c:v>
                </c:pt>
              </c:numCache>
            </c:numRef>
          </c:cat>
          <c:val>
            <c:numRef>
              <c:f>'Data Dia 18'!$B$26:$I$26</c:f>
              <c:numCache>
                <c:formatCode>#,##0</c:formatCode>
                <c:ptCount val="8"/>
                <c:pt idx="0">
                  <c:v>59568</c:v>
                </c:pt>
                <c:pt idx="1">
                  <c:v>63052</c:v>
                </c:pt>
                <c:pt idx="2">
                  <c:v>59577</c:v>
                </c:pt>
                <c:pt idx="3">
                  <c:v>53430</c:v>
                </c:pt>
                <c:pt idx="4">
                  <c:v>62147</c:v>
                </c:pt>
                <c:pt idx="5">
                  <c:v>52542</c:v>
                </c:pt>
                <c:pt idx="6">
                  <c:v>45491</c:v>
                </c:pt>
                <c:pt idx="7">
                  <c:v>49994</c:v>
                </c:pt>
              </c:numCache>
            </c:numRef>
          </c:val>
          <c:smooth val="0"/>
          <c:extLst>
            <c:ext xmlns:c16="http://schemas.microsoft.com/office/drawing/2014/chart" uri="{C3380CC4-5D6E-409C-BE32-E72D297353CC}">
              <c16:uniqueId val="{00000000-E53F-4A29-A984-6F0A38003DF0}"/>
            </c:ext>
          </c:extLst>
        </c:ser>
        <c:ser>
          <c:idx val="4"/>
          <c:order val="1"/>
          <c:tx>
            <c:strRef>
              <c:f>'Data Dia 18'!$A$27</c:f>
              <c:strCache>
                <c:ptCount val="1"/>
                <c:pt idx="0">
                  <c:v>Cykelstöld</c:v>
                </c:pt>
              </c:strCache>
            </c:strRef>
          </c:tx>
          <c:spPr>
            <a:ln w="28575" cap="rnd">
              <a:solidFill>
                <a:schemeClr val="accent2"/>
              </a:solidFill>
              <a:round/>
            </a:ln>
            <a:effectLst/>
          </c:spPr>
          <c:marker>
            <c:symbol val="none"/>
          </c:marker>
          <c:cat>
            <c:numRef>
              <c:f>'Data Dia 18'!$B$25:$I$25</c:f>
              <c:numCache>
                <c:formatCode>0</c:formatCode>
                <c:ptCount val="8"/>
                <c:pt idx="0">
                  <c:v>2015</c:v>
                </c:pt>
                <c:pt idx="1">
                  <c:v>2016</c:v>
                </c:pt>
                <c:pt idx="2">
                  <c:v>2017</c:v>
                </c:pt>
                <c:pt idx="3">
                  <c:v>2018</c:v>
                </c:pt>
                <c:pt idx="4">
                  <c:v>2019</c:v>
                </c:pt>
                <c:pt idx="5">
                  <c:v>2020</c:v>
                </c:pt>
                <c:pt idx="6">
                  <c:v>2021</c:v>
                </c:pt>
                <c:pt idx="7">
                  <c:v>2022</c:v>
                </c:pt>
              </c:numCache>
            </c:numRef>
          </c:cat>
          <c:val>
            <c:numRef>
              <c:f>'Data Dia 18'!$B$27:$I$27</c:f>
              <c:numCache>
                <c:formatCode>#,##0</c:formatCode>
                <c:ptCount val="8"/>
                <c:pt idx="0">
                  <c:v>35396</c:v>
                </c:pt>
                <c:pt idx="1">
                  <c:v>36513</c:v>
                </c:pt>
                <c:pt idx="2">
                  <c:v>36185</c:v>
                </c:pt>
                <c:pt idx="3">
                  <c:v>39074</c:v>
                </c:pt>
                <c:pt idx="4">
                  <c:v>44822</c:v>
                </c:pt>
                <c:pt idx="5">
                  <c:v>51823</c:v>
                </c:pt>
                <c:pt idx="6">
                  <c:v>44034</c:v>
                </c:pt>
                <c:pt idx="7">
                  <c:v>45605</c:v>
                </c:pt>
              </c:numCache>
            </c:numRef>
          </c:val>
          <c:smooth val="0"/>
          <c:extLst>
            <c:ext xmlns:c16="http://schemas.microsoft.com/office/drawing/2014/chart" uri="{C3380CC4-5D6E-409C-BE32-E72D297353CC}">
              <c16:uniqueId val="{00000001-E53F-4A29-A984-6F0A38003DF0}"/>
            </c:ext>
          </c:extLst>
        </c:ser>
        <c:ser>
          <c:idx val="9"/>
          <c:order val="2"/>
          <c:tx>
            <c:strRef>
              <c:f>'Data Dia 18'!$A$28</c:f>
              <c:strCache>
                <c:ptCount val="1"/>
                <c:pt idx="0">
                  <c:v>Inbrott och stöld, fordon</c:v>
                </c:pt>
              </c:strCache>
            </c:strRef>
          </c:tx>
          <c:spPr>
            <a:ln w="28575" cap="rnd">
              <a:solidFill>
                <a:schemeClr val="accent3"/>
              </a:solidFill>
              <a:round/>
            </a:ln>
            <a:effectLst/>
          </c:spPr>
          <c:marker>
            <c:symbol val="none"/>
          </c:marker>
          <c:cat>
            <c:numRef>
              <c:f>'Data Dia 18'!$B$25:$I$25</c:f>
              <c:numCache>
                <c:formatCode>0</c:formatCode>
                <c:ptCount val="8"/>
                <c:pt idx="0">
                  <c:v>2015</c:v>
                </c:pt>
                <c:pt idx="1">
                  <c:v>2016</c:v>
                </c:pt>
                <c:pt idx="2">
                  <c:v>2017</c:v>
                </c:pt>
                <c:pt idx="3">
                  <c:v>2018</c:v>
                </c:pt>
                <c:pt idx="4">
                  <c:v>2019</c:v>
                </c:pt>
                <c:pt idx="5">
                  <c:v>2020</c:v>
                </c:pt>
                <c:pt idx="6">
                  <c:v>2021</c:v>
                </c:pt>
                <c:pt idx="7">
                  <c:v>2022</c:v>
                </c:pt>
              </c:numCache>
            </c:numRef>
          </c:cat>
          <c:val>
            <c:numRef>
              <c:f>'Data Dia 18'!$B$28:$I$28</c:f>
              <c:numCache>
                <c:formatCode>#,##0</c:formatCode>
                <c:ptCount val="8"/>
                <c:pt idx="0">
                  <c:v>37571</c:v>
                </c:pt>
                <c:pt idx="1">
                  <c:v>38285</c:v>
                </c:pt>
                <c:pt idx="2">
                  <c:v>38283</c:v>
                </c:pt>
                <c:pt idx="3">
                  <c:v>34138</c:v>
                </c:pt>
                <c:pt idx="4">
                  <c:v>33388</c:v>
                </c:pt>
              </c:numCache>
            </c:numRef>
          </c:val>
          <c:smooth val="0"/>
          <c:extLst>
            <c:ext xmlns:c16="http://schemas.microsoft.com/office/drawing/2014/chart" uri="{C3380CC4-5D6E-409C-BE32-E72D297353CC}">
              <c16:uniqueId val="{00000002-E53F-4A29-A984-6F0A38003DF0}"/>
            </c:ext>
          </c:extLst>
        </c:ser>
        <c:ser>
          <c:idx val="5"/>
          <c:order val="3"/>
          <c:tx>
            <c:strRef>
              <c:f>'Data Dia 18'!$A$29</c:f>
              <c:strCache>
                <c:ptCount val="1"/>
                <c:pt idx="0">
                  <c:v>Inbrott och stöld, fordon 2</c:v>
                </c:pt>
              </c:strCache>
            </c:strRef>
          </c:tx>
          <c:spPr>
            <a:ln w="28575" cap="rnd">
              <a:solidFill>
                <a:schemeClr val="accent3"/>
              </a:solidFill>
              <a:round/>
            </a:ln>
            <a:effectLst/>
          </c:spPr>
          <c:marker>
            <c:symbol val="none"/>
          </c:marker>
          <c:cat>
            <c:numRef>
              <c:f>'Data Dia 18'!$B$25:$I$25</c:f>
              <c:numCache>
                <c:formatCode>0</c:formatCode>
                <c:ptCount val="8"/>
                <c:pt idx="0">
                  <c:v>2015</c:v>
                </c:pt>
                <c:pt idx="1">
                  <c:v>2016</c:v>
                </c:pt>
                <c:pt idx="2">
                  <c:v>2017</c:v>
                </c:pt>
                <c:pt idx="3">
                  <c:v>2018</c:v>
                </c:pt>
                <c:pt idx="4">
                  <c:v>2019</c:v>
                </c:pt>
                <c:pt idx="5">
                  <c:v>2020</c:v>
                </c:pt>
                <c:pt idx="6">
                  <c:v>2021</c:v>
                </c:pt>
                <c:pt idx="7">
                  <c:v>2022</c:v>
                </c:pt>
              </c:numCache>
            </c:numRef>
          </c:cat>
          <c:val>
            <c:numRef>
              <c:f>'Data Dia 18'!$B$29:$I$29</c:f>
              <c:numCache>
                <c:formatCode>#,##0</c:formatCode>
                <c:ptCount val="8"/>
                <c:pt idx="5">
                  <c:v>39136</c:v>
                </c:pt>
                <c:pt idx="6">
                  <c:v>39239</c:v>
                </c:pt>
                <c:pt idx="7">
                  <c:v>40045</c:v>
                </c:pt>
              </c:numCache>
            </c:numRef>
          </c:val>
          <c:smooth val="0"/>
          <c:extLst>
            <c:ext xmlns:c16="http://schemas.microsoft.com/office/drawing/2014/chart" uri="{C3380CC4-5D6E-409C-BE32-E72D297353CC}">
              <c16:uniqueId val="{00000003-E53F-4A29-A984-6F0A38003DF0}"/>
            </c:ext>
          </c:extLst>
        </c:ser>
        <c:ser>
          <c:idx val="0"/>
          <c:order val="4"/>
          <c:tx>
            <c:strRef>
              <c:f>'Data Dia 18'!$A$30</c:f>
              <c:strCache>
                <c:ptCount val="1"/>
                <c:pt idx="0">
                  <c:v>Inbrott och stöld, företag</c:v>
                </c:pt>
              </c:strCache>
            </c:strRef>
          </c:tx>
          <c:spPr>
            <a:ln w="28575" cap="rnd">
              <a:solidFill>
                <a:schemeClr val="accent4"/>
              </a:solidFill>
              <a:round/>
            </a:ln>
            <a:effectLst/>
          </c:spPr>
          <c:marker>
            <c:symbol val="none"/>
          </c:marker>
          <c:cat>
            <c:numRef>
              <c:f>'Data Dia 18'!$B$25:$I$25</c:f>
              <c:numCache>
                <c:formatCode>0</c:formatCode>
                <c:ptCount val="8"/>
                <c:pt idx="0">
                  <c:v>2015</c:v>
                </c:pt>
                <c:pt idx="1">
                  <c:v>2016</c:v>
                </c:pt>
                <c:pt idx="2">
                  <c:v>2017</c:v>
                </c:pt>
                <c:pt idx="3">
                  <c:v>2018</c:v>
                </c:pt>
                <c:pt idx="4">
                  <c:v>2019</c:v>
                </c:pt>
                <c:pt idx="5">
                  <c:v>2020</c:v>
                </c:pt>
                <c:pt idx="6">
                  <c:v>2021</c:v>
                </c:pt>
                <c:pt idx="7">
                  <c:v>2022</c:v>
                </c:pt>
              </c:numCache>
            </c:numRef>
          </c:cat>
          <c:val>
            <c:numRef>
              <c:f>'Data Dia 18'!$B$30:$I$30</c:f>
              <c:numCache>
                <c:formatCode>#,##0</c:formatCode>
                <c:ptCount val="8"/>
                <c:pt idx="0">
                  <c:v>8167</c:v>
                </c:pt>
                <c:pt idx="1">
                  <c:v>8676</c:v>
                </c:pt>
                <c:pt idx="2">
                  <c:v>8863</c:v>
                </c:pt>
                <c:pt idx="3">
                  <c:v>8288</c:v>
                </c:pt>
                <c:pt idx="4">
                  <c:v>7269</c:v>
                </c:pt>
                <c:pt idx="5">
                  <c:v>7037</c:v>
                </c:pt>
                <c:pt idx="6">
                  <c:v>6143</c:v>
                </c:pt>
                <c:pt idx="7">
                  <c:v>6422</c:v>
                </c:pt>
              </c:numCache>
            </c:numRef>
          </c:val>
          <c:smooth val="0"/>
          <c:extLst>
            <c:ext xmlns:c16="http://schemas.microsoft.com/office/drawing/2014/chart" uri="{C3380CC4-5D6E-409C-BE32-E72D297353CC}">
              <c16:uniqueId val="{00000004-E53F-4A29-A984-6F0A38003DF0}"/>
            </c:ext>
          </c:extLst>
        </c:ser>
        <c:ser>
          <c:idx val="2"/>
          <c:order val="5"/>
          <c:tx>
            <c:strRef>
              <c:f>'Data Dia 18'!$A$31</c:f>
              <c:strCache>
                <c:ptCount val="1"/>
                <c:pt idx="0">
                  <c:v>Rån och överfall</c:v>
                </c:pt>
              </c:strCache>
            </c:strRef>
          </c:tx>
          <c:spPr>
            <a:ln w="28575" cap="rnd">
              <a:solidFill>
                <a:schemeClr val="accent5"/>
              </a:solidFill>
              <a:round/>
            </a:ln>
            <a:effectLst/>
          </c:spPr>
          <c:marker>
            <c:symbol val="none"/>
          </c:marker>
          <c:cat>
            <c:numRef>
              <c:f>'Data Dia 18'!$B$25:$I$25</c:f>
              <c:numCache>
                <c:formatCode>0</c:formatCode>
                <c:ptCount val="8"/>
                <c:pt idx="0">
                  <c:v>2015</c:v>
                </c:pt>
                <c:pt idx="1">
                  <c:v>2016</c:v>
                </c:pt>
                <c:pt idx="2">
                  <c:v>2017</c:v>
                </c:pt>
                <c:pt idx="3">
                  <c:v>2018</c:v>
                </c:pt>
                <c:pt idx="4">
                  <c:v>2019</c:v>
                </c:pt>
                <c:pt idx="5">
                  <c:v>2020</c:v>
                </c:pt>
                <c:pt idx="6">
                  <c:v>2021</c:v>
                </c:pt>
                <c:pt idx="7">
                  <c:v>2022</c:v>
                </c:pt>
              </c:numCache>
            </c:numRef>
          </c:cat>
          <c:val>
            <c:numRef>
              <c:f>'Data Dia 18'!$B$31:$I$31</c:f>
              <c:numCache>
                <c:formatCode>#,##0</c:formatCode>
                <c:ptCount val="8"/>
                <c:pt idx="0">
                  <c:v>7127</c:v>
                </c:pt>
                <c:pt idx="1">
                  <c:v>7458</c:v>
                </c:pt>
                <c:pt idx="2">
                  <c:v>6758</c:v>
                </c:pt>
                <c:pt idx="3">
                  <c:v>6815</c:v>
                </c:pt>
                <c:pt idx="4">
                  <c:v>8177</c:v>
                </c:pt>
                <c:pt idx="5">
                  <c:v>7036</c:v>
                </c:pt>
                <c:pt idx="6">
                  <c:v>5866</c:v>
                </c:pt>
                <c:pt idx="7">
                  <c:v>5606</c:v>
                </c:pt>
              </c:numCache>
            </c:numRef>
          </c:val>
          <c:smooth val="0"/>
          <c:extLst>
            <c:ext xmlns:c16="http://schemas.microsoft.com/office/drawing/2014/chart" uri="{C3380CC4-5D6E-409C-BE32-E72D297353CC}">
              <c16:uniqueId val="{00000005-E53F-4A29-A984-6F0A38003DF0}"/>
            </c:ext>
          </c:extLst>
        </c:ser>
        <c:ser>
          <c:idx val="3"/>
          <c:order val="6"/>
          <c:tx>
            <c:strRef>
              <c:f>'Data Dia 18'!$A$32</c:f>
              <c:strCache>
                <c:ptCount val="1"/>
                <c:pt idx="0">
                  <c:v>Inbrott och stöld, båtar mm</c:v>
                </c:pt>
              </c:strCache>
            </c:strRef>
          </c:tx>
          <c:spPr>
            <a:ln w="28575" cap="rnd">
              <a:solidFill>
                <a:schemeClr val="bg1">
                  <a:lumMod val="75000"/>
                </a:schemeClr>
              </a:solidFill>
              <a:round/>
            </a:ln>
            <a:effectLst/>
          </c:spPr>
          <c:marker>
            <c:symbol val="none"/>
          </c:marker>
          <c:cat>
            <c:numRef>
              <c:f>'Data Dia 18'!$B$25:$I$25</c:f>
              <c:numCache>
                <c:formatCode>0</c:formatCode>
                <c:ptCount val="8"/>
                <c:pt idx="0">
                  <c:v>2015</c:v>
                </c:pt>
                <c:pt idx="1">
                  <c:v>2016</c:v>
                </c:pt>
                <c:pt idx="2">
                  <c:v>2017</c:v>
                </c:pt>
                <c:pt idx="3">
                  <c:v>2018</c:v>
                </c:pt>
                <c:pt idx="4">
                  <c:v>2019</c:v>
                </c:pt>
                <c:pt idx="5">
                  <c:v>2020</c:v>
                </c:pt>
                <c:pt idx="6">
                  <c:v>2021</c:v>
                </c:pt>
                <c:pt idx="7">
                  <c:v>2022</c:v>
                </c:pt>
              </c:numCache>
            </c:numRef>
          </c:cat>
          <c:val>
            <c:numRef>
              <c:f>'Data Dia 18'!$B$32:$I$32</c:f>
              <c:numCache>
                <c:formatCode>#,##0</c:formatCode>
                <c:ptCount val="8"/>
                <c:pt idx="0">
                  <c:v>1832</c:v>
                </c:pt>
                <c:pt idx="1">
                  <c:v>1592</c:v>
                </c:pt>
                <c:pt idx="2">
                  <c:v>2241</c:v>
                </c:pt>
                <c:pt idx="3">
                  <c:v>2349</c:v>
                </c:pt>
                <c:pt idx="4">
                  <c:v>1385</c:v>
                </c:pt>
                <c:pt idx="5">
                  <c:v>1010</c:v>
                </c:pt>
                <c:pt idx="6">
                  <c:v>956</c:v>
                </c:pt>
                <c:pt idx="7">
                  <c:v>773</c:v>
                </c:pt>
              </c:numCache>
            </c:numRef>
          </c:val>
          <c:smooth val="0"/>
          <c:extLst>
            <c:ext xmlns:c16="http://schemas.microsoft.com/office/drawing/2014/chart" uri="{C3380CC4-5D6E-409C-BE32-E72D297353CC}">
              <c16:uniqueId val="{00000006-E53F-4A29-A984-6F0A38003DF0}"/>
            </c:ext>
          </c:extLst>
        </c:ser>
        <c:dLbls>
          <c:showLegendKey val="0"/>
          <c:showVal val="0"/>
          <c:showCatName val="0"/>
          <c:showSerName val="0"/>
          <c:showPercent val="0"/>
          <c:showBubbleSize val="0"/>
        </c:dLbls>
        <c:smooth val="0"/>
        <c:axId val="1068074319"/>
        <c:axId val="1068086799"/>
      </c:lineChart>
      <c:catAx>
        <c:axId val="1068074319"/>
        <c:scaling>
          <c:orientation val="minMax"/>
        </c:scaling>
        <c:delete val="0"/>
        <c:axPos val="b"/>
        <c:numFmt formatCode="0"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Verdana" panose="020B0604030504040204" pitchFamily="34" charset="0"/>
                <a:cs typeface="+mn-cs"/>
              </a:defRPr>
            </a:pPr>
            <a:endParaRPr lang="sv-SE"/>
          </a:p>
        </c:txPr>
        <c:crossAx val="1068086799"/>
        <c:crosses val="autoZero"/>
        <c:auto val="1"/>
        <c:lblAlgn val="ctr"/>
        <c:lblOffset val="100"/>
        <c:noMultiLvlLbl val="0"/>
      </c:catAx>
      <c:valAx>
        <c:axId val="1068086799"/>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Verdana" panose="020B0604030504040204" pitchFamily="34" charset="0"/>
                <a:cs typeface="+mn-cs"/>
              </a:defRPr>
            </a:pPr>
            <a:endParaRPr lang="sv-SE"/>
          </a:p>
        </c:txPr>
        <c:crossAx val="1068074319"/>
        <c:crosses val="autoZero"/>
        <c:crossBetween val="midCat"/>
      </c:valAx>
      <c:spPr>
        <a:noFill/>
        <a:ln>
          <a:noFill/>
        </a:ln>
        <a:effectLst/>
      </c:spPr>
    </c:plotArea>
    <c:legend>
      <c:legendPos val="b"/>
      <c:legendEntry>
        <c:idx val="3"/>
        <c:delete val="1"/>
      </c:legendEntry>
      <c:layout>
        <c:manualLayout>
          <c:xMode val="edge"/>
          <c:yMode val="edge"/>
          <c:x val="1.5933421516754847E-2"/>
          <c:y val="0.94162805560783536"/>
          <c:w val="0.96963844797178134"/>
          <c:h val="4.5813805317201785E-2"/>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Verdana" panose="020B0604030504040204" pitchFamily="34" charset="0"/>
              <a:cs typeface="+mn-cs"/>
            </a:defRPr>
          </a:pPr>
          <a:endParaRPr lang="sv-SE"/>
        </a:p>
      </c:txPr>
    </c:legend>
    <c:plotVisOnly val="1"/>
    <c:dispBlanksAs val="gap"/>
    <c:showDLblsOverMax val="0"/>
  </c:chart>
  <c:spPr>
    <a:noFill/>
    <a:ln w="9525" cap="flat" cmpd="sng" algn="ctr">
      <a:noFill/>
      <a:round/>
    </a:ln>
    <a:effectLst/>
  </c:spPr>
  <c:txPr>
    <a:bodyPr/>
    <a:lstStyle/>
    <a:p>
      <a:pPr>
        <a:defRPr sz="900">
          <a:solidFill>
            <a:sysClr val="windowText" lastClr="000000"/>
          </a:solidFill>
          <a:latin typeface="+mn-lt"/>
          <a:ea typeface="Verdana" panose="020B0604030504040204" pitchFamily="34" charset="0"/>
        </a:defRPr>
      </a:pPr>
      <a:endParaRPr lang="sv-SE"/>
    </a:p>
  </c:txPr>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3.1856900625171186E-2"/>
          <c:y val="2.5905529173941434E-2"/>
          <c:w val="0.9333458050576966"/>
          <c:h val="0.86726393088211207"/>
        </c:manualLayout>
      </c:layout>
      <c:lineChart>
        <c:grouping val="standard"/>
        <c:varyColors val="0"/>
        <c:ser>
          <c:idx val="5"/>
          <c:order val="0"/>
          <c:tx>
            <c:strRef>
              <c:f>'Data Dia 19'!$A$24</c:f>
              <c:strCache>
                <c:ptCount val="1"/>
                <c:pt idx="0">
                  <c:v>Inbrott och stöld, bostäder</c:v>
                </c:pt>
              </c:strCache>
            </c:strRef>
          </c:tx>
          <c:spPr>
            <a:ln w="28575" cap="rnd">
              <a:solidFill>
                <a:srgbClr val="6679BB"/>
              </a:solidFill>
              <a:round/>
            </a:ln>
            <a:effectLst/>
          </c:spPr>
          <c:marker>
            <c:symbol val="none"/>
          </c:marker>
          <c:cat>
            <c:numRef>
              <c:f>'Data Dia 19'!$B$23:$I$23</c:f>
              <c:numCache>
                <c:formatCode>0</c:formatCode>
                <c:ptCount val="8"/>
                <c:pt idx="0">
                  <c:v>2015</c:v>
                </c:pt>
                <c:pt idx="1">
                  <c:v>2016</c:v>
                </c:pt>
                <c:pt idx="2">
                  <c:v>2017</c:v>
                </c:pt>
                <c:pt idx="3">
                  <c:v>2018</c:v>
                </c:pt>
                <c:pt idx="4">
                  <c:v>2019</c:v>
                </c:pt>
                <c:pt idx="5">
                  <c:v>2020</c:v>
                </c:pt>
                <c:pt idx="6">
                  <c:v>2021</c:v>
                </c:pt>
                <c:pt idx="7">
                  <c:v>2022</c:v>
                </c:pt>
              </c:numCache>
            </c:numRef>
          </c:cat>
          <c:val>
            <c:numRef>
              <c:f>'Data Dia 19'!$B$24:$I$24</c:f>
              <c:numCache>
                <c:formatCode>#\ ##0.0000</c:formatCode>
                <c:ptCount val="8"/>
                <c:pt idx="0">
                  <c:v>0.807311</c:v>
                </c:pt>
                <c:pt idx="1">
                  <c:v>0.85912321999999997</c:v>
                </c:pt>
                <c:pt idx="2">
                  <c:v>1.0365660000000001</c:v>
                </c:pt>
                <c:pt idx="3">
                  <c:v>0.69647943800000001</c:v>
                </c:pt>
                <c:pt idx="4">
                  <c:v>0.61238355200000005</c:v>
                </c:pt>
                <c:pt idx="5">
                  <c:v>0.57195328999999995</c:v>
                </c:pt>
                <c:pt idx="6">
                  <c:v>0.49489462400000001</c:v>
                </c:pt>
                <c:pt idx="7">
                  <c:v>0.50547164607000006</c:v>
                </c:pt>
              </c:numCache>
            </c:numRef>
          </c:val>
          <c:smooth val="0"/>
          <c:extLst>
            <c:ext xmlns:c16="http://schemas.microsoft.com/office/drawing/2014/chart" uri="{C3380CC4-5D6E-409C-BE32-E72D297353CC}">
              <c16:uniqueId val="{00000000-79AC-4A73-854F-C85902B09CDA}"/>
            </c:ext>
          </c:extLst>
        </c:ser>
        <c:ser>
          <c:idx val="1"/>
          <c:order val="1"/>
          <c:tx>
            <c:strRef>
              <c:f>'Data Dia 19'!$A$25</c:f>
              <c:strCache>
                <c:ptCount val="1"/>
                <c:pt idx="0">
                  <c:v>Cykelstöld</c:v>
                </c:pt>
              </c:strCache>
            </c:strRef>
          </c:tx>
          <c:spPr>
            <a:ln w="28575" cap="rnd">
              <a:solidFill>
                <a:srgbClr val="FFD478"/>
              </a:solidFill>
              <a:round/>
            </a:ln>
            <a:effectLst/>
          </c:spPr>
          <c:marker>
            <c:symbol val="none"/>
          </c:marker>
          <c:cat>
            <c:numRef>
              <c:f>'Data Dia 19'!$B$23:$I$23</c:f>
              <c:numCache>
                <c:formatCode>0</c:formatCode>
                <c:ptCount val="8"/>
                <c:pt idx="0">
                  <c:v>2015</c:v>
                </c:pt>
                <c:pt idx="1">
                  <c:v>2016</c:v>
                </c:pt>
                <c:pt idx="2">
                  <c:v>2017</c:v>
                </c:pt>
                <c:pt idx="3">
                  <c:v>2018</c:v>
                </c:pt>
                <c:pt idx="4">
                  <c:v>2019</c:v>
                </c:pt>
                <c:pt idx="5">
                  <c:v>2020</c:v>
                </c:pt>
                <c:pt idx="6">
                  <c:v>2021</c:v>
                </c:pt>
                <c:pt idx="7">
                  <c:v>2022</c:v>
                </c:pt>
              </c:numCache>
            </c:numRef>
          </c:cat>
          <c:val>
            <c:numRef>
              <c:f>'Data Dia 19'!$B$25:$I$25</c:f>
              <c:numCache>
                <c:formatCode>#\ ##0.0000</c:formatCode>
                <c:ptCount val="8"/>
                <c:pt idx="0">
                  <c:v>0.119336</c:v>
                </c:pt>
                <c:pt idx="1">
                  <c:v>0.17191952299999999</c:v>
                </c:pt>
                <c:pt idx="2">
                  <c:v>0.14532400000000001</c:v>
                </c:pt>
                <c:pt idx="3">
                  <c:v>0.164971653</c:v>
                </c:pt>
                <c:pt idx="4">
                  <c:v>0.193419269</c:v>
                </c:pt>
                <c:pt idx="5">
                  <c:v>0.25026955000000001</c:v>
                </c:pt>
                <c:pt idx="6">
                  <c:v>0.22736196</c:v>
                </c:pt>
                <c:pt idx="7">
                  <c:v>0.24339864750000001</c:v>
                </c:pt>
              </c:numCache>
            </c:numRef>
          </c:val>
          <c:smooth val="0"/>
          <c:extLst>
            <c:ext xmlns:c16="http://schemas.microsoft.com/office/drawing/2014/chart" uri="{C3380CC4-5D6E-409C-BE32-E72D297353CC}">
              <c16:uniqueId val="{00000001-79AC-4A73-854F-C85902B09CDA}"/>
            </c:ext>
          </c:extLst>
        </c:ser>
        <c:ser>
          <c:idx val="0"/>
          <c:order val="2"/>
          <c:tx>
            <c:strRef>
              <c:f>'Data Dia 19'!$A$26</c:f>
              <c:strCache>
                <c:ptCount val="1"/>
                <c:pt idx="0">
                  <c:v>Inbrott och stöld, fordon</c:v>
                </c:pt>
              </c:strCache>
            </c:strRef>
          </c:tx>
          <c:spPr>
            <a:ln w="28575" cap="rnd">
              <a:solidFill>
                <a:srgbClr val="E93E84"/>
              </a:solidFill>
              <a:round/>
            </a:ln>
            <a:effectLst/>
          </c:spPr>
          <c:marker>
            <c:symbol val="none"/>
          </c:marker>
          <c:cat>
            <c:numRef>
              <c:f>'Data Dia 19'!$B$23:$I$23</c:f>
              <c:numCache>
                <c:formatCode>0</c:formatCode>
                <c:ptCount val="8"/>
                <c:pt idx="0">
                  <c:v>2015</c:v>
                </c:pt>
                <c:pt idx="1">
                  <c:v>2016</c:v>
                </c:pt>
                <c:pt idx="2">
                  <c:v>2017</c:v>
                </c:pt>
                <c:pt idx="3">
                  <c:v>2018</c:v>
                </c:pt>
                <c:pt idx="4">
                  <c:v>2019</c:v>
                </c:pt>
                <c:pt idx="5">
                  <c:v>2020</c:v>
                </c:pt>
                <c:pt idx="6">
                  <c:v>2021</c:v>
                </c:pt>
                <c:pt idx="7">
                  <c:v>2022</c:v>
                </c:pt>
              </c:numCache>
            </c:numRef>
          </c:cat>
          <c:val>
            <c:numRef>
              <c:f>'Data Dia 19'!$B$26:$I$26</c:f>
              <c:numCache>
                <c:formatCode>#\ ##0.0000</c:formatCode>
                <c:ptCount val="8"/>
                <c:pt idx="0">
                  <c:v>0.75073736800000002</c:v>
                </c:pt>
                <c:pt idx="1">
                  <c:v>0.87640663699999999</c:v>
                </c:pt>
                <c:pt idx="2">
                  <c:v>0.89785637900000004</c:v>
                </c:pt>
                <c:pt idx="3">
                  <c:v>0.82307121900000002</c:v>
                </c:pt>
                <c:pt idx="4">
                  <c:v>0.91152321800000002</c:v>
                </c:pt>
              </c:numCache>
            </c:numRef>
          </c:val>
          <c:smooth val="0"/>
          <c:extLst>
            <c:ext xmlns:c16="http://schemas.microsoft.com/office/drawing/2014/chart" uri="{C3380CC4-5D6E-409C-BE32-E72D297353CC}">
              <c16:uniqueId val="{00000002-79AC-4A73-854F-C85902B09CDA}"/>
            </c:ext>
          </c:extLst>
        </c:ser>
        <c:ser>
          <c:idx val="4"/>
          <c:order val="3"/>
          <c:tx>
            <c:strRef>
              <c:f>'Data Dia 19'!$A$27</c:f>
              <c:strCache>
                <c:ptCount val="1"/>
                <c:pt idx="0">
                  <c:v>Inbrott och stöld, fordon 2</c:v>
                </c:pt>
              </c:strCache>
            </c:strRef>
          </c:tx>
          <c:spPr>
            <a:ln w="28575" cap="rnd">
              <a:solidFill>
                <a:srgbClr val="E93E84"/>
              </a:solidFill>
              <a:round/>
            </a:ln>
            <a:effectLst/>
          </c:spPr>
          <c:marker>
            <c:symbol val="none"/>
          </c:marker>
          <c:cat>
            <c:numRef>
              <c:f>'Data Dia 19'!$B$23:$I$23</c:f>
              <c:numCache>
                <c:formatCode>0</c:formatCode>
                <c:ptCount val="8"/>
                <c:pt idx="0">
                  <c:v>2015</c:v>
                </c:pt>
                <c:pt idx="1">
                  <c:v>2016</c:v>
                </c:pt>
                <c:pt idx="2">
                  <c:v>2017</c:v>
                </c:pt>
                <c:pt idx="3">
                  <c:v>2018</c:v>
                </c:pt>
                <c:pt idx="4">
                  <c:v>2019</c:v>
                </c:pt>
                <c:pt idx="5">
                  <c:v>2020</c:v>
                </c:pt>
                <c:pt idx="6">
                  <c:v>2021</c:v>
                </c:pt>
                <c:pt idx="7">
                  <c:v>2022</c:v>
                </c:pt>
              </c:numCache>
            </c:numRef>
          </c:cat>
          <c:val>
            <c:numRef>
              <c:f>'Data Dia 19'!$B$27:$I$27</c:f>
              <c:numCache>
                <c:formatCode>#\ ##0.0000</c:formatCode>
                <c:ptCount val="8"/>
                <c:pt idx="5">
                  <c:v>1.0177025909999999</c:v>
                </c:pt>
                <c:pt idx="6">
                  <c:v>0.971410306</c:v>
                </c:pt>
                <c:pt idx="7">
                  <c:v>1.0449406910000001</c:v>
                </c:pt>
              </c:numCache>
            </c:numRef>
          </c:val>
          <c:smooth val="0"/>
          <c:extLst>
            <c:ext xmlns:c16="http://schemas.microsoft.com/office/drawing/2014/chart" uri="{C3380CC4-5D6E-409C-BE32-E72D297353CC}">
              <c16:uniqueId val="{00000003-79AC-4A73-854F-C85902B09CDA}"/>
            </c:ext>
          </c:extLst>
        </c:ser>
        <c:ser>
          <c:idx val="8"/>
          <c:order val="4"/>
          <c:tx>
            <c:strRef>
              <c:f>'Data Dia 19'!$A$28</c:f>
              <c:strCache>
                <c:ptCount val="1"/>
                <c:pt idx="0">
                  <c:v>Inbrott och stöld, företag</c:v>
                </c:pt>
              </c:strCache>
            </c:strRef>
          </c:tx>
          <c:spPr>
            <a:ln w="28575" cap="rnd">
              <a:solidFill>
                <a:srgbClr val="C6DE89"/>
              </a:solidFill>
              <a:round/>
            </a:ln>
            <a:effectLst/>
          </c:spPr>
          <c:marker>
            <c:symbol val="none"/>
          </c:marker>
          <c:cat>
            <c:numRef>
              <c:f>'Data Dia 19'!$B$23:$I$23</c:f>
              <c:numCache>
                <c:formatCode>0</c:formatCode>
                <c:ptCount val="8"/>
                <c:pt idx="0">
                  <c:v>2015</c:v>
                </c:pt>
                <c:pt idx="1">
                  <c:v>2016</c:v>
                </c:pt>
                <c:pt idx="2">
                  <c:v>2017</c:v>
                </c:pt>
                <c:pt idx="3">
                  <c:v>2018</c:v>
                </c:pt>
                <c:pt idx="4">
                  <c:v>2019</c:v>
                </c:pt>
                <c:pt idx="5">
                  <c:v>2020</c:v>
                </c:pt>
                <c:pt idx="6">
                  <c:v>2021</c:v>
                </c:pt>
                <c:pt idx="7">
                  <c:v>2022</c:v>
                </c:pt>
              </c:numCache>
            </c:numRef>
          </c:cat>
          <c:val>
            <c:numRef>
              <c:f>'Data Dia 19'!$B$28:$I$28</c:f>
              <c:numCache>
                <c:formatCode>#\ ##0.0000</c:formatCode>
                <c:ptCount val="8"/>
                <c:pt idx="0">
                  <c:v>0.31727699999999998</c:v>
                </c:pt>
                <c:pt idx="1">
                  <c:v>0.35293363</c:v>
                </c:pt>
                <c:pt idx="2">
                  <c:v>0.37043199999999998</c:v>
                </c:pt>
                <c:pt idx="3">
                  <c:v>0.36484424100000001</c:v>
                </c:pt>
                <c:pt idx="4">
                  <c:v>0.32843803199999999</c:v>
                </c:pt>
                <c:pt idx="5">
                  <c:v>0.33413312000000001</c:v>
                </c:pt>
                <c:pt idx="6">
                  <c:v>0.29812328999999999</c:v>
                </c:pt>
                <c:pt idx="7">
                  <c:v>0.40254477999999999</c:v>
                </c:pt>
              </c:numCache>
            </c:numRef>
          </c:val>
          <c:smooth val="0"/>
          <c:extLst>
            <c:ext xmlns:c16="http://schemas.microsoft.com/office/drawing/2014/chart" uri="{C3380CC4-5D6E-409C-BE32-E72D297353CC}">
              <c16:uniqueId val="{00000004-79AC-4A73-854F-C85902B09CDA}"/>
            </c:ext>
          </c:extLst>
        </c:ser>
        <c:ser>
          <c:idx val="2"/>
          <c:order val="5"/>
          <c:tx>
            <c:strRef>
              <c:f>'Data Dia 19'!$A$29</c:f>
              <c:strCache>
                <c:ptCount val="1"/>
                <c:pt idx="0">
                  <c:v>Rån och överfall</c:v>
                </c:pt>
              </c:strCache>
            </c:strRef>
          </c:tx>
          <c:spPr>
            <a:ln w="28575" cap="rnd">
              <a:solidFill>
                <a:schemeClr val="accent5"/>
              </a:solidFill>
              <a:round/>
            </a:ln>
            <a:effectLst/>
          </c:spPr>
          <c:marker>
            <c:symbol val="none"/>
          </c:marker>
          <c:cat>
            <c:numRef>
              <c:f>'Data Dia 19'!$B$23:$I$23</c:f>
              <c:numCache>
                <c:formatCode>0</c:formatCode>
                <c:ptCount val="8"/>
                <c:pt idx="0">
                  <c:v>2015</c:v>
                </c:pt>
                <c:pt idx="1">
                  <c:v>2016</c:v>
                </c:pt>
                <c:pt idx="2">
                  <c:v>2017</c:v>
                </c:pt>
                <c:pt idx="3">
                  <c:v>2018</c:v>
                </c:pt>
                <c:pt idx="4">
                  <c:v>2019</c:v>
                </c:pt>
                <c:pt idx="5">
                  <c:v>2020</c:v>
                </c:pt>
                <c:pt idx="6">
                  <c:v>2021</c:v>
                </c:pt>
                <c:pt idx="7">
                  <c:v>2022</c:v>
                </c:pt>
              </c:numCache>
            </c:numRef>
          </c:cat>
          <c:val>
            <c:numRef>
              <c:f>'Data Dia 19'!$B$29:$I$29</c:f>
              <c:numCache>
                <c:formatCode>#\ ##0.0000</c:formatCode>
                <c:ptCount val="8"/>
                <c:pt idx="0">
                  <c:v>9.5255000000000006E-2</c:v>
                </c:pt>
                <c:pt idx="1">
                  <c:v>0.11774900000000001</c:v>
                </c:pt>
                <c:pt idx="2">
                  <c:v>0.107977</c:v>
                </c:pt>
                <c:pt idx="3">
                  <c:v>0.109449068</c:v>
                </c:pt>
                <c:pt idx="4">
                  <c:v>0.115694253</c:v>
                </c:pt>
                <c:pt idx="5">
                  <c:v>9.7892440999999997E-2</c:v>
                </c:pt>
                <c:pt idx="6">
                  <c:v>8.2786843999999998E-2</c:v>
                </c:pt>
                <c:pt idx="7">
                  <c:v>7.5909805999999996E-2</c:v>
                </c:pt>
              </c:numCache>
            </c:numRef>
          </c:val>
          <c:smooth val="0"/>
          <c:extLst>
            <c:ext xmlns:c16="http://schemas.microsoft.com/office/drawing/2014/chart" uri="{C3380CC4-5D6E-409C-BE32-E72D297353CC}">
              <c16:uniqueId val="{00000005-79AC-4A73-854F-C85902B09CDA}"/>
            </c:ext>
          </c:extLst>
        </c:ser>
        <c:ser>
          <c:idx val="6"/>
          <c:order val="6"/>
          <c:tx>
            <c:strRef>
              <c:f>'Data Dia 19'!$A$30</c:f>
              <c:strCache>
                <c:ptCount val="1"/>
                <c:pt idx="0">
                  <c:v>Inbrott och stöld, båtar mm</c:v>
                </c:pt>
              </c:strCache>
            </c:strRef>
          </c:tx>
          <c:spPr>
            <a:ln w="28575" cap="rnd">
              <a:solidFill>
                <a:sysClr val="window" lastClr="FFFFFF">
                  <a:lumMod val="75000"/>
                </a:sysClr>
              </a:solidFill>
              <a:round/>
            </a:ln>
            <a:effectLst/>
          </c:spPr>
          <c:marker>
            <c:symbol val="none"/>
          </c:marker>
          <c:cat>
            <c:numRef>
              <c:f>'Data Dia 19'!$B$23:$I$23</c:f>
              <c:numCache>
                <c:formatCode>0</c:formatCode>
                <c:ptCount val="8"/>
                <c:pt idx="0">
                  <c:v>2015</c:v>
                </c:pt>
                <c:pt idx="1">
                  <c:v>2016</c:v>
                </c:pt>
                <c:pt idx="2">
                  <c:v>2017</c:v>
                </c:pt>
                <c:pt idx="3">
                  <c:v>2018</c:v>
                </c:pt>
                <c:pt idx="4">
                  <c:v>2019</c:v>
                </c:pt>
                <c:pt idx="5">
                  <c:v>2020</c:v>
                </c:pt>
                <c:pt idx="6">
                  <c:v>2021</c:v>
                </c:pt>
                <c:pt idx="7">
                  <c:v>2022</c:v>
                </c:pt>
              </c:numCache>
            </c:numRef>
          </c:cat>
          <c:val>
            <c:numRef>
              <c:f>'Data Dia 19'!$B$30:$I$30</c:f>
              <c:numCache>
                <c:formatCode>#\ ##0.0000</c:formatCode>
                <c:ptCount val="8"/>
                <c:pt idx="0">
                  <c:v>5.5943E-2</c:v>
                </c:pt>
                <c:pt idx="1">
                  <c:v>5.7786999999999998E-2</c:v>
                </c:pt>
                <c:pt idx="2">
                  <c:v>7.0026000000000005E-2</c:v>
                </c:pt>
                <c:pt idx="3">
                  <c:v>5.7901290000000001E-2</c:v>
                </c:pt>
                <c:pt idx="4">
                  <c:v>5.4716266E-2</c:v>
                </c:pt>
                <c:pt idx="5">
                  <c:v>2.9660224999999998E-2</c:v>
                </c:pt>
                <c:pt idx="6">
                  <c:v>3.1919204E-2</c:v>
                </c:pt>
                <c:pt idx="7">
                  <c:v>3.1337027000000003E-2</c:v>
                </c:pt>
              </c:numCache>
            </c:numRef>
          </c:val>
          <c:smooth val="0"/>
          <c:extLst>
            <c:ext xmlns:c16="http://schemas.microsoft.com/office/drawing/2014/chart" uri="{C3380CC4-5D6E-409C-BE32-E72D297353CC}">
              <c16:uniqueId val="{00000006-79AC-4A73-854F-C85902B09CDA}"/>
            </c:ext>
          </c:extLst>
        </c:ser>
        <c:dLbls>
          <c:showLegendKey val="0"/>
          <c:showVal val="0"/>
          <c:showCatName val="0"/>
          <c:showSerName val="0"/>
          <c:showPercent val="0"/>
          <c:showBubbleSize val="0"/>
        </c:dLbls>
        <c:smooth val="0"/>
        <c:axId val="1068074319"/>
        <c:axId val="1068086799"/>
      </c:lineChart>
      <c:catAx>
        <c:axId val="1068074319"/>
        <c:scaling>
          <c:orientation val="minMax"/>
        </c:scaling>
        <c:delete val="0"/>
        <c:axPos val="b"/>
        <c:numFmt formatCode="0"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Roboto" panose="02000000000000000000" pitchFamily="2" charset="0"/>
                <a:ea typeface="Roboto" panose="02000000000000000000" pitchFamily="2" charset="0"/>
                <a:cs typeface="+mn-cs"/>
              </a:defRPr>
            </a:pPr>
            <a:endParaRPr lang="sv-SE"/>
          </a:p>
        </c:txPr>
        <c:crossAx val="1068086799"/>
        <c:crosses val="autoZero"/>
        <c:auto val="1"/>
        <c:lblAlgn val="ctr"/>
        <c:lblOffset val="100"/>
        <c:noMultiLvlLbl val="0"/>
      </c:catAx>
      <c:valAx>
        <c:axId val="1068086799"/>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0"/>
        <c:majorTickMark val="out"/>
        <c:minorTickMark val="none"/>
        <c:tickLblPos val="nextTo"/>
        <c:spPr>
          <a:noFill/>
          <a:ln>
            <a:solidFill>
              <a:sysClr val="windowText" lastClr="000000"/>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Roboto" panose="02000000000000000000" pitchFamily="2" charset="0"/>
                <a:ea typeface="Roboto" panose="02000000000000000000" pitchFamily="2" charset="0"/>
                <a:cs typeface="+mn-cs"/>
              </a:defRPr>
            </a:pPr>
            <a:endParaRPr lang="sv-SE"/>
          </a:p>
        </c:txPr>
        <c:crossAx val="1068074319"/>
        <c:crosses val="autoZero"/>
        <c:crossBetween val="midCat"/>
      </c:valAx>
      <c:spPr>
        <a:noFill/>
        <a:ln>
          <a:noFill/>
        </a:ln>
        <a:effectLst/>
      </c:spPr>
    </c:plotArea>
    <c:legend>
      <c:legendPos val="b"/>
      <c:legendEntry>
        <c:idx val="3"/>
        <c:delete val="1"/>
      </c:legendEntry>
      <c:layout>
        <c:manualLayout>
          <c:xMode val="edge"/>
          <c:yMode val="edge"/>
          <c:x val="1.1684303350970017E-2"/>
          <c:y val="0.93951327817200958"/>
          <c:w val="0.95563932980599642"/>
          <c:h val="3.8438123477820045E-2"/>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Roboto" panose="02000000000000000000" pitchFamily="2" charset="0"/>
              <a:ea typeface="Roboto" panose="02000000000000000000" pitchFamily="2" charset="0"/>
              <a:cs typeface="+mn-cs"/>
            </a:defRPr>
          </a:pPr>
          <a:endParaRPr lang="sv-SE"/>
        </a:p>
      </c:txPr>
    </c:legend>
    <c:plotVisOnly val="1"/>
    <c:dispBlanksAs val="gap"/>
    <c:showDLblsOverMax val="0"/>
  </c:chart>
  <c:spPr>
    <a:noFill/>
    <a:ln w="9525" cap="flat" cmpd="sng" algn="ctr">
      <a:noFill/>
      <a:round/>
    </a:ln>
    <a:effectLst/>
  </c:spPr>
  <c:txPr>
    <a:bodyPr/>
    <a:lstStyle/>
    <a:p>
      <a:pPr>
        <a:defRPr sz="900">
          <a:solidFill>
            <a:sysClr val="windowText" lastClr="000000"/>
          </a:solidFill>
          <a:latin typeface="Roboto" panose="02000000000000000000" pitchFamily="2" charset="0"/>
          <a:ea typeface="Roboto" panose="02000000000000000000" pitchFamily="2" charset="0"/>
        </a:defRPr>
      </a:pPr>
      <a:endParaRPr lang="sv-SE"/>
    </a:p>
  </c:tx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4.229356086807505E-2"/>
          <c:y val="2.2153846153846152E-2"/>
          <c:w val="0.94601489678984718"/>
          <c:h val="0.89581425029063355"/>
        </c:manualLayout>
      </c:layout>
      <c:barChart>
        <c:barDir val="col"/>
        <c:grouping val="stacked"/>
        <c:varyColors val="0"/>
        <c:ser>
          <c:idx val="1"/>
          <c:order val="0"/>
          <c:tx>
            <c:strRef>
              <c:f>'Data Dia 2'!$B$10</c:f>
              <c:strCache>
                <c:ptCount val="1"/>
                <c:pt idx="0">
                  <c:v>Pensions- och livförsäkring</c:v>
                </c:pt>
              </c:strCache>
            </c:strRef>
          </c:tx>
          <c:spPr>
            <a:solidFill>
              <a:schemeClr val="accent1"/>
            </a:solidFill>
            <a:ln>
              <a:noFill/>
            </a:ln>
            <a:effectLst/>
          </c:spPr>
          <c:invertIfNegative val="0"/>
          <c:cat>
            <c:numRef>
              <c:f>'Data Dia 2'!$A$11:$A$20</c:f>
              <c:numCache>
                <c:formatCode>General</c:formatCode>
                <c:ptCount val="10"/>
                <c:pt idx="0">
                  <c:v>2014</c:v>
                </c:pt>
                <c:pt idx="1">
                  <c:v>2015</c:v>
                </c:pt>
                <c:pt idx="2">
                  <c:v>2016</c:v>
                </c:pt>
                <c:pt idx="3">
                  <c:v>2017</c:v>
                </c:pt>
                <c:pt idx="4">
                  <c:v>2018</c:v>
                </c:pt>
                <c:pt idx="5">
                  <c:v>2019</c:v>
                </c:pt>
                <c:pt idx="6">
                  <c:v>2020</c:v>
                </c:pt>
                <c:pt idx="7">
                  <c:v>2021</c:v>
                </c:pt>
                <c:pt idx="8">
                  <c:v>2022</c:v>
                </c:pt>
                <c:pt idx="9">
                  <c:v>2023</c:v>
                </c:pt>
              </c:numCache>
            </c:numRef>
          </c:cat>
          <c:val>
            <c:numRef>
              <c:f>'Data Dia 2'!$B$11:$B$20</c:f>
              <c:numCache>
                <c:formatCode>0.0</c:formatCode>
                <c:ptCount val="10"/>
                <c:pt idx="0">
                  <c:v>195.73690099999993</c:v>
                </c:pt>
                <c:pt idx="1">
                  <c:v>222.39385292499995</c:v>
                </c:pt>
                <c:pt idx="2">
                  <c:v>207.64519797579996</c:v>
                </c:pt>
                <c:pt idx="3">
                  <c:v>230.79101578739989</c:v>
                </c:pt>
                <c:pt idx="4">
                  <c:v>252.36230080789994</c:v>
                </c:pt>
                <c:pt idx="5">
                  <c:v>267.49488691800002</c:v>
                </c:pt>
                <c:pt idx="6">
                  <c:v>306.8164334139999</c:v>
                </c:pt>
                <c:pt idx="7">
                  <c:v>409.91521870400015</c:v>
                </c:pt>
                <c:pt idx="8">
                  <c:v>358.08016615399987</c:v>
                </c:pt>
                <c:pt idx="9">
                  <c:v>358.79190085499994</c:v>
                </c:pt>
              </c:numCache>
            </c:numRef>
          </c:val>
          <c:extLst>
            <c:ext xmlns:c16="http://schemas.microsoft.com/office/drawing/2014/chart" uri="{C3380CC4-5D6E-409C-BE32-E72D297353CC}">
              <c16:uniqueId val="{00000000-FD9D-4B48-B718-90A1FD01F104}"/>
            </c:ext>
          </c:extLst>
        </c:ser>
        <c:ser>
          <c:idx val="2"/>
          <c:order val="1"/>
          <c:tx>
            <c:strRef>
              <c:f>'Data Dia 2'!$C$10</c:f>
              <c:strCache>
                <c:ptCount val="1"/>
                <c:pt idx="0">
                  <c:v>Skadeförsäkring</c:v>
                </c:pt>
              </c:strCache>
            </c:strRef>
          </c:tx>
          <c:spPr>
            <a:solidFill>
              <a:schemeClr val="accent2"/>
            </a:solidFill>
            <a:ln>
              <a:noFill/>
            </a:ln>
            <a:effectLst/>
          </c:spPr>
          <c:invertIfNegative val="0"/>
          <c:cat>
            <c:numRef>
              <c:f>'Data Dia 2'!$A$11:$A$20</c:f>
              <c:numCache>
                <c:formatCode>General</c:formatCode>
                <c:ptCount val="10"/>
                <c:pt idx="0">
                  <c:v>2014</c:v>
                </c:pt>
                <c:pt idx="1">
                  <c:v>2015</c:v>
                </c:pt>
                <c:pt idx="2">
                  <c:v>2016</c:v>
                </c:pt>
                <c:pt idx="3">
                  <c:v>2017</c:v>
                </c:pt>
                <c:pt idx="4">
                  <c:v>2018</c:v>
                </c:pt>
                <c:pt idx="5">
                  <c:v>2019</c:v>
                </c:pt>
                <c:pt idx="6">
                  <c:v>2020</c:v>
                </c:pt>
                <c:pt idx="7">
                  <c:v>2021</c:v>
                </c:pt>
                <c:pt idx="8">
                  <c:v>2022</c:v>
                </c:pt>
                <c:pt idx="9">
                  <c:v>2023</c:v>
                </c:pt>
              </c:numCache>
            </c:numRef>
          </c:cat>
          <c:val>
            <c:numRef>
              <c:f>'Data Dia 2'!$C$11:$C$20</c:f>
              <c:numCache>
                <c:formatCode>0.0</c:formatCode>
                <c:ptCount val="10"/>
                <c:pt idx="0">
                  <c:v>70.498736081000033</c:v>
                </c:pt>
                <c:pt idx="1">
                  <c:v>74.382801191999988</c:v>
                </c:pt>
                <c:pt idx="2">
                  <c:v>80.445060198700048</c:v>
                </c:pt>
                <c:pt idx="3">
                  <c:v>85.004161054600033</c:v>
                </c:pt>
                <c:pt idx="4">
                  <c:v>88.235447374799946</c:v>
                </c:pt>
                <c:pt idx="5">
                  <c:v>92.342139567999993</c:v>
                </c:pt>
                <c:pt idx="6">
                  <c:v>95.402028544000018</c:v>
                </c:pt>
                <c:pt idx="7">
                  <c:v>100.19307167800004</c:v>
                </c:pt>
                <c:pt idx="8">
                  <c:v>103.77164600899998</c:v>
                </c:pt>
                <c:pt idx="9">
                  <c:v>110.27023714800001</c:v>
                </c:pt>
              </c:numCache>
            </c:numRef>
          </c:val>
          <c:extLst>
            <c:ext xmlns:c16="http://schemas.microsoft.com/office/drawing/2014/chart" uri="{C3380CC4-5D6E-409C-BE32-E72D297353CC}">
              <c16:uniqueId val="{00000001-FD9D-4B48-B718-90A1FD01F104}"/>
            </c:ext>
          </c:extLst>
        </c:ser>
        <c:dLbls>
          <c:showLegendKey val="0"/>
          <c:showVal val="0"/>
          <c:showCatName val="0"/>
          <c:showSerName val="0"/>
          <c:showPercent val="0"/>
          <c:showBubbleSize val="0"/>
        </c:dLbls>
        <c:gapWidth val="80"/>
        <c:overlap val="100"/>
        <c:axId val="533070608"/>
        <c:axId val="533070936"/>
      </c:barChart>
      <c:catAx>
        <c:axId val="533070608"/>
        <c:scaling>
          <c:orientation val="minMax"/>
        </c:scaling>
        <c:delete val="0"/>
        <c:axPos val="b"/>
        <c:numFmt formatCode="General" sourceLinked="1"/>
        <c:majorTickMark val="none"/>
        <c:minorTickMark val="none"/>
        <c:tickLblPos val="low"/>
        <c:spPr>
          <a:noFill/>
          <a:ln w="12700"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Roboto" panose="02000000000000000000" pitchFamily="2" charset="0"/>
                <a:ea typeface="Roboto" panose="02000000000000000000" pitchFamily="2" charset="0"/>
                <a:cs typeface="+mn-cs"/>
              </a:defRPr>
            </a:pPr>
            <a:endParaRPr lang="sv-SE"/>
          </a:p>
        </c:txPr>
        <c:crossAx val="533070936"/>
        <c:crosses val="autoZero"/>
        <c:auto val="1"/>
        <c:lblAlgn val="ctr"/>
        <c:lblOffset val="100"/>
        <c:noMultiLvlLbl val="0"/>
      </c:catAx>
      <c:valAx>
        <c:axId val="53307093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out"/>
        <c:minorTickMark val="none"/>
        <c:tickLblPos val="nextTo"/>
        <c:spPr>
          <a:noFill/>
          <a:ln w="12700">
            <a:solidFill>
              <a:sysClr val="windowText" lastClr="000000"/>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Roboto" panose="02000000000000000000" pitchFamily="2" charset="0"/>
                <a:ea typeface="Roboto" panose="02000000000000000000" pitchFamily="2" charset="0"/>
                <a:cs typeface="+mn-cs"/>
              </a:defRPr>
            </a:pPr>
            <a:endParaRPr lang="sv-SE"/>
          </a:p>
        </c:txPr>
        <c:crossAx val="533070608"/>
        <c:crosses val="autoZero"/>
        <c:crossBetween val="between"/>
      </c:valAx>
      <c:spPr>
        <a:noFill/>
        <a:ln>
          <a:noFill/>
        </a:ln>
        <a:effectLst/>
      </c:spPr>
    </c:plotArea>
    <c:legend>
      <c:legendPos val="b"/>
      <c:layout>
        <c:manualLayout>
          <c:xMode val="edge"/>
          <c:yMode val="edge"/>
          <c:x val="0.17587541070091162"/>
          <c:y val="0.95832691967306649"/>
          <c:w val="0.6482228835978836"/>
          <c:h val="3.1676175364359072E-2"/>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Roboto" panose="02000000000000000000" pitchFamily="2" charset="0"/>
              <a:ea typeface="Roboto" panose="02000000000000000000" pitchFamily="2" charset="0"/>
              <a:cs typeface="+mn-cs"/>
            </a:defRPr>
          </a:pPr>
          <a:endParaRPr lang="sv-SE"/>
        </a:p>
      </c:txPr>
    </c:legend>
    <c:plotVisOnly val="1"/>
    <c:dispBlanksAs val="gap"/>
    <c:showDLblsOverMax val="0"/>
  </c:chart>
  <c:spPr>
    <a:noFill/>
    <a:ln w="9525" cap="flat" cmpd="sng" algn="ctr">
      <a:noFill/>
      <a:round/>
    </a:ln>
    <a:effectLst/>
  </c:spPr>
  <c:txPr>
    <a:bodyPr/>
    <a:lstStyle/>
    <a:p>
      <a:pPr>
        <a:defRPr sz="900">
          <a:solidFill>
            <a:sysClr val="windowText" lastClr="000000"/>
          </a:solidFill>
          <a:latin typeface="Roboto" panose="02000000000000000000" pitchFamily="2" charset="0"/>
          <a:ea typeface="Roboto" panose="02000000000000000000" pitchFamily="2" charset="0"/>
        </a:defRPr>
      </a:pPr>
      <a:endParaRPr lang="sv-SE"/>
    </a:p>
  </c:txPr>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5.5233961014637532E-2"/>
          <c:y val="2.38125E-2"/>
          <c:w val="0.91109367412481523"/>
          <c:h val="0.88401289565966323"/>
        </c:manualLayout>
      </c:layout>
      <c:barChart>
        <c:barDir val="col"/>
        <c:grouping val="stacked"/>
        <c:varyColors val="0"/>
        <c:ser>
          <c:idx val="3"/>
          <c:order val="0"/>
          <c:tx>
            <c:strRef>
              <c:f>'Data Dia 20'!$D$9</c:f>
              <c:strCache>
                <c:ptCount val="1"/>
                <c:pt idx="0">
                  <c:v>Villor</c:v>
                </c:pt>
              </c:strCache>
            </c:strRef>
          </c:tx>
          <c:spPr>
            <a:solidFill>
              <a:srgbClr val="6679BB"/>
            </a:solidFill>
            <a:ln>
              <a:noFill/>
            </a:ln>
            <a:effectLst/>
          </c:spPr>
          <c:invertIfNegative val="0"/>
          <c:cat>
            <c:numRef>
              <c:f>'Data Dia 20'!$A$10:$A$19</c:f>
              <c:numCache>
                <c:formatCode>General</c:formatCode>
                <c:ptCount val="10"/>
                <c:pt idx="0">
                  <c:v>2013</c:v>
                </c:pt>
                <c:pt idx="1">
                  <c:v>2014</c:v>
                </c:pt>
                <c:pt idx="2">
                  <c:v>2015</c:v>
                </c:pt>
                <c:pt idx="3">
                  <c:v>2016</c:v>
                </c:pt>
                <c:pt idx="4">
                  <c:v>2017</c:v>
                </c:pt>
                <c:pt idx="5">
                  <c:v>2018</c:v>
                </c:pt>
                <c:pt idx="6">
                  <c:v>2019</c:v>
                </c:pt>
                <c:pt idx="7">
                  <c:v>2020</c:v>
                </c:pt>
                <c:pt idx="8">
                  <c:v>2021</c:v>
                </c:pt>
                <c:pt idx="9">
                  <c:v>2022</c:v>
                </c:pt>
              </c:numCache>
            </c:numRef>
          </c:cat>
          <c:val>
            <c:numRef>
              <c:f>'Data Dia 20'!$D$10:$D$19</c:f>
              <c:numCache>
                <c:formatCode>#,##0</c:formatCode>
                <c:ptCount val="10"/>
                <c:pt idx="0">
                  <c:v>11327</c:v>
                </c:pt>
                <c:pt idx="1">
                  <c:v>18928</c:v>
                </c:pt>
                <c:pt idx="2">
                  <c:v>7676</c:v>
                </c:pt>
                <c:pt idx="3">
                  <c:v>10640</c:v>
                </c:pt>
                <c:pt idx="4">
                  <c:v>8057</c:v>
                </c:pt>
                <c:pt idx="5">
                  <c:v>11369</c:v>
                </c:pt>
                <c:pt idx="6">
                  <c:v>15451</c:v>
                </c:pt>
                <c:pt idx="7">
                  <c:v>10297</c:v>
                </c:pt>
                <c:pt idx="8">
                  <c:v>12600</c:v>
                </c:pt>
                <c:pt idx="9">
                  <c:v>11005</c:v>
                </c:pt>
              </c:numCache>
            </c:numRef>
          </c:val>
          <c:extLst>
            <c:ext xmlns:c16="http://schemas.microsoft.com/office/drawing/2014/chart" uri="{C3380CC4-5D6E-409C-BE32-E72D297353CC}">
              <c16:uniqueId val="{00000000-1537-4A0D-83D2-01D26CA2B470}"/>
            </c:ext>
          </c:extLst>
        </c:ser>
        <c:ser>
          <c:idx val="1"/>
          <c:order val="1"/>
          <c:tx>
            <c:strRef>
              <c:f>'Data Dia 20'!$B$9</c:f>
              <c:strCache>
                <c:ptCount val="1"/>
                <c:pt idx="0">
                  <c:v>Fritidshus</c:v>
                </c:pt>
              </c:strCache>
            </c:strRef>
          </c:tx>
          <c:spPr>
            <a:solidFill>
              <a:srgbClr val="FFD478"/>
            </a:solidFill>
            <a:ln>
              <a:noFill/>
            </a:ln>
            <a:effectLst/>
          </c:spPr>
          <c:invertIfNegative val="0"/>
          <c:cat>
            <c:numRef>
              <c:f>'Data Dia 20'!$A$10:$A$19</c:f>
              <c:numCache>
                <c:formatCode>General</c:formatCode>
                <c:ptCount val="10"/>
                <c:pt idx="0">
                  <c:v>2013</c:v>
                </c:pt>
                <c:pt idx="1">
                  <c:v>2014</c:v>
                </c:pt>
                <c:pt idx="2">
                  <c:v>2015</c:v>
                </c:pt>
                <c:pt idx="3">
                  <c:v>2016</c:v>
                </c:pt>
                <c:pt idx="4">
                  <c:v>2017</c:v>
                </c:pt>
                <c:pt idx="5">
                  <c:v>2018</c:v>
                </c:pt>
                <c:pt idx="6">
                  <c:v>2019</c:v>
                </c:pt>
                <c:pt idx="7">
                  <c:v>2020</c:v>
                </c:pt>
                <c:pt idx="8">
                  <c:v>2021</c:v>
                </c:pt>
                <c:pt idx="9">
                  <c:v>2022</c:v>
                </c:pt>
              </c:numCache>
            </c:numRef>
          </c:cat>
          <c:val>
            <c:numRef>
              <c:f>'Data Dia 20'!$B$10:$B$19</c:f>
              <c:numCache>
                <c:formatCode>#,##0</c:formatCode>
                <c:ptCount val="10"/>
                <c:pt idx="0">
                  <c:v>1307</c:v>
                </c:pt>
                <c:pt idx="1">
                  <c:v>2294</c:v>
                </c:pt>
                <c:pt idx="2">
                  <c:v>1035</c:v>
                </c:pt>
                <c:pt idx="3">
                  <c:v>1210</c:v>
                </c:pt>
                <c:pt idx="4">
                  <c:v>929</c:v>
                </c:pt>
                <c:pt idx="5">
                  <c:v>1423</c:v>
                </c:pt>
                <c:pt idx="6">
                  <c:v>1993</c:v>
                </c:pt>
                <c:pt idx="7">
                  <c:v>1322</c:v>
                </c:pt>
                <c:pt idx="8">
                  <c:v>2014</c:v>
                </c:pt>
                <c:pt idx="9">
                  <c:v>1514</c:v>
                </c:pt>
              </c:numCache>
            </c:numRef>
          </c:val>
          <c:extLst>
            <c:ext xmlns:c16="http://schemas.microsoft.com/office/drawing/2014/chart" uri="{C3380CC4-5D6E-409C-BE32-E72D297353CC}">
              <c16:uniqueId val="{00000001-1537-4A0D-83D2-01D26CA2B470}"/>
            </c:ext>
          </c:extLst>
        </c:ser>
        <c:ser>
          <c:idx val="4"/>
          <c:order val="2"/>
          <c:tx>
            <c:strRef>
              <c:f>'Data Dia 20'!$E$9</c:f>
              <c:strCache>
                <c:ptCount val="1"/>
                <c:pt idx="0">
                  <c:v>Övriga bostäder</c:v>
                </c:pt>
              </c:strCache>
            </c:strRef>
          </c:tx>
          <c:spPr>
            <a:solidFill>
              <a:srgbClr val="E93E84"/>
            </a:solidFill>
            <a:ln>
              <a:noFill/>
            </a:ln>
            <a:effectLst/>
          </c:spPr>
          <c:invertIfNegative val="0"/>
          <c:cat>
            <c:numRef>
              <c:f>'Data Dia 20'!$A$10:$A$19</c:f>
              <c:numCache>
                <c:formatCode>General</c:formatCode>
                <c:ptCount val="10"/>
                <c:pt idx="0">
                  <c:v>2013</c:v>
                </c:pt>
                <c:pt idx="1">
                  <c:v>2014</c:v>
                </c:pt>
                <c:pt idx="2">
                  <c:v>2015</c:v>
                </c:pt>
                <c:pt idx="3">
                  <c:v>2016</c:v>
                </c:pt>
                <c:pt idx="4">
                  <c:v>2017</c:v>
                </c:pt>
                <c:pt idx="5">
                  <c:v>2018</c:v>
                </c:pt>
                <c:pt idx="6">
                  <c:v>2019</c:v>
                </c:pt>
                <c:pt idx="7">
                  <c:v>2020</c:v>
                </c:pt>
                <c:pt idx="8">
                  <c:v>2021</c:v>
                </c:pt>
                <c:pt idx="9">
                  <c:v>2022</c:v>
                </c:pt>
              </c:numCache>
            </c:numRef>
          </c:cat>
          <c:val>
            <c:numRef>
              <c:f>'Data Dia 20'!$E$10:$E$19</c:f>
              <c:numCache>
                <c:formatCode>#,##0</c:formatCode>
                <c:ptCount val="10"/>
                <c:pt idx="0">
                  <c:v>7627</c:v>
                </c:pt>
                <c:pt idx="1">
                  <c:v>10475</c:v>
                </c:pt>
                <c:pt idx="2">
                  <c:v>5342</c:v>
                </c:pt>
                <c:pt idx="3">
                  <c:v>7097</c:v>
                </c:pt>
                <c:pt idx="4">
                  <c:v>6137</c:v>
                </c:pt>
                <c:pt idx="5">
                  <c:v>6889</c:v>
                </c:pt>
                <c:pt idx="6">
                  <c:v>10858</c:v>
                </c:pt>
                <c:pt idx="7">
                  <c:v>9703</c:v>
                </c:pt>
                <c:pt idx="8">
                  <c:v>9752</c:v>
                </c:pt>
                <c:pt idx="9">
                  <c:v>9578</c:v>
                </c:pt>
              </c:numCache>
            </c:numRef>
          </c:val>
          <c:extLst>
            <c:ext xmlns:c16="http://schemas.microsoft.com/office/drawing/2014/chart" uri="{C3380CC4-5D6E-409C-BE32-E72D297353CC}">
              <c16:uniqueId val="{00000002-1537-4A0D-83D2-01D26CA2B470}"/>
            </c:ext>
          </c:extLst>
        </c:ser>
        <c:ser>
          <c:idx val="2"/>
          <c:order val="3"/>
          <c:tx>
            <c:strRef>
              <c:f>'Data Dia 20'!$C$9</c:f>
              <c:strCache>
                <c:ptCount val="1"/>
                <c:pt idx="0">
                  <c:v>Företag</c:v>
                </c:pt>
              </c:strCache>
            </c:strRef>
          </c:tx>
          <c:spPr>
            <a:solidFill>
              <a:srgbClr val="C6DE89"/>
            </a:solidFill>
            <a:ln>
              <a:noFill/>
            </a:ln>
            <a:effectLst/>
          </c:spPr>
          <c:invertIfNegative val="0"/>
          <c:cat>
            <c:numRef>
              <c:f>'Data Dia 20'!$A$10:$A$19</c:f>
              <c:numCache>
                <c:formatCode>General</c:formatCode>
                <c:ptCount val="10"/>
                <c:pt idx="0">
                  <c:v>2013</c:v>
                </c:pt>
                <c:pt idx="1">
                  <c:v>2014</c:v>
                </c:pt>
                <c:pt idx="2">
                  <c:v>2015</c:v>
                </c:pt>
                <c:pt idx="3">
                  <c:v>2016</c:v>
                </c:pt>
                <c:pt idx="4">
                  <c:v>2017</c:v>
                </c:pt>
                <c:pt idx="5">
                  <c:v>2018</c:v>
                </c:pt>
                <c:pt idx="6">
                  <c:v>2019</c:v>
                </c:pt>
                <c:pt idx="7">
                  <c:v>2020</c:v>
                </c:pt>
                <c:pt idx="8">
                  <c:v>2021</c:v>
                </c:pt>
                <c:pt idx="9">
                  <c:v>2022</c:v>
                </c:pt>
              </c:numCache>
            </c:numRef>
          </c:cat>
          <c:val>
            <c:numRef>
              <c:f>'Data Dia 20'!$C$10:$C$19</c:f>
              <c:numCache>
                <c:formatCode>#,##0</c:formatCode>
                <c:ptCount val="10"/>
                <c:pt idx="0">
                  <c:v>8347</c:v>
                </c:pt>
                <c:pt idx="1">
                  <c:v>10890</c:v>
                </c:pt>
                <c:pt idx="2">
                  <c:v>4958</c:v>
                </c:pt>
                <c:pt idx="3">
                  <c:v>5802</c:v>
                </c:pt>
                <c:pt idx="4">
                  <c:v>5526</c:v>
                </c:pt>
                <c:pt idx="5">
                  <c:v>7060</c:v>
                </c:pt>
                <c:pt idx="6">
                  <c:v>8281</c:v>
                </c:pt>
                <c:pt idx="7">
                  <c:v>6213</c:v>
                </c:pt>
                <c:pt idx="8">
                  <c:v>6860</c:v>
                </c:pt>
                <c:pt idx="9">
                  <c:v>6603</c:v>
                </c:pt>
              </c:numCache>
            </c:numRef>
          </c:val>
          <c:extLst>
            <c:ext xmlns:c16="http://schemas.microsoft.com/office/drawing/2014/chart" uri="{C3380CC4-5D6E-409C-BE32-E72D297353CC}">
              <c16:uniqueId val="{00000003-1537-4A0D-83D2-01D26CA2B470}"/>
            </c:ext>
          </c:extLst>
        </c:ser>
        <c:ser>
          <c:idx val="6"/>
          <c:order val="4"/>
          <c:tx>
            <c:strRef>
              <c:f>'Data Dia 20'!$F$9</c:f>
              <c:strCache>
                <c:ptCount val="1"/>
                <c:pt idx="0">
                  <c:v>Övrigt</c:v>
                </c:pt>
              </c:strCache>
            </c:strRef>
          </c:tx>
          <c:spPr>
            <a:solidFill>
              <a:sysClr val="window" lastClr="FFFFFF">
                <a:lumMod val="75000"/>
              </a:sysClr>
            </a:solidFill>
            <a:ln>
              <a:noFill/>
            </a:ln>
            <a:effectLst/>
          </c:spPr>
          <c:invertIfNegative val="0"/>
          <c:cat>
            <c:numRef>
              <c:f>'Data Dia 20'!$A$10:$A$19</c:f>
              <c:numCache>
                <c:formatCode>General</c:formatCode>
                <c:ptCount val="10"/>
                <c:pt idx="0">
                  <c:v>2013</c:v>
                </c:pt>
                <c:pt idx="1">
                  <c:v>2014</c:v>
                </c:pt>
                <c:pt idx="2">
                  <c:v>2015</c:v>
                </c:pt>
                <c:pt idx="3">
                  <c:v>2016</c:v>
                </c:pt>
                <c:pt idx="4">
                  <c:v>2017</c:v>
                </c:pt>
                <c:pt idx="5">
                  <c:v>2018</c:v>
                </c:pt>
                <c:pt idx="6">
                  <c:v>2019</c:v>
                </c:pt>
                <c:pt idx="7">
                  <c:v>2020</c:v>
                </c:pt>
                <c:pt idx="8">
                  <c:v>2021</c:v>
                </c:pt>
                <c:pt idx="9">
                  <c:v>2022</c:v>
                </c:pt>
              </c:numCache>
            </c:numRef>
          </c:cat>
          <c:val>
            <c:numRef>
              <c:f>'Data Dia 20'!$F$10:$F$19</c:f>
              <c:numCache>
                <c:formatCode>#,##0</c:formatCode>
                <c:ptCount val="10"/>
                <c:pt idx="0">
                  <c:v>199</c:v>
                </c:pt>
                <c:pt idx="1">
                  <c:v>311</c:v>
                </c:pt>
                <c:pt idx="2">
                  <c:v>308</c:v>
                </c:pt>
                <c:pt idx="3">
                  <c:v>143</c:v>
                </c:pt>
                <c:pt idx="4">
                  <c:v>315</c:v>
                </c:pt>
                <c:pt idx="5">
                  <c:v>764</c:v>
                </c:pt>
                <c:pt idx="6">
                  <c:v>154</c:v>
                </c:pt>
                <c:pt idx="7">
                  <c:v>181</c:v>
                </c:pt>
                <c:pt idx="8">
                  <c:v>145</c:v>
                </c:pt>
                <c:pt idx="9">
                  <c:v>129</c:v>
                </c:pt>
              </c:numCache>
            </c:numRef>
          </c:val>
          <c:extLst>
            <c:ext xmlns:c16="http://schemas.microsoft.com/office/drawing/2014/chart" uri="{C3380CC4-5D6E-409C-BE32-E72D297353CC}">
              <c16:uniqueId val="{00000004-1537-4A0D-83D2-01D26CA2B470}"/>
            </c:ext>
          </c:extLst>
        </c:ser>
        <c:dLbls>
          <c:showLegendKey val="0"/>
          <c:showVal val="0"/>
          <c:showCatName val="0"/>
          <c:showSerName val="0"/>
          <c:showPercent val="0"/>
          <c:showBubbleSize val="0"/>
        </c:dLbls>
        <c:gapWidth val="80"/>
        <c:overlap val="100"/>
        <c:axId val="533070608"/>
        <c:axId val="533070936"/>
        <c:extLst/>
      </c:barChart>
      <c:lineChart>
        <c:grouping val="standard"/>
        <c:varyColors val="0"/>
        <c:ser>
          <c:idx val="7"/>
          <c:order val="5"/>
          <c:tx>
            <c:strRef>
              <c:f>'Data Dia 20'!$I$9</c:f>
              <c:strCache>
                <c:ptCount val="1"/>
                <c:pt idx="0">
                  <c:v>Totalt skadebelopp (höger axel)</c:v>
                </c:pt>
              </c:strCache>
            </c:strRef>
          </c:tx>
          <c:spPr>
            <a:ln w="19050" cap="rnd">
              <a:solidFill>
                <a:sysClr val="windowText" lastClr="000000"/>
              </a:solidFill>
              <a:round/>
            </a:ln>
            <a:effectLst/>
          </c:spPr>
          <c:marker>
            <c:symbol val="none"/>
          </c:marker>
          <c:cat>
            <c:numRef>
              <c:f>'Data Dia 20'!$A$10:$A$19</c:f>
              <c:numCache>
                <c:formatCode>General</c:formatCode>
                <c:ptCount val="10"/>
                <c:pt idx="0">
                  <c:v>2013</c:v>
                </c:pt>
                <c:pt idx="1">
                  <c:v>2014</c:v>
                </c:pt>
                <c:pt idx="2">
                  <c:v>2015</c:v>
                </c:pt>
                <c:pt idx="3">
                  <c:v>2016</c:v>
                </c:pt>
                <c:pt idx="4">
                  <c:v>2017</c:v>
                </c:pt>
                <c:pt idx="5">
                  <c:v>2018</c:v>
                </c:pt>
                <c:pt idx="6">
                  <c:v>2019</c:v>
                </c:pt>
                <c:pt idx="7">
                  <c:v>2020</c:v>
                </c:pt>
                <c:pt idx="8">
                  <c:v>2021</c:v>
                </c:pt>
                <c:pt idx="9">
                  <c:v>2022</c:v>
                </c:pt>
              </c:numCache>
            </c:numRef>
          </c:cat>
          <c:val>
            <c:numRef>
              <c:f>'Data Dia 20'!$I$10:$I$19</c:f>
              <c:numCache>
                <c:formatCode>#\ ##0.0</c:formatCode>
                <c:ptCount val="10"/>
                <c:pt idx="0">
                  <c:v>5.2464259999999996</c:v>
                </c:pt>
                <c:pt idx="1">
                  <c:v>4.8304689999999999</c:v>
                </c:pt>
                <c:pt idx="2">
                  <c:v>3.9977490000000002</c:v>
                </c:pt>
                <c:pt idx="3">
                  <c:v>4.6773301050000002</c:v>
                </c:pt>
                <c:pt idx="4">
                  <c:v>5.5070560000000004</c:v>
                </c:pt>
                <c:pt idx="5">
                  <c:v>6.4290351030000004</c:v>
                </c:pt>
                <c:pt idx="6">
                  <c:v>6.0675018290000002</c:v>
                </c:pt>
                <c:pt idx="7">
                  <c:v>7.0202355760000001</c:v>
                </c:pt>
                <c:pt idx="8">
                  <c:v>6.0512558529999998</c:v>
                </c:pt>
                <c:pt idx="9">
                  <c:v>6.5639333690899999</c:v>
                </c:pt>
              </c:numCache>
            </c:numRef>
          </c:val>
          <c:smooth val="0"/>
          <c:extLst>
            <c:ext xmlns:c16="http://schemas.microsoft.com/office/drawing/2014/chart" uri="{C3380CC4-5D6E-409C-BE32-E72D297353CC}">
              <c16:uniqueId val="{00000005-1537-4A0D-83D2-01D26CA2B470}"/>
            </c:ext>
          </c:extLst>
        </c:ser>
        <c:dLbls>
          <c:showLegendKey val="0"/>
          <c:showVal val="0"/>
          <c:showCatName val="0"/>
          <c:showSerName val="0"/>
          <c:showPercent val="0"/>
          <c:showBubbleSize val="0"/>
        </c:dLbls>
        <c:marker val="1"/>
        <c:smooth val="0"/>
        <c:axId val="1036248384"/>
        <c:axId val="1021943392"/>
      </c:lineChart>
      <c:catAx>
        <c:axId val="533070608"/>
        <c:scaling>
          <c:orientation val="minMax"/>
        </c:scaling>
        <c:delete val="0"/>
        <c:axPos val="b"/>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Roboto" panose="02000000000000000000" pitchFamily="2" charset="0"/>
                <a:ea typeface="Roboto" panose="02000000000000000000" pitchFamily="2" charset="0"/>
                <a:cs typeface="+mn-cs"/>
              </a:defRPr>
            </a:pPr>
            <a:endParaRPr lang="sv-SE"/>
          </a:p>
        </c:txPr>
        <c:crossAx val="533070936"/>
        <c:crosses val="autoZero"/>
        <c:auto val="1"/>
        <c:lblAlgn val="ctr"/>
        <c:lblOffset val="100"/>
        <c:noMultiLvlLbl val="0"/>
      </c:catAx>
      <c:valAx>
        <c:axId val="53307093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out"/>
        <c:minorTickMark val="none"/>
        <c:tickLblPos val="nextTo"/>
        <c:spPr>
          <a:noFill/>
          <a:ln>
            <a:solidFill>
              <a:sysClr val="windowText" lastClr="000000"/>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Roboto" panose="02000000000000000000" pitchFamily="2" charset="0"/>
                <a:ea typeface="Roboto" panose="02000000000000000000" pitchFamily="2" charset="0"/>
                <a:cs typeface="+mn-cs"/>
              </a:defRPr>
            </a:pPr>
            <a:endParaRPr lang="sv-SE"/>
          </a:p>
        </c:txPr>
        <c:crossAx val="533070608"/>
        <c:crosses val="autoZero"/>
        <c:crossBetween val="between"/>
      </c:valAx>
      <c:valAx>
        <c:axId val="1021943392"/>
        <c:scaling>
          <c:orientation val="minMax"/>
        </c:scaling>
        <c:delete val="0"/>
        <c:axPos val="r"/>
        <c:numFmt formatCode="0" sourceLinked="0"/>
        <c:majorTickMark val="out"/>
        <c:minorTickMark val="none"/>
        <c:tickLblPos val="nextTo"/>
        <c:spPr>
          <a:noFill/>
          <a:ln>
            <a:solidFill>
              <a:sysClr val="windowText" lastClr="000000"/>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Roboto" panose="02000000000000000000" pitchFamily="2" charset="0"/>
                <a:ea typeface="Roboto" panose="02000000000000000000" pitchFamily="2" charset="0"/>
                <a:cs typeface="+mn-cs"/>
              </a:defRPr>
            </a:pPr>
            <a:endParaRPr lang="sv-SE"/>
          </a:p>
        </c:txPr>
        <c:crossAx val="1036248384"/>
        <c:crosses val="max"/>
        <c:crossBetween val="between"/>
      </c:valAx>
      <c:catAx>
        <c:axId val="1036248384"/>
        <c:scaling>
          <c:orientation val="minMax"/>
        </c:scaling>
        <c:delete val="1"/>
        <c:axPos val="b"/>
        <c:numFmt formatCode="General" sourceLinked="1"/>
        <c:majorTickMark val="out"/>
        <c:minorTickMark val="none"/>
        <c:tickLblPos val="nextTo"/>
        <c:crossAx val="1021943392"/>
        <c:crosses val="autoZero"/>
        <c:auto val="1"/>
        <c:lblAlgn val="ctr"/>
        <c:lblOffset val="100"/>
        <c:noMultiLvlLbl val="0"/>
      </c:catAx>
      <c:spPr>
        <a:noFill/>
        <a:ln>
          <a:noFill/>
        </a:ln>
        <a:effectLst/>
      </c:spPr>
    </c:plotArea>
    <c:legend>
      <c:legendPos val="b"/>
      <c:layout>
        <c:manualLayout>
          <c:xMode val="edge"/>
          <c:yMode val="edge"/>
          <c:x val="1.6951934949665941E-2"/>
          <c:y val="0.94675563278682906"/>
          <c:w val="0.97449537037037037"/>
          <c:h val="4.0449732999460426E-2"/>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Roboto" panose="02000000000000000000" pitchFamily="2" charset="0"/>
              <a:ea typeface="Roboto" panose="02000000000000000000" pitchFamily="2" charset="0"/>
              <a:cs typeface="+mn-cs"/>
            </a:defRPr>
          </a:pPr>
          <a:endParaRPr lang="sv-SE"/>
        </a:p>
      </c:txPr>
    </c:legend>
    <c:plotVisOnly val="1"/>
    <c:dispBlanksAs val="gap"/>
    <c:showDLblsOverMax val="0"/>
  </c:chart>
  <c:spPr>
    <a:noFill/>
    <a:ln w="9525" cap="flat" cmpd="sng" algn="ctr">
      <a:noFill/>
      <a:round/>
    </a:ln>
    <a:effectLst/>
  </c:spPr>
  <c:txPr>
    <a:bodyPr/>
    <a:lstStyle/>
    <a:p>
      <a:pPr>
        <a:defRPr sz="900">
          <a:solidFill>
            <a:sysClr val="windowText" lastClr="000000"/>
          </a:solidFill>
          <a:latin typeface="Roboto" panose="02000000000000000000" pitchFamily="2" charset="0"/>
          <a:ea typeface="Roboto" panose="02000000000000000000" pitchFamily="2" charset="0"/>
        </a:defRPr>
      </a:pPr>
      <a:endParaRPr lang="sv-SE"/>
    </a:p>
  </c:txPr>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8075276574293434E-2"/>
          <c:y val="2.0823767777924638E-2"/>
          <c:w val="0.90147933010703651"/>
          <c:h val="0.8782827914930309"/>
        </c:manualLayout>
      </c:layout>
      <c:barChart>
        <c:barDir val="col"/>
        <c:grouping val="stacked"/>
        <c:varyColors val="0"/>
        <c:ser>
          <c:idx val="2"/>
          <c:order val="1"/>
          <c:tx>
            <c:strRef>
              <c:f>'Data Dia 21'!$D$9</c:f>
              <c:strCache>
                <c:ptCount val="1"/>
                <c:pt idx="0">
                  <c:v>Naturorsakad skada, övrigt</c:v>
                </c:pt>
              </c:strCache>
            </c:strRef>
          </c:tx>
          <c:spPr>
            <a:solidFill>
              <a:schemeClr val="accent2"/>
            </a:solidFill>
            <a:ln>
              <a:noFill/>
            </a:ln>
            <a:effectLst/>
          </c:spPr>
          <c:invertIfNegative val="0"/>
          <c:cat>
            <c:numRef>
              <c:f>'Data Dia 21'!$A$10:$A$47</c:f>
              <c:numCache>
                <c:formatCode>General</c:formatCode>
                <c:ptCount val="38"/>
                <c:pt idx="0">
                  <c:v>1985</c:v>
                </c:pt>
                <c:pt idx="1">
                  <c:v>1986</c:v>
                </c:pt>
                <c:pt idx="2">
                  <c:v>1987</c:v>
                </c:pt>
                <c:pt idx="3">
                  <c:v>1988</c:v>
                </c:pt>
                <c:pt idx="4">
                  <c:v>1989</c:v>
                </c:pt>
                <c:pt idx="5">
                  <c:v>1990</c:v>
                </c:pt>
                <c:pt idx="6">
                  <c:v>1991</c:v>
                </c:pt>
                <c:pt idx="7">
                  <c:v>1992</c:v>
                </c:pt>
                <c:pt idx="8">
                  <c:v>1993</c:v>
                </c:pt>
                <c:pt idx="9">
                  <c:v>1994</c:v>
                </c:pt>
                <c:pt idx="10">
                  <c:v>1995</c:v>
                </c:pt>
                <c:pt idx="11">
                  <c:v>1996</c:v>
                </c:pt>
                <c:pt idx="12">
                  <c:v>1997</c:v>
                </c:pt>
                <c:pt idx="13">
                  <c:v>1998</c:v>
                </c:pt>
                <c:pt idx="14">
                  <c:v>1999</c:v>
                </c:pt>
                <c:pt idx="15">
                  <c:v>2000</c:v>
                </c:pt>
                <c:pt idx="16">
                  <c:v>2001</c:v>
                </c:pt>
                <c:pt idx="17">
                  <c:v>2002</c:v>
                </c:pt>
                <c:pt idx="18">
                  <c:v>2003</c:v>
                </c:pt>
                <c:pt idx="19">
                  <c:v>2004</c:v>
                </c:pt>
                <c:pt idx="20">
                  <c:v>2005</c:v>
                </c:pt>
                <c:pt idx="21">
                  <c:v>2006</c:v>
                </c:pt>
                <c:pt idx="22">
                  <c:v>2007</c:v>
                </c:pt>
                <c:pt idx="23">
                  <c:v>2008</c:v>
                </c:pt>
                <c:pt idx="24">
                  <c:v>2009</c:v>
                </c:pt>
                <c:pt idx="25">
                  <c:v>2010</c:v>
                </c:pt>
                <c:pt idx="26">
                  <c:v>2011</c:v>
                </c:pt>
                <c:pt idx="27">
                  <c:v>2012</c:v>
                </c:pt>
                <c:pt idx="28">
                  <c:v>2013</c:v>
                </c:pt>
                <c:pt idx="29">
                  <c:v>2014</c:v>
                </c:pt>
                <c:pt idx="30">
                  <c:v>2015</c:v>
                </c:pt>
                <c:pt idx="31">
                  <c:v>2016</c:v>
                </c:pt>
                <c:pt idx="32">
                  <c:v>2017</c:v>
                </c:pt>
                <c:pt idx="33">
                  <c:v>2018</c:v>
                </c:pt>
                <c:pt idx="34">
                  <c:v>2019</c:v>
                </c:pt>
                <c:pt idx="35">
                  <c:v>2020</c:v>
                </c:pt>
                <c:pt idx="36">
                  <c:v>2021</c:v>
                </c:pt>
                <c:pt idx="37">
                  <c:v>2022</c:v>
                </c:pt>
              </c:numCache>
            </c:numRef>
          </c:cat>
          <c:val>
            <c:numRef>
              <c:f>'Data Dia 21'!$D$10:$D$47</c:f>
              <c:numCache>
                <c:formatCode>#,##0</c:formatCode>
                <c:ptCount val="38"/>
                <c:pt idx="30">
                  <c:v>3557</c:v>
                </c:pt>
                <c:pt idx="31">
                  <c:v>1246</c:v>
                </c:pt>
                <c:pt idx="32">
                  <c:v>1155</c:v>
                </c:pt>
                <c:pt idx="33">
                  <c:v>2271</c:v>
                </c:pt>
                <c:pt idx="34">
                  <c:v>2379</c:v>
                </c:pt>
                <c:pt idx="35">
                  <c:v>1270</c:v>
                </c:pt>
                <c:pt idx="36">
                  <c:v>3007</c:v>
                </c:pt>
                <c:pt idx="37">
                  <c:v>2375</c:v>
                </c:pt>
              </c:numCache>
            </c:numRef>
          </c:val>
          <c:extLst>
            <c:ext xmlns:c16="http://schemas.microsoft.com/office/drawing/2014/chart" uri="{C3380CC4-5D6E-409C-BE32-E72D297353CC}">
              <c16:uniqueId val="{00000000-3D01-471D-8A8D-FE38F0969811}"/>
            </c:ext>
          </c:extLst>
        </c:ser>
        <c:ser>
          <c:idx val="0"/>
          <c:order val="2"/>
          <c:tx>
            <c:strRef>
              <c:f>'Data Dia 21'!$B$9</c:f>
              <c:strCache>
                <c:ptCount val="1"/>
                <c:pt idx="0">
                  <c:v>Naturorsakad skada, vatten</c:v>
                </c:pt>
              </c:strCache>
            </c:strRef>
          </c:tx>
          <c:spPr>
            <a:solidFill>
              <a:schemeClr val="accent1"/>
            </a:solidFill>
            <a:ln>
              <a:noFill/>
            </a:ln>
            <a:effectLst/>
          </c:spPr>
          <c:invertIfNegative val="0"/>
          <c:cat>
            <c:numRef>
              <c:f>'Data Dia 21'!$A$10:$A$47</c:f>
              <c:numCache>
                <c:formatCode>General</c:formatCode>
                <c:ptCount val="38"/>
                <c:pt idx="0">
                  <c:v>1985</c:v>
                </c:pt>
                <c:pt idx="1">
                  <c:v>1986</c:v>
                </c:pt>
                <c:pt idx="2">
                  <c:v>1987</c:v>
                </c:pt>
                <c:pt idx="3">
                  <c:v>1988</c:v>
                </c:pt>
                <c:pt idx="4">
                  <c:v>1989</c:v>
                </c:pt>
                <c:pt idx="5">
                  <c:v>1990</c:v>
                </c:pt>
                <c:pt idx="6">
                  <c:v>1991</c:v>
                </c:pt>
                <c:pt idx="7">
                  <c:v>1992</c:v>
                </c:pt>
                <c:pt idx="8">
                  <c:v>1993</c:v>
                </c:pt>
                <c:pt idx="9">
                  <c:v>1994</c:v>
                </c:pt>
                <c:pt idx="10">
                  <c:v>1995</c:v>
                </c:pt>
                <c:pt idx="11">
                  <c:v>1996</c:v>
                </c:pt>
                <c:pt idx="12">
                  <c:v>1997</c:v>
                </c:pt>
                <c:pt idx="13">
                  <c:v>1998</c:v>
                </c:pt>
                <c:pt idx="14">
                  <c:v>1999</c:v>
                </c:pt>
                <c:pt idx="15">
                  <c:v>2000</c:v>
                </c:pt>
                <c:pt idx="16">
                  <c:v>2001</c:v>
                </c:pt>
                <c:pt idx="17">
                  <c:v>2002</c:v>
                </c:pt>
                <c:pt idx="18">
                  <c:v>2003</c:v>
                </c:pt>
                <c:pt idx="19">
                  <c:v>2004</c:v>
                </c:pt>
                <c:pt idx="20">
                  <c:v>2005</c:v>
                </c:pt>
                <c:pt idx="21">
                  <c:v>2006</c:v>
                </c:pt>
                <c:pt idx="22">
                  <c:v>2007</c:v>
                </c:pt>
                <c:pt idx="23">
                  <c:v>2008</c:v>
                </c:pt>
                <c:pt idx="24">
                  <c:v>2009</c:v>
                </c:pt>
                <c:pt idx="25">
                  <c:v>2010</c:v>
                </c:pt>
                <c:pt idx="26">
                  <c:v>2011</c:v>
                </c:pt>
                <c:pt idx="27">
                  <c:v>2012</c:v>
                </c:pt>
                <c:pt idx="28">
                  <c:v>2013</c:v>
                </c:pt>
                <c:pt idx="29">
                  <c:v>2014</c:v>
                </c:pt>
                <c:pt idx="30">
                  <c:v>2015</c:v>
                </c:pt>
                <c:pt idx="31">
                  <c:v>2016</c:v>
                </c:pt>
                <c:pt idx="32">
                  <c:v>2017</c:v>
                </c:pt>
                <c:pt idx="33">
                  <c:v>2018</c:v>
                </c:pt>
                <c:pt idx="34">
                  <c:v>2019</c:v>
                </c:pt>
                <c:pt idx="35">
                  <c:v>2020</c:v>
                </c:pt>
                <c:pt idx="36">
                  <c:v>2021</c:v>
                </c:pt>
                <c:pt idx="37">
                  <c:v>2022</c:v>
                </c:pt>
              </c:numCache>
            </c:numRef>
          </c:cat>
          <c:val>
            <c:numRef>
              <c:f>'Data Dia 21'!$B$10:$B$47</c:f>
              <c:numCache>
                <c:formatCode>#,##0</c:formatCode>
                <c:ptCount val="38"/>
                <c:pt idx="26">
                  <c:v>6809</c:v>
                </c:pt>
                <c:pt idx="27">
                  <c:v>3629</c:v>
                </c:pt>
                <c:pt idx="28">
                  <c:v>3486</c:v>
                </c:pt>
                <c:pt idx="29">
                  <c:v>17667</c:v>
                </c:pt>
                <c:pt idx="30">
                  <c:v>3467</c:v>
                </c:pt>
                <c:pt idx="31">
                  <c:v>3307</c:v>
                </c:pt>
                <c:pt idx="32">
                  <c:v>4112</c:v>
                </c:pt>
                <c:pt idx="33">
                  <c:v>4720</c:v>
                </c:pt>
                <c:pt idx="34">
                  <c:v>5406</c:v>
                </c:pt>
                <c:pt idx="35">
                  <c:v>5662</c:v>
                </c:pt>
                <c:pt idx="36">
                  <c:v>17938</c:v>
                </c:pt>
                <c:pt idx="37">
                  <c:v>5426</c:v>
                </c:pt>
              </c:numCache>
            </c:numRef>
          </c:val>
          <c:extLst>
            <c:ext xmlns:c16="http://schemas.microsoft.com/office/drawing/2014/chart" uri="{C3380CC4-5D6E-409C-BE32-E72D297353CC}">
              <c16:uniqueId val="{00000001-3D01-471D-8A8D-FE38F0969811}"/>
            </c:ext>
          </c:extLst>
        </c:ser>
        <c:ser>
          <c:idx val="1"/>
          <c:order val="3"/>
          <c:tx>
            <c:strRef>
              <c:f>'Data Dia 21'!$C$9</c:f>
              <c:strCache>
                <c:ptCount val="1"/>
                <c:pt idx="0">
                  <c:v>Naturorsakad skada, storm</c:v>
                </c:pt>
              </c:strCache>
            </c:strRef>
          </c:tx>
          <c:spPr>
            <a:solidFill>
              <a:schemeClr val="accent3"/>
            </a:solidFill>
            <a:ln>
              <a:noFill/>
            </a:ln>
            <a:effectLst/>
          </c:spPr>
          <c:invertIfNegative val="0"/>
          <c:cat>
            <c:numRef>
              <c:f>'Data Dia 21'!$A$10:$A$47</c:f>
              <c:numCache>
                <c:formatCode>General</c:formatCode>
                <c:ptCount val="38"/>
                <c:pt idx="0">
                  <c:v>1985</c:v>
                </c:pt>
                <c:pt idx="1">
                  <c:v>1986</c:v>
                </c:pt>
                <c:pt idx="2">
                  <c:v>1987</c:v>
                </c:pt>
                <c:pt idx="3">
                  <c:v>1988</c:v>
                </c:pt>
                <c:pt idx="4">
                  <c:v>1989</c:v>
                </c:pt>
                <c:pt idx="5">
                  <c:v>1990</c:v>
                </c:pt>
                <c:pt idx="6">
                  <c:v>1991</c:v>
                </c:pt>
                <c:pt idx="7">
                  <c:v>1992</c:v>
                </c:pt>
                <c:pt idx="8">
                  <c:v>1993</c:v>
                </c:pt>
                <c:pt idx="9">
                  <c:v>1994</c:v>
                </c:pt>
                <c:pt idx="10">
                  <c:v>1995</c:v>
                </c:pt>
                <c:pt idx="11">
                  <c:v>1996</c:v>
                </c:pt>
                <c:pt idx="12">
                  <c:v>1997</c:v>
                </c:pt>
                <c:pt idx="13">
                  <c:v>1998</c:v>
                </c:pt>
                <c:pt idx="14">
                  <c:v>1999</c:v>
                </c:pt>
                <c:pt idx="15">
                  <c:v>2000</c:v>
                </c:pt>
                <c:pt idx="16">
                  <c:v>2001</c:v>
                </c:pt>
                <c:pt idx="17">
                  <c:v>2002</c:v>
                </c:pt>
                <c:pt idx="18">
                  <c:v>2003</c:v>
                </c:pt>
                <c:pt idx="19">
                  <c:v>2004</c:v>
                </c:pt>
                <c:pt idx="20">
                  <c:v>2005</c:v>
                </c:pt>
                <c:pt idx="21">
                  <c:v>2006</c:v>
                </c:pt>
                <c:pt idx="22">
                  <c:v>2007</c:v>
                </c:pt>
                <c:pt idx="23">
                  <c:v>2008</c:v>
                </c:pt>
                <c:pt idx="24">
                  <c:v>2009</c:v>
                </c:pt>
                <c:pt idx="25">
                  <c:v>2010</c:v>
                </c:pt>
                <c:pt idx="26">
                  <c:v>2011</c:v>
                </c:pt>
                <c:pt idx="27">
                  <c:v>2012</c:v>
                </c:pt>
                <c:pt idx="28">
                  <c:v>2013</c:v>
                </c:pt>
                <c:pt idx="29">
                  <c:v>2014</c:v>
                </c:pt>
                <c:pt idx="30">
                  <c:v>2015</c:v>
                </c:pt>
                <c:pt idx="31">
                  <c:v>2016</c:v>
                </c:pt>
                <c:pt idx="32">
                  <c:v>2017</c:v>
                </c:pt>
                <c:pt idx="33">
                  <c:v>2018</c:v>
                </c:pt>
                <c:pt idx="34">
                  <c:v>2019</c:v>
                </c:pt>
                <c:pt idx="35">
                  <c:v>2020</c:v>
                </c:pt>
                <c:pt idx="36">
                  <c:v>2021</c:v>
                </c:pt>
                <c:pt idx="37">
                  <c:v>2022</c:v>
                </c:pt>
              </c:numCache>
            </c:numRef>
          </c:cat>
          <c:val>
            <c:numRef>
              <c:f>'Data Dia 21'!$C$10:$C$47</c:f>
              <c:numCache>
                <c:formatCode>#,##0</c:formatCode>
                <c:ptCount val="38"/>
                <c:pt idx="0">
                  <c:v>8909</c:v>
                </c:pt>
                <c:pt idx="1">
                  <c:v>9906</c:v>
                </c:pt>
                <c:pt idx="2">
                  <c:v>5066</c:v>
                </c:pt>
                <c:pt idx="3">
                  <c:v>12439</c:v>
                </c:pt>
                <c:pt idx="4">
                  <c:v>7085</c:v>
                </c:pt>
                <c:pt idx="5">
                  <c:v>10534</c:v>
                </c:pt>
                <c:pt idx="6">
                  <c:v>5092</c:v>
                </c:pt>
                <c:pt idx="7">
                  <c:v>8459</c:v>
                </c:pt>
                <c:pt idx="8">
                  <c:v>19579</c:v>
                </c:pt>
                <c:pt idx="9">
                  <c:v>7156</c:v>
                </c:pt>
                <c:pt idx="10">
                  <c:v>6519</c:v>
                </c:pt>
                <c:pt idx="11">
                  <c:v>4494</c:v>
                </c:pt>
                <c:pt idx="12">
                  <c:v>12229</c:v>
                </c:pt>
                <c:pt idx="13">
                  <c:v>3989</c:v>
                </c:pt>
                <c:pt idx="14">
                  <c:v>42548</c:v>
                </c:pt>
                <c:pt idx="15">
                  <c:v>8703</c:v>
                </c:pt>
                <c:pt idx="16">
                  <c:v>6328</c:v>
                </c:pt>
                <c:pt idx="17">
                  <c:v>12095</c:v>
                </c:pt>
                <c:pt idx="18">
                  <c:v>7075</c:v>
                </c:pt>
                <c:pt idx="19">
                  <c:v>6968</c:v>
                </c:pt>
                <c:pt idx="20">
                  <c:v>92822</c:v>
                </c:pt>
                <c:pt idx="21">
                  <c:v>9048</c:v>
                </c:pt>
                <c:pt idx="22">
                  <c:v>24035</c:v>
                </c:pt>
                <c:pt idx="23">
                  <c:v>10751</c:v>
                </c:pt>
                <c:pt idx="24">
                  <c:v>7024</c:v>
                </c:pt>
                <c:pt idx="25">
                  <c:v>16408</c:v>
                </c:pt>
                <c:pt idx="26">
                  <c:v>23132</c:v>
                </c:pt>
                <c:pt idx="27">
                  <c:v>5782</c:v>
                </c:pt>
                <c:pt idx="28">
                  <c:v>30418</c:v>
                </c:pt>
                <c:pt idx="29">
                  <c:v>9722</c:v>
                </c:pt>
                <c:pt idx="30">
                  <c:v>20986</c:v>
                </c:pt>
                <c:pt idx="31">
                  <c:v>3172</c:v>
                </c:pt>
                <c:pt idx="32">
                  <c:v>2428</c:v>
                </c:pt>
                <c:pt idx="33">
                  <c:v>4061</c:v>
                </c:pt>
                <c:pt idx="34">
                  <c:v>13912</c:v>
                </c:pt>
                <c:pt idx="35">
                  <c:v>8857</c:v>
                </c:pt>
                <c:pt idx="36">
                  <c:v>2919</c:v>
                </c:pt>
                <c:pt idx="37">
                  <c:v>10031</c:v>
                </c:pt>
              </c:numCache>
            </c:numRef>
          </c:val>
          <c:extLst>
            <c:ext xmlns:c16="http://schemas.microsoft.com/office/drawing/2014/chart" uri="{C3380CC4-5D6E-409C-BE32-E72D297353CC}">
              <c16:uniqueId val="{00000002-3D01-471D-8A8D-FE38F0969811}"/>
            </c:ext>
          </c:extLst>
        </c:ser>
        <c:dLbls>
          <c:showLegendKey val="0"/>
          <c:showVal val="0"/>
          <c:showCatName val="0"/>
          <c:showSerName val="0"/>
          <c:showPercent val="0"/>
          <c:showBubbleSize val="0"/>
        </c:dLbls>
        <c:gapWidth val="80"/>
        <c:overlap val="100"/>
        <c:axId val="1460736224"/>
        <c:axId val="1460737888"/>
      </c:barChart>
      <c:lineChart>
        <c:grouping val="standard"/>
        <c:varyColors val="0"/>
        <c:ser>
          <c:idx val="3"/>
          <c:order val="0"/>
          <c:tx>
            <c:strRef>
              <c:f>'Data Dia 21'!$G$9</c:f>
              <c:strCache>
                <c:ptCount val="1"/>
                <c:pt idx="0">
                  <c:v>Totalt skadebelopp för naturskador (höger axel)</c:v>
                </c:pt>
              </c:strCache>
            </c:strRef>
          </c:tx>
          <c:spPr>
            <a:ln w="19050" cap="rnd">
              <a:solidFill>
                <a:schemeClr val="tx1"/>
              </a:solidFill>
              <a:prstDash val="solid"/>
              <a:round/>
            </a:ln>
            <a:effectLst/>
          </c:spPr>
          <c:marker>
            <c:symbol val="none"/>
          </c:marker>
          <c:cat>
            <c:numRef>
              <c:f>'Data Dia 21'!$A$10:$A$47</c:f>
              <c:numCache>
                <c:formatCode>General</c:formatCode>
                <c:ptCount val="38"/>
                <c:pt idx="0">
                  <c:v>1985</c:v>
                </c:pt>
                <c:pt idx="1">
                  <c:v>1986</c:v>
                </c:pt>
                <c:pt idx="2">
                  <c:v>1987</c:v>
                </c:pt>
                <c:pt idx="3">
                  <c:v>1988</c:v>
                </c:pt>
                <c:pt idx="4">
                  <c:v>1989</c:v>
                </c:pt>
                <c:pt idx="5">
                  <c:v>1990</c:v>
                </c:pt>
                <c:pt idx="6">
                  <c:v>1991</c:v>
                </c:pt>
                <c:pt idx="7">
                  <c:v>1992</c:v>
                </c:pt>
                <c:pt idx="8">
                  <c:v>1993</c:v>
                </c:pt>
                <c:pt idx="9">
                  <c:v>1994</c:v>
                </c:pt>
                <c:pt idx="10">
                  <c:v>1995</c:v>
                </c:pt>
                <c:pt idx="11">
                  <c:v>1996</c:v>
                </c:pt>
                <c:pt idx="12">
                  <c:v>1997</c:v>
                </c:pt>
                <c:pt idx="13">
                  <c:v>1998</c:v>
                </c:pt>
                <c:pt idx="14">
                  <c:v>1999</c:v>
                </c:pt>
                <c:pt idx="15">
                  <c:v>2000</c:v>
                </c:pt>
                <c:pt idx="16">
                  <c:v>2001</c:v>
                </c:pt>
                <c:pt idx="17">
                  <c:v>2002</c:v>
                </c:pt>
                <c:pt idx="18">
                  <c:v>2003</c:v>
                </c:pt>
                <c:pt idx="19">
                  <c:v>2004</c:v>
                </c:pt>
                <c:pt idx="20">
                  <c:v>2005</c:v>
                </c:pt>
                <c:pt idx="21">
                  <c:v>2006</c:v>
                </c:pt>
                <c:pt idx="22">
                  <c:v>2007</c:v>
                </c:pt>
                <c:pt idx="23">
                  <c:v>2008</c:v>
                </c:pt>
                <c:pt idx="24">
                  <c:v>2009</c:v>
                </c:pt>
                <c:pt idx="25">
                  <c:v>2010</c:v>
                </c:pt>
                <c:pt idx="26">
                  <c:v>2011</c:v>
                </c:pt>
                <c:pt idx="27">
                  <c:v>2012</c:v>
                </c:pt>
                <c:pt idx="28">
                  <c:v>2013</c:v>
                </c:pt>
                <c:pt idx="29">
                  <c:v>2014</c:v>
                </c:pt>
                <c:pt idx="30">
                  <c:v>2015</c:v>
                </c:pt>
                <c:pt idx="31">
                  <c:v>2016</c:v>
                </c:pt>
                <c:pt idx="32">
                  <c:v>2017</c:v>
                </c:pt>
                <c:pt idx="33">
                  <c:v>2018</c:v>
                </c:pt>
                <c:pt idx="34">
                  <c:v>2019</c:v>
                </c:pt>
                <c:pt idx="35">
                  <c:v>2020</c:v>
                </c:pt>
                <c:pt idx="36">
                  <c:v>2021</c:v>
                </c:pt>
                <c:pt idx="37">
                  <c:v>2022</c:v>
                </c:pt>
              </c:numCache>
            </c:numRef>
          </c:cat>
          <c:val>
            <c:numRef>
              <c:f>'Data Dia 21'!$G$10:$G$47</c:f>
              <c:numCache>
                <c:formatCode>0.0000</c:formatCode>
                <c:ptCount val="38"/>
                <c:pt idx="0">
                  <c:v>0.128688</c:v>
                </c:pt>
                <c:pt idx="1">
                  <c:v>0.105196</c:v>
                </c:pt>
                <c:pt idx="2">
                  <c:v>5.3962000000000003E-2</c:v>
                </c:pt>
                <c:pt idx="3">
                  <c:v>0.13658600000000001</c:v>
                </c:pt>
                <c:pt idx="4">
                  <c:v>8.5058999999999996E-2</c:v>
                </c:pt>
                <c:pt idx="5">
                  <c:v>0.15568699999999999</c:v>
                </c:pt>
                <c:pt idx="6">
                  <c:v>8.4659999999999999E-2</c:v>
                </c:pt>
                <c:pt idx="7">
                  <c:v>0.140763</c:v>
                </c:pt>
                <c:pt idx="8">
                  <c:v>0.37160799999999999</c:v>
                </c:pt>
                <c:pt idx="9">
                  <c:v>0.121477</c:v>
                </c:pt>
                <c:pt idx="10">
                  <c:v>0.15595700000000001</c:v>
                </c:pt>
                <c:pt idx="11">
                  <c:v>7.7892000000000003E-2</c:v>
                </c:pt>
                <c:pt idx="12">
                  <c:v>0.28668100000000002</c:v>
                </c:pt>
                <c:pt idx="13">
                  <c:v>7.0859000000000005E-2</c:v>
                </c:pt>
                <c:pt idx="14">
                  <c:v>0.94263399999999997</c:v>
                </c:pt>
                <c:pt idx="15">
                  <c:v>0.27046300000000001</c:v>
                </c:pt>
                <c:pt idx="16">
                  <c:v>0.17738799999999999</c:v>
                </c:pt>
                <c:pt idx="17">
                  <c:v>0.28731099999999998</c:v>
                </c:pt>
                <c:pt idx="18">
                  <c:v>0.18959000000000001</c:v>
                </c:pt>
                <c:pt idx="19">
                  <c:v>0.16919300000000001</c:v>
                </c:pt>
                <c:pt idx="20">
                  <c:v>3.7651910000000002</c:v>
                </c:pt>
                <c:pt idx="21">
                  <c:v>0.30833899999999997</c:v>
                </c:pt>
                <c:pt idx="22">
                  <c:v>0.56233599999999995</c:v>
                </c:pt>
                <c:pt idx="23">
                  <c:v>0.21551799999999999</c:v>
                </c:pt>
                <c:pt idx="24">
                  <c:v>0.17751900000000001</c:v>
                </c:pt>
                <c:pt idx="25">
                  <c:v>0.88661299999999998</c:v>
                </c:pt>
                <c:pt idx="26">
                  <c:v>0.96442700000000003</c:v>
                </c:pt>
                <c:pt idx="27">
                  <c:v>0.30216300000000001</c:v>
                </c:pt>
                <c:pt idx="28">
                  <c:v>0.95267999999999997</c:v>
                </c:pt>
                <c:pt idx="29">
                  <c:v>1.2099070000000001</c:v>
                </c:pt>
                <c:pt idx="30">
                  <c:v>0.99898891485999997</c:v>
                </c:pt>
                <c:pt idx="31">
                  <c:v>0.36739960092000007</c:v>
                </c:pt>
                <c:pt idx="32">
                  <c:v>0.39599004530999998</c:v>
                </c:pt>
                <c:pt idx="33">
                  <c:v>0.66380537421000008</c:v>
                </c:pt>
                <c:pt idx="34">
                  <c:v>0.82006970644999977</c:v>
                </c:pt>
                <c:pt idx="35">
                  <c:v>0.5868686003000001</c:v>
                </c:pt>
                <c:pt idx="36">
                  <c:v>3.30743844736</c:v>
                </c:pt>
                <c:pt idx="37">
                  <c:v>0.99464752265000012</c:v>
                </c:pt>
              </c:numCache>
            </c:numRef>
          </c:val>
          <c:smooth val="0"/>
          <c:extLst>
            <c:ext xmlns:c16="http://schemas.microsoft.com/office/drawing/2014/chart" uri="{C3380CC4-5D6E-409C-BE32-E72D297353CC}">
              <c16:uniqueId val="{00000003-3D01-471D-8A8D-FE38F0969811}"/>
            </c:ext>
          </c:extLst>
        </c:ser>
        <c:dLbls>
          <c:showLegendKey val="0"/>
          <c:showVal val="0"/>
          <c:showCatName val="0"/>
          <c:showSerName val="0"/>
          <c:showPercent val="0"/>
          <c:showBubbleSize val="0"/>
        </c:dLbls>
        <c:marker val="1"/>
        <c:smooth val="0"/>
        <c:axId val="1387796464"/>
        <c:axId val="1387800624"/>
      </c:lineChart>
      <c:catAx>
        <c:axId val="1460736224"/>
        <c:scaling>
          <c:orientation val="minMax"/>
        </c:scaling>
        <c:delete val="0"/>
        <c:axPos val="b"/>
        <c:numFmt formatCode="General" sourceLinked="1"/>
        <c:majorTickMark val="none"/>
        <c:minorTickMark val="none"/>
        <c:tickLblPos val="nextTo"/>
        <c:spPr>
          <a:noFill/>
          <a:ln w="6350" cap="flat" cmpd="sng" algn="ctr">
            <a:solidFill>
              <a:schemeClr val="tx1"/>
            </a:solidFill>
            <a:roun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Roboto" panose="02000000000000000000" pitchFamily="2" charset="0"/>
                <a:ea typeface="Roboto" panose="02000000000000000000" pitchFamily="2" charset="0"/>
                <a:cs typeface="Verdana" panose="020B0604030504040204" pitchFamily="34" charset="0"/>
              </a:defRPr>
            </a:pPr>
            <a:endParaRPr lang="sv-SE"/>
          </a:p>
        </c:txPr>
        <c:crossAx val="1460737888"/>
        <c:crosses val="autoZero"/>
        <c:auto val="1"/>
        <c:lblAlgn val="ctr"/>
        <c:lblOffset val="100"/>
        <c:tickLblSkip val="5"/>
        <c:noMultiLvlLbl val="0"/>
      </c:catAx>
      <c:valAx>
        <c:axId val="146073788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out"/>
        <c:minorTickMark val="none"/>
        <c:tickLblPos val="nextTo"/>
        <c:spPr>
          <a:noFill/>
          <a:ln w="6350">
            <a:solidFill>
              <a:schemeClr val="tx1"/>
            </a:solidFill>
          </a:ln>
          <a:effectLst/>
        </c:spPr>
        <c:txPr>
          <a:bodyPr rot="-60000000" spcFirstLastPara="1" vertOverflow="ellipsis" vert="horz" wrap="square" anchor="ctr" anchorCtr="1"/>
          <a:lstStyle/>
          <a:p>
            <a:pPr>
              <a:defRPr sz="800" b="0" i="0" u="none" strike="noStrike" kern="1200" baseline="0">
                <a:solidFill>
                  <a:sysClr val="windowText" lastClr="000000"/>
                </a:solidFill>
                <a:latin typeface="Roboto" panose="02000000000000000000" pitchFamily="2" charset="0"/>
                <a:ea typeface="Roboto" panose="02000000000000000000" pitchFamily="2" charset="0"/>
                <a:cs typeface="Verdana" panose="020B0604030504040204" pitchFamily="34" charset="0"/>
              </a:defRPr>
            </a:pPr>
            <a:endParaRPr lang="sv-SE"/>
          </a:p>
        </c:txPr>
        <c:crossAx val="1460736224"/>
        <c:crosses val="autoZero"/>
        <c:crossBetween val="between"/>
      </c:valAx>
      <c:valAx>
        <c:axId val="1387800624"/>
        <c:scaling>
          <c:orientation val="minMax"/>
          <c:max val="5"/>
        </c:scaling>
        <c:delete val="0"/>
        <c:axPos val="r"/>
        <c:numFmt formatCode="#,##0.0" sourceLinked="0"/>
        <c:majorTickMark val="out"/>
        <c:minorTickMark val="none"/>
        <c:tickLblPos val="nextTo"/>
        <c:spPr>
          <a:noFill/>
          <a:ln w="6350">
            <a:solidFill>
              <a:schemeClr val="tx1"/>
            </a:solidFill>
          </a:ln>
          <a:effectLst/>
        </c:spPr>
        <c:txPr>
          <a:bodyPr rot="-60000000" spcFirstLastPara="1" vertOverflow="ellipsis" vert="horz" wrap="square" anchor="ctr" anchorCtr="1"/>
          <a:lstStyle/>
          <a:p>
            <a:pPr>
              <a:defRPr sz="800" b="0" i="0" u="none" strike="noStrike" kern="1200" baseline="0">
                <a:solidFill>
                  <a:sysClr val="windowText" lastClr="000000"/>
                </a:solidFill>
                <a:latin typeface="Roboto" panose="02000000000000000000" pitchFamily="2" charset="0"/>
                <a:ea typeface="Roboto" panose="02000000000000000000" pitchFamily="2" charset="0"/>
                <a:cs typeface="Verdana" panose="020B0604030504040204" pitchFamily="34" charset="0"/>
              </a:defRPr>
            </a:pPr>
            <a:endParaRPr lang="sv-SE"/>
          </a:p>
        </c:txPr>
        <c:crossAx val="1387796464"/>
        <c:crosses val="max"/>
        <c:crossBetween val="between"/>
      </c:valAx>
      <c:catAx>
        <c:axId val="1387796464"/>
        <c:scaling>
          <c:orientation val="minMax"/>
        </c:scaling>
        <c:delete val="1"/>
        <c:axPos val="b"/>
        <c:numFmt formatCode="General" sourceLinked="1"/>
        <c:majorTickMark val="out"/>
        <c:minorTickMark val="none"/>
        <c:tickLblPos val="nextTo"/>
        <c:crossAx val="1387800624"/>
        <c:crosses val="autoZero"/>
        <c:auto val="1"/>
        <c:lblAlgn val="ctr"/>
        <c:lblOffset val="100"/>
        <c:noMultiLvlLbl val="0"/>
      </c:catAx>
      <c:spPr>
        <a:noFill/>
        <a:ln>
          <a:noFill/>
        </a:ln>
        <a:effectLst/>
      </c:spPr>
    </c:plotArea>
    <c:legend>
      <c:legendPos val="l"/>
      <c:layout>
        <c:manualLayout>
          <c:xMode val="edge"/>
          <c:yMode val="edge"/>
          <c:x val="9.5683811681417791E-2"/>
          <c:y val="0.94241796585174997"/>
          <c:w val="0.85104608513664526"/>
          <c:h val="4.1630066228527142E-2"/>
        </c:manualLayout>
      </c:layout>
      <c:overlay val="0"/>
      <c:spPr>
        <a:noFill/>
        <a:ln>
          <a:noFill/>
        </a:ln>
        <a:effectLst/>
      </c:spPr>
      <c:txPr>
        <a:bodyPr rot="0" spcFirstLastPara="1" vertOverflow="ellipsis" vert="horz" wrap="square" anchor="ctr" anchorCtr="1"/>
        <a:lstStyle/>
        <a:p>
          <a:pPr>
            <a:defRPr sz="800" b="0" i="0" u="none" strike="noStrike" kern="1200" baseline="0">
              <a:solidFill>
                <a:sysClr val="windowText" lastClr="000000"/>
              </a:solidFill>
              <a:latin typeface="Roboto" panose="02000000000000000000" pitchFamily="2" charset="0"/>
              <a:ea typeface="Roboto" panose="02000000000000000000" pitchFamily="2" charset="0"/>
              <a:cs typeface="Verdana" panose="020B0604030504040204" pitchFamily="34" charset="0"/>
            </a:defRPr>
          </a:pPr>
          <a:endParaRPr lang="sv-SE"/>
        </a:p>
      </c:txPr>
    </c:legend>
    <c:plotVisOnly val="1"/>
    <c:dispBlanksAs val="gap"/>
    <c:showDLblsOverMax val="0"/>
  </c:chart>
  <c:spPr>
    <a:noFill/>
    <a:ln w="9525" cap="flat" cmpd="sng" algn="ctr">
      <a:noFill/>
      <a:round/>
    </a:ln>
    <a:effectLst/>
  </c:spPr>
  <c:txPr>
    <a:bodyPr/>
    <a:lstStyle/>
    <a:p>
      <a:pPr>
        <a:defRPr sz="900">
          <a:solidFill>
            <a:sysClr val="windowText" lastClr="000000"/>
          </a:solidFill>
          <a:latin typeface="Roboto" panose="02000000000000000000" pitchFamily="2" charset="0"/>
          <a:ea typeface="Roboto" panose="02000000000000000000" pitchFamily="2" charset="0"/>
          <a:cs typeface="Verdana" panose="020B0604030504040204" pitchFamily="34" charset="0"/>
        </a:defRPr>
      </a:pPr>
      <a:endParaRPr lang="sv-SE"/>
    </a:p>
  </c:txPr>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5.561144762295317E-2"/>
          <c:y val="3.1728106768455958E-2"/>
          <c:w val="0.93254403598053037"/>
          <c:h val="0.87743635314278146"/>
        </c:manualLayout>
      </c:layout>
      <c:barChart>
        <c:barDir val="col"/>
        <c:grouping val="stacked"/>
        <c:varyColors val="0"/>
        <c:ser>
          <c:idx val="0"/>
          <c:order val="0"/>
          <c:tx>
            <c:strRef>
              <c:f>'Data Dia 22'!$B$8</c:f>
              <c:strCache>
                <c:ptCount val="1"/>
                <c:pt idx="0">
                  <c:v>2015</c:v>
                </c:pt>
              </c:strCache>
            </c:strRef>
          </c:tx>
          <c:spPr>
            <a:solidFill>
              <a:srgbClr val="6679BB"/>
            </a:solidFill>
            <a:ln>
              <a:noFill/>
            </a:ln>
            <a:effectLst/>
          </c:spPr>
          <c:invertIfNegative val="0"/>
          <c:cat>
            <c:strRef>
              <c:f>'Data Dia 22'!$A$9:$A$18</c:f>
              <c:strCache>
                <c:ptCount val="10"/>
                <c:pt idx="0">
                  <c:v>Gävle</c:v>
                </c:pt>
                <c:pt idx="1">
                  <c:v>Stockholm</c:v>
                </c:pt>
                <c:pt idx="2">
                  <c:v>Sandviken</c:v>
                </c:pt>
                <c:pt idx="3">
                  <c:v>Göteborg</c:v>
                </c:pt>
                <c:pt idx="4">
                  <c:v>Norrtälje</c:v>
                </c:pt>
                <c:pt idx="5">
                  <c:v>Uppsala</c:v>
                </c:pt>
                <c:pt idx="6">
                  <c:v>Helsingborg</c:v>
                </c:pt>
                <c:pt idx="7">
                  <c:v>Sundsvall</c:v>
                </c:pt>
                <c:pt idx="8">
                  <c:v>Kungsbacka</c:v>
                </c:pt>
                <c:pt idx="9">
                  <c:v>Bjuv</c:v>
                </c:pt>
              </c:strCache>
            </c:strRef>
          </c:cat>
          <c:val>
            <c:numRef>
              <c:f>'Data Dia 22'!$B$9:$B$18</c:f>
              <c:numCache>
                <c:formatCode>0.0</c:formatCode>
                <c:ptCount val="10"/>
                <c:pt idx="0">
                  <c:v>0.30535499999999999</c:v>
                </c:pt>
                <c:pt idx="1">
                  <c:v>17.032253999999998</c:v>
                </c:pt>
                <c:pt idx="2">
                  <c:v>0.17133499999999999</c:v>
                </c:pt>
                <c:pt idx="3">
                  <c:v>27.196552000000001</c:v>
                </c:pt>
                <c:pt idx="4">
                  <c:v>3.3616649999999999</c:v>
                </c:pt>
                <c:pt idx="5">
                  <c:v>1.1818420000000001</c:v>
                </c:pt>
                <c:pt idx="6">
                  <c:v>54.481539729999994</c:v>
                </c:pt>
                <c:pt idx="7">
                  <c:v>3.8518509999999999</c:v>
                </c:pt>
                <c:pt idx="8">
                  <c:v>7.7167690000000002</c:v>
                </c:pt>
                <c:pt idx="9">
                  <c:v>6.7564539999999997</c:v>
                </c:pt>
              </c:numCache>
            </c:numRef>
          </c:val>
          <c:extLst>
            <c:ext xmlns:c16="http://schemas.microsoft.com/office/drawing/2014/chart" uri="{C3380CC4-5D6E-409C-BE32-E72D297353CC}">
              <c16:uniqueId val="{00000000-994D-4765-9F78-86B9625B484D}"/>
            </c:ext>
          </c:extLst>
        </c:ser>
        <c:ser>
          <c:idx val="1"/>
          <c:order val="1"/>
          <c:tx>
            <c:strRef>
              <c:f>'Data Dia 22'!$C$8</c:f>
              <c:strCache>
                <c:ptCount val="1"/>
                <c:pt idx="0">
                  <c:v>2016</c:v>
                </c:pt>
              </c:strCache>
            </c:strRef>
          </c:tx>
          <c:spPr>
            <a:solidFill>
              <a:srgbClr val="FFD478"/>
            </a:solidFill>
            <a:ln>
              <a:noFill/>
            </a:ln>
            <a:effectLst/>
          </c:spPr>
          <c:invertIfNegative val="0"/>
          <c:cat>
            <c:strRef>
              <c:f>'Data Dia 22'!$A$9:$A$18</c:f>
              <c:strCache>
                <c:ptCount val="10"/>
                <c:pt idx="0">
                  <c:v>Gävle</c:v>
                </c:pt>
                <c:pt idx="1">
                  <c:v>Stockholm</c:v>
                </c:pt>
                <c:pt idx="2">
                  <c:v>Sandviken</c:v>
                </c:pt>
                <c:pt idx="3">
                  <c:v>Göteborg</c:v>
                </c:pt>
                <c:pt idx="4">
                  <c:v>Norrtälje</c:v>
                </c:pt>
                <c:pt idx="5">
                  <c:v>Uppsala</c:v>
                </c:pt>
                <c:pt idx="6">
                  <c:v>Helsingborg</c:v>
                </c:pt>
                <c:pt idx="7">
                  <c:v>Sundsvall</c:v>
                </c:pt>
                <c:pt idx="8">
                  <c:v>Kungsbacka</c:v>
                </c:pt>
                <c:pt idx="9">
                  <c:v>Bjuv</c:v>
                </c:pt>
              </c:strCache>
            </c:strRef>
          </c:cat>
          <c:val>
            <c:numRef>
              <c:f>'Data Dia 22'!$C$9:$C$18</c:f>
              <c:numCache>
                <c:formatCode>0.0</c:formatCode>
                <c:ptCount val="10"/>
                <c:pt idx="0">
                  <c:v>1.312244</c:v>
                </c:pt>
                <c:pt idx="1">
                  <c:v>9.1145619900000003</c:v>
                </c:pt>
                <c:pt idx="2">
                  <c:v>2.1278450000000002</c:v>
                </c:pt>
                <c:pt idx="3">
                  <c:v>5.1102112499999999</c:v>
                </c:pt>
                <c:pt idx="4">
                  <c:v>8.1706450000000004</c:v>
                </c:pt>
                <c:pt idx="5">
                  <c:v>2.2182719999999998</c:v>
                </c:pt>
                <c:pt idx="6">
                  <c:v>28.650922999999999</c:v>
                </c:pt>
                <c:pt idx="7">
                  <c:v>2.5814879999999998</c:v>
                </c:pt>
                <c:pt idx="8">
                  <c:v>1.5151570000000001</c:v>
                </c:pt>
                <c:pt idx="9">
                  <c:v>66.175219999999996</c:v>
                </c:pt>
              </c:numCache>
            </c:numRef>
          </c:val>
          <c:extLst>
            <c:ext xmlns:c16="http://schemas.microsoft.com/office/drawing/2014/chart" uri="{C3380CC4-5D6E-409C-BE32-E72D297353CC}">
              <c16:uniqueId val="{00000001-994D-4765-9F78-86B9625B484D}"/>
            </c:ext>
          </c:extLst>
        </c:ser>
        <c:ser>
          <c:idx val="2"/>
          <c:order val="2"/>
          <c:tx>
            <c:strRef>
              <c:f>'Data Dia 22'!$D$8</c:f>
              <c:strCache>
                <c:ptCount val="1"/>
                <c:pt idx="0">
                  <c:v>2017</c:v>
                </c:pt>
              </c:strCache>
            </c:strRef>
          </c:tx>
          <c:spPr>
            <a:solidFill>
              <a:srgbClr val="E93E84"/>
            </a:solidFill>
            <a:ln>
              <a:noFill/>
            </a:ln>
            <a:effectLst/>
          </c:spPr>
          <c:invertIfNegative val="0"/>
          <c:cat>
            <c:strRef>
              <c:f>'Data Dia 22'!$A$9:$A$18</c:f>
              <c:strCache>
                <c:ptCount val="10"/>
                <c:pt idx="0">
                  <c:v>Gävle</c:v>
                </c:pt>
                <c:pt idx="1">
                  <c:v>Stockholm</c:v>
                </c:pt>
                <c:pt idx="2">
                  <c:v>Sandviken</c:v>
                </c:pt>
                <c:pt idx="3">
                  <c:v>Göteborg</c:v>
                </c:pt>
                <c:pt idx="4">
                  <c:v>Norrtälje</c:v>
                </c:pt>
                <c:pt idx="5">
                  <c:v>Uppsala</c:v>
                </c:pt>
                <c:pt idx="6">
                  <c:v>Helsingborg</c:v>
                </c:pt>
                <c:pt idx="7">
                  <c:v>Sundsvall</c:v>
                </c:pt>
                <c:pt idx="8">
                  <c:v>Kungsbacka</c:v>
                </c:pt>
                <c:pt idx="9">
                  <c:v>Bjuv</c:v>
                </c:pt>
              </c:strCache>
            </c:strRef>
          </c:cat>
          <c:val>
            <c:numRef>
              <c:f>'Data Dia 22'!$D$9:$D$18</c:f>
              <c:numCache>
                <c:formatCode>0.0</c:formatCode>
                <c:ptCount val="10"/>
                <c:pt idx="0">
                  <c:v>27.779416000000001</c:v>
                </c:pt>
                <c:pt idx="1">
                  <c:v>5.0694499999999998</c:v>
                </c:pt>
                <c:pt idx="2">
                  <c:v>0.26724399999999998</c:v>
                </c:pt>
                <c:pt idx="3">
                  <c:v>19.117715739999998</c:v>
                </c:pt>
                <c:pt idx="4">
                  <c:v>1.69936</c:v>
                </c:pt>
                <c:pt idx="5">
                  <c:v>0.85031800000000002</c:v>
                </c:pt>
                <c:pt idx="6">
                  <c:v>35.373254000000003</c:v>
                </c:pt>
                <c:pt idx="7">
                  <c:v>1.807944</c:v>
                </c:pt>
                <c:pt idx="8">
                  <c:v>1.423519</c:v>
                </c:pt>
                <c:pt idx="9">
                  <c:v>1.3610690000000001</c:v>
                </c:pt>
              </c:numCache>
            </c:numRef>
          </c:val>
          <c:extLst>
            <c:ext xmlns:c16="http://schemas.microsoft.com/office/drawing/2014/chart" uri="{C3380CC4-5D6E-409C-BE32-E72D297353CC}">
              <c16:uniqueId val="{00000002-994D-4765-9F78-86B9625B484D}"/>
            </c:ext>
          </c:extLst>
        </c:ser>
        <c:ser>
          <c:idx val="3"/>
          <c:order val="3"/>
          <c:tx>
            <c:strRef>
              <c:f>'Data Dia 22'!$E$8</c:f>
              <c:strCache>
                <c:ptCount val="1"/>
                <c:pt idx="0">
                  <c:v>2018</c:v>
                </c:pt>
              </c:strCache>
            </c:strRef>
          </c:tx>
          <c:spPr>
            <a:solidFill>
              <a:srgbClr val="C6DE89"/>
            </a:solidFill>
            <a:ln>
              <a:noFill/>
            </a:ln>
            <a:effectLst/>
          </c:spPr>
          <c:invertIfNegative val="0"/>
          <c:cat>
            <c:strRef>
              <c:f>'Data Dia 22'!$A$9:$A$18</c:f>
              <c:strCache>
                <c:ptCount val="10"/>
                <c:pt idx="0">
                  <c:v>Gävle</c:v>
                </c:pt>
                <c:pt idx="1">
                  <c:v>Stockholm</c:v>
                </c:pt>
                <c:pt idx="2">
                  <c:v>Sandviken</c:v>
                </c:pt>
                <c:pt idx="3">
                  <c:v>Göteborg</c:v>
                </c:pt>
                <c:pt idx="4">
                  <c:v>Norrtälje</c:v>
                </c:pt>
                <c:pt idx="5">
                  <c:v>Uppsala</c:v>
                </c:pt>
                <c:pt idx="6">
                  <c:v>Helsingborg</c:v>
                </c:pt>
                <c:pt idx="7">
                  <c:v>Sundsvall</c:v>
                </c:pt>
                <c:pt idx="8">
                  <c:v>Kungsbacka</c:v>
                </c:pt>
                <c:pt idx="9">
                  <c:v>Bjuv</c:v>
                </c:pt>
              </c:strCache>
            </c:strRef>
          </c:cat>
          <c:val>
            <c:numRef>
              <c:f>'Data Dia 22'!$E$9:$E$18</c:f>
              <c:numCache>
                <c:formatCode>0.0</c:formatCode>
                <c:ptCount val="10"/>
                <c:pt idx="0">
                  <c:v>3.0205220000000002</c:v>
                </c:pt>
                <c:pt idx="1">
                  <c:v>13.70666275</c:v>
                </c:pt>
                <c:pt idx="2">
                  <c:v>5.236097</c:v>
                </c:pt>
                <c:pt idx="3">
                  <c:v>9.3565749999999994</c:v>
                </c:pt>
                <c:pt idx="4">
                  <c:v>3.9928910000000002</c:v>
                </c:pt>
                <c:pt idx="5">
                  <c:v>97.515602000000001</c:v>
                </c:pt>
                <c:pt idx="6">
                  <c:v>2.4706021499999999</c:v>
                </c:pt>
                <c:pt idx="7">
                  <c:v>39.676924999999997</c:v>
                </c:pt>
                <c:pt idx="8">
                  <c:v>0.87094099999999997</c:v>
                </c:pt>
                <c:pt idx="9">
                  <c:v>0.144287</c:v>
                </c:pt>
              </c:numCache>
            </c:numRef>
          </c:val>
          <c:extLst>
            <c:ext xmlns:c16="http://schemas.microsoft.com/office/drawing/2014/chart" uri="{C3380CC4-5D6E-409C-BE32-E72D297353CC}">
              <c16:uniqueId val="{00000003-994D-4765-9F78-86B9625B484D}"/>
            </c:ext>
          </c:extLst>
        </c:ser>
        <c:ser>
          <c:idx val="4"/>
          <c:order val="4"/>
          <c:tx>
            <c:strRef>
              <c:f>'Data Dia 22'!$F$8</c:f>
              <c:strCache>
                <c:ptCount val="1"/>
                <c:pt idx="0">
                  <c:v>2019</c:v>
                </c:pt>
              </c:strCache>
            </c:strRef>
          </c:tx>
          <c:spPr>
            <a:solidFill>
              <a:srgbClr val="A3B1DA"/>
            </a:solidFill>
            <a:ln>
              <a:noFill/>
            </a:ln>
            <a:effectLst/>
          </c:spPr>
          <c:invertIfNegative val="0"/>
          <c:cat>
            <c:strRef>
              <c:f>'Data Dia 22'!$A$9:$A$18</c:f>
              <c:strCache>
                <c:ptCount val="10"/>
                <c:pt idx="0">
                  <c:v>Gävle</c:v>
                </c:pt>
                <c:pt idx="1">
                  <c:v>Stockholm</c:v>
                </c:pt>
                <c:pt idx="2">
                  <c:v>Sandviken</c:v>
                </c:pt>
                <c:pt idx="3">
                  <c:v>Göteborg</c:v>
                </c:pt>
                <c:pt idx="4">
                  <c:v>Norrtälje</c:v>
                </c:pt>
                <c:pt idx="5">
                  <c:v>Uppsala</c:v>
                </c:pt>
                <c:pt idx="6">
                  <c:v>Helsingborg</c:v>
                </c:pt>
                <c:pt idx="7">
                  <c:v>Sundsvall</c:v>
                </c:pt>
                <c:pt idx="8">
                  <c:v>Kungsbacka</c:v>
                </c:pt>
                <c:pt idx="9">
                  <c:v>Bjuv</c:v>
                </c:pt>
              </c:strCache>
            </c:strRef>
          </c:cat>
          <c:val>
            <c:numRef>
              <c:f>'Data Dia 22'!$F$9:$F$18</c:f>
              <c:numCache>
                <c:formatCode>0.0</c:formatCode>
                <c:ptCount val="10"/>
                <c:pt idx="0">
                  <c:v>1.153591</c:v>
                </c:pt>
                <c:pt idx="1">
                  <c:v>28.898377</c:v>
                </c:pt>
                <c:pt idx="2">
                  <c:v>1.899894</c:v>
                </c:pt>
                <c:pt idx="3">
                  <c:v>13.547662000000001</c:v>
                </c:pt>
                <c:pt idx="4">
                  <c:v>134.87824599999999</c:v>
                </c:pt>
                <c:pt idx="5">
                  <c:v>38.052</c:v>
                </c:pt>
                <c:pt idx="6">
                  <c:v>3.98184</c:v>
                </c:pt>
                <c:pt idx="7">
                  <c:v>1.755881</c:v>
                </c:pt>
                <c:pt idx="8">
                  <c:v>46.608166930000003</c:v>
                </c:pt>
                <c:pt idx="9">
                  <c:v>0.197572</c:v>
                </c:pt>
              </c:numCache>
            </c:numRef>
          </c:val>
          <c:extLst>
            <c:ext xmlns:c16="http://schemas.microsoft.com/office/drawing/2014/chart" uri="{C3380CC4-5D6E-409C-BE32-E72D297353CC}">
              <c16:uniqueId val="{00000004-994D-4765-9F78-86B9625B484D}"/>
            </c:ext>
          </c:extLst>
        </c:ser>
        <c:ser>
          <c:idx val="5"/>
          <c:order val="5"/>
          <c:tx>
            <c:strRef>
              <c:f>'Data Dia 22'!$G$8</c:f>
              <c:strCache>
                <c:ptCount val="1"/>
                <c:pt idx="0">
                  <c:v>2020</c:v>
                </c:pt>
              </c:strCache>
            </c:strRef>
          </c:tx>
          <c:spPr>
            <a:solidFill>
              <a:srgbClr val="FFE3A6"/>
            </a:solidFill>
            <a:ln>
              <a:noFill/>
            </a:ln>
            <a:effectLst/>
          </c:spPr>
          <c:invertIfNegative val="0"/>
          <c:cat>
            <c:strRef>
              <c:f>'Data Dia 22'!$A$9:$A$18</c:f>
              <c:strCache>
                <c:ptCount val="10"/>
                <c:pt idx="0">
                  <c:v>Gävle</c:v>
                </c:pt>
                <c:pt idx="1">
                  <c:v>Stockholm</c:v>
                </c:pt>
                <c:pt idx="2">
                  <c:v>Sandviken</c:v>
                </c:pt>
                <c:pt idx="3">
                  <c:v>Göteborg</c:v>
                </c:pt>
                <c:pt idx="4">
                  <c:v>Norrtälje</c:v>
                </c:pt>
                <c:pt idx="5">
                  <c:v>Uppsala</c:v>
                </c:pt>
                <c:pt idx="6">
                  <c:v>Helsingborg</c:v>
                </c:pt>
                <c:pt idx="7">
                  <c:v>Sundsvall</c:v>
                </c:pt>
                <c:pt idx="8">
                  <c:v>Kungsbacka</c:v>
                </c:pt>
                <c:pt idx="9">
                  <c:v>Bjuv</c:v>
                </c:pt>
              </c:strCache>
            </c:strRef>
          </c:cat>
          <c:val>
            <c:numRef>
              <c:f>'Data Dia 22'!$G$9:$G$18</c:f>
              <c:numCache>
                <c:formatCode>0.0</c:formatCode>
                <c:ptCount val="10"/>
                <c:pt idx="0">
                  <c:v>3.3618399999999999</c:v>
                </c:pt>
                <c:pt idx="1">
                  <c:v>15.962835</c:v>
                </c:pt>
                <c:pt idx="2">
                  <c:v>1.274133</c:v>
                </c:pt>
                <c:pt idx="3">
                  <c:v>15.061522</c:v>
                </c:pt>
                <c:pt idx="4">
                  <c:v>2.0287660000000001</c:v>
                </c:pt>
                <c:pt idx="5">
                  <c:v>2.796265</c:v>
                </c:pt>
                <c:pt idx="6">
                  <c:v>5.2480789999999997</c:v>
                </c:pt>
                <c:pt idx="7">
                  <c:v>1.6122399999999999</c:v>
                </c:pt>
                <c:pt idx="8">
                  <c:v>6.1381040000000002</c:v>
                </c:pt>
                <c:pt idx="9">
                  <c:v>0.35386499999999999</c:v>
                </c:pt>
              </c:numCache>
            </c:numRef>
          </c:val>
          <c:extLst>
            <c:ext xmlns:c16="http://schemas.microsoft.com/office/drawing/2014/chart" uri="{C3380CC4-5D6E-409C-BE32-E72D297353CC}">
              <c16:uniqueId val="{00000005-994D-4765-9F78-86B9625B484D}"/>
            </c:ext>
          </c:extLst>
        </c:ser>
        <c:ser>
          <c:idx val="6"/>
          <c:order val="6"/>
          <c:tx>
            <c:strRef>
              <c:f>'Data Dia 22'!$H$8</c:f>
              <c:strCache>
                <c:ptCount val="1"/>
                <c:pt idx="0">
                  <c:v>2021</c:v>
                </c:pt>
              </c:strCache>
            </c:strRef>
          </c:tx>
          <c:spPr>
            <a:solidFill>
              <a:srgbClr val="F06CA5"/>
            </a:solidFill>
            <a:ln>
              <a:noFill/>
            </a:ln>
            <a:effectLst/>
          </c:spPr>
          <c:invertIfNegative val="0"/>
          <c:cat>
            <c:strRef>
              <c:f>'Data Dia 22'!$A$9:$A$18</c:f>
              <c:strCache>
                <c:ptCount val="10"/>
                <c:pt idx="0">
                  <c:v>Gävle</c:v>
                </c:pt>
                <c:pt idx="1">
                  <c:v>Stockholm</c:v>
                </c:pt>
                <c:pt idx="2">
                  <c:v>Sandviken</c:v>
                </c:pt>
                <c:pt idx="3">
                  <c:v>Göteborg</c:v>
                </c:pt>
                <c:pt idx="4">
                  <c:v>Norrtälje</c:v>
                </c:pt>
                <c:pt idx="5">
                  <c:v>Uppsala</c:v>
                </c:pt>
                <c:pt idx="6">
                  <c:v>Helsingborg</c:v>
                </c:pt>
                <c:pt idx="7">
                  <c:v>Sundsvall</c:v>
                </c:pt>
                <c:pt idx="8">
                  <c:v>Kungsbacka</c:v>
                </c:pt>
                <c:pt idx="9">
                  <c:v>Bjuv</c:v>
                </c:pt>
              </c:strCache>
            </c:strRef>
          </c:cat>
          <c:val>
            <c:numRef>
              <c:f>'Data Dia 22'!$H$9:$H$18</c:f>
              <c:numCache>
                <c:formatCode>0.0</c:formatCode>
                <c:ptCount val="10"/>
                <c:pt idx="0">
                  <c:v>1683.8004890300001</c:v>
                </c:pt>
                <c:pt idx="1">
                  <c:v>374.19945538000002</c:v>
                </c:pt>
                <c:pt idx="2">
                  <c:v>183.909143</c:v>
                </c:pt>
                <c:pt idx="3">
                  <c:v>23.4823415</c:v>
                </c:pt>
                <c:pt idx="4">
                  <c:v>5.1251470000000001</c:v>
                </c:pt>
                <c:pt idx="5">
                  <c:v>3.7406429999999999</c:v>
                </c:pt>
                <c:pt idx="6">
                  <c:v>4.3575410000000003</c:v>
                </c:pt>
                <c:pt idx="7">
                  <c:v>26.590807000000002</c:v>
                </c:pt>
                <c:pt idx="8">
                  <c:v>12.430883</c:v>
                </c:pt>
                <c:pt idx="9">
                  <c:v>0.69315512999999995</c:v>
                </c:pt>
              </c:numCache>
            </c:numRef>
          </c:val>
          <c:extLst>
            <c:ext xmlns:c16="http://schemas.microsoft.com/office/drawing/2014/chart" uri="{C3380CC4-5D6E-409C-BE32-E72D297353CC}">
              <c16:uniqueId val="{00000006-994D-4765-9F78-86B9625B484D}"/>
            </c:ext>
          </c:extLst>
        </c:ser>
        <c:ser>
          <c:idx val="7"/>
          <c:order val="7"/>
          <c:tx>
            <c:strRef>
              <c:f>'Data Dia 22'!$I$8</c:f>
              <c:strCache>
                <c:ptCount val="1"/>
                <c:pt idx="0">
                  <c:v>2022</c:v>
                </c:pt>
              </c:strCache>
            </c:strRef>
          </c:tx>
          <c:spPr>
            <a:solidFill>
              <a:srgbClr val="DBEAB7"/>
            </a:solidFill>
            <a:ln>
              <a:noFill/>
            </a:ln>
            <a:effectLst/>
          </c:spPr>
          <c:invertIfNegative val="0"/>
          <c:cat>
            <c:strRef>
              <c:f>'Data Dia 22'!$A$9:$A$18</c:f>
              <c:strCache>
                <c:ptCount val="10"/>
                <c:pt idx="0">
                  <c:v>Gävle</c:v>
                </c:pt>
                <c:pt idx="1">
                  <c:v>Stockholm</c:v>
                </c:pt>
                <c:pt idx="2">
                  <c:v>Sandviken</c:v>
                </c:pt>
                <c:pt idx="3">
                  <c:v>Göteborg</c:v>
                </c:pt>
                <c:pt idx="4">
                  <c:v>Norrtälje</c:v>
                </c:pt>
                <c:pt idx="5">
                  <c:v>Uppsala</c:v>
                </c:pt>
                <c:pt idx="6">
                  <c:v>Helsingborg</c:v>
                </c:pt>
                <c:pt idx="7">
                  <c:v>Sundsvall</c:v>
                </c:pt>
                <c:pt idx="8">
                  <c:v>Kungsbacka</c:v>
                </c:pt>
                <c:pt idx="9">
                  <c:v>Bjuv</c:v>
                </c:pt>
              </c:strCache>
            </c:strRef>
          </c:cat>
          <c:val>
            <c:numRef>
              <c:f>'Data Dia 22'!$I$9:$I$18</c:f>
              <c:numCache>
                <c:formatCode>0.0</c:formatCode>
                <c:ptCount val="10"/>
                <c:pt idx="0">
                  <c:v>2.817329</c:v>
                </c:pt>
                <c:pt idx="1">
                  <c:v>24.037821000000001</c:v>
                </c:pt>
                <c:pt idx="2">
                  <c:v>0.824762</c:v>
                </c:pt>
                <c:pt idx="3">
                  <c:v>63.477487000000004</c:v>
                </c:pt>
                <c:pt idx="4">
                  <c:v>14.843963</c:v>
                </c:pt>
                <c:pt idx="5">
                  <c:v>13.953986</c:v>
                </c:pt>
                <c:pt idx="6">
                  <c:v>5.1059929999999998</c:v>
                </c:pt>
                <c:pt idx="7">
                  <c:v>3.0612240000000002</c:v>
                </c:pt>
                <c:pt idx="8">
                  <c:v>3.0919919999999999</c:v>
                </c:pt>
                <c:pt idx="9">
                  <c:v>1.2059150000000001</c:v>
                </c:pt>
              </c:numCache>
            </c:numRef>
          </c:val>
          <c:extLst>
            <c:ext xmlns:c16="http://schemas.microsoft.com/office/drawing/2014/chart" uri="{C3380CC4-5D6E-409C-BE32-E72D297353CC}">
              <c16:uniqueId val="{00000007-994D-4765-9F78-86B9625B484D}"/>
            </c:ext>
          </c:extLst>
        </c:ser>
        <c:dLbls>
          <c:showLegendKey val="0"/>
          <c:showVal val="0"/>
          <c:showCatName val="0"/>
          <c:showSerName val="0"/>
          <c:showPercent val="0"/>
          <c:showBubbleSize val="0"/>
        </c:dLbls>
        <c:gapWidth val="80"/>
        <c:overlap val="100"/>
        <c:axId val="533070608"/>
        <c:axId val="533070936"/>
      </c:barChart>
      <c:catAx>
        <c:axId val="533070608"/>
        <c:scaling>
          <c:orientation val="minMax"/>
        </c:scaling>
        <c:delete val="0"/>
        <c:axPos val="b"/>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solidFill>
                <a:latin typeface="Roboto" panose="02000000000000000000" pitchFamily="2" charset="0"/>
                <a:ea typeface="Roboto" panose="02000000000000000000" pitchFamily="2" charset="0"/>
                <a:cs typeface="Roboto" panose="02000000000000000000" pitchFamily="2" charset="0"/>
              </a:defRPr>
            </a:pPr>
            <a:endParaRPr lang="sv-SE"/>
          </a:p>
        </c:txPr>
        <c:crossAx val="533070936"/>
        <c:crosses val="autoZero"/>
        <c:auto val="1"/>
        <c:lblAlgn val="ctr"/>
        <c:lblOffset val="100"/>
        <c:noMultiLvlLbl val="0"/>
      </c:catAx>
      <c:valAx>
        <c:axId val="533070936"/>
        <c:scaling>
          <c:orientation val="minMax"/>
          <c:max val="1800"/>
        </c:scaling>
        <c:delete val="0"/>
        <c:axPos val="l"/>
        <c:majorGridlines>
          <c:spPr>
            <a:ln w="9525" cap="flat" cmpd="sng" algn="ctr">
              <a:solidFill>
                <a:schemeClr val="tx1">
                  <a:lumMod val="15000"/>
                  <a:lumOff val="85000"/>
                </a:schemeClr>
              </a:solidFill>
              <a:round/>
            </a:ln>
            <a:effectLst/>
          </c:spPr>
        </c:majorGridlines>
        <c:numFmt formatCode="#,##0"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chemeClr val="tx1"/>
                </a:solidFill>
                <a:latin typeface="Roboto" panose="02000000000000000000" pitchFamily="2" charset="0"/>
                <a:ea typeface="Roboto" panose="02000000000000000000" pitchFamily="2" charset="0"/>
                <a:cs typeface="Roboto" panose="02000000000000000000" pitchFamily="2" charset="0"/>
              </a:defRPr>
            </a:pPr>
            <a:endParaRPr lang="sv-SE"/>
          </a:p>
        </c:txPr>
        <c:crossAx val="533070608"/>
        <c:crosses val="autoZero"/>
        <c:crossBetween val="between"/>
      </c:valAx>
      <c:spPr>
        <a:noFill/>
        <a:ln>
          <a:noFill/>
        </a:ln>
        <a:effectLst/>
      </c:spPr>
    </c:plotArea>
    <c:legend>
      <c:legendPos val="b"/>
      <c:layout>
        <c:manualLayout>
          <c:xMode val="edge"/>
          <c:yMode val="edge"/>
          <c:x val="0.1169046505905512"/>
          <c:y val="0.95701111675476591"/>
          <c:w val="0.82556569881889763"/>
          <c:h val="3.2571890402054923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Roboto" panose="02000000000000000000" pitchFamily="2" charset="0"/>
              <a:ea typeface="Roboto" panose="02000000000000000000" pitchFamily="2" charset="0"/>
              <a:cs typeface="Roboto" panose="02000000000000000000" pitchFamily="2" charset="0"/>
            </a:defRPr>
          </a:pPr>
          <a:endParaRPr lang="sv-SE"/>
        </a:p>
      </c:txPr>
    </c:legend>
    <c:plotVisOnly val="1"/>
    <c:dispBlanksAs val="gap"/>
    <c:showDLblsOverMax val="0"/>
  </c:chart>
  <c:spPr>
    <a:solidFill>
      <a:schemeClr val="bg1"/>
    </a:solidFill>
    <a:ln w="9525" cap="flat" cmpd="sng" algn="ctr">
      <a:noFill/>
      <a:round/>
    </a:ln>
    <a:effectLst/>
  </c:spPr>
  <c:txPr>
    <a:bodyPr/>
    <a:lstStyle/>
    <a:p>
      <a:pPr>
        <a:defRPr sz="900">
          <a:solidFill>
            <a:schemeClr val="tx1"/>
          </a:solidFill>
          <a:latin typeface="Roboto" panose="02000000000000000000" pitchFamily="2" charset="0"/>
          <a:ea typeface="Roboto" panose="02000000000000000000" pitchFamily="2" charset="0"/>
          <a:cs typeface="Roboto" panose="02000000000000000000" pitchFamily="2" charset="0"/>
        </a:defRPr>
      </a:pPr>
      <a:endParaRPr lang="sv-SE"/>
    </a:p>
  </c:txPr>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3862117235345582E-2"/>
          <c:y val="1.9050000000000001E-2"/>
          <c:w val="0.91434624183006541"/>
          <c:h val="0.8668909772242821"/>
        </c:manualLayout>
      </c:layout>
      <c:barChart>
        <c:barDir val="col"/>
        <c:grouping val="stacked"/>
        <c:varyColors val="0"/>
        <c:ser>
          <c:idx val="3"/>
          <c:order val="0"/>
          <c:tx>
            <c:strRef>
              <c:f>'Data Dia 23'!$B$8</c:f>
              <c:strCache>
                <c:ptCount val="1"/>
                <c:pt idx="0">
                  <c:v>Olycksfallsförsäkring</c:v>
                </c:pt>
              </c:strCache>
            </c:strRef>
          </c:tx>
          <c:spPr>
            <a:solidFill>
              <a:schemeClr val="accent1"/>
            </a:solidFill>
            <a:ln>
              <a:noFill/>
            </a:ln>
            <a:effectLst/>
          </c:spPr>
          <c:invertIfNegative val="0"/>
          <c:cat>
            <c:numRef>
              <c:f>'Data Dia 23'!$A$9:$A$18</c:f>
              <c:numCache>
                <c:formatCode>General</c:formatCode>
                <c:ptCount val="10"/>
                <c:pt idx="0">
                  <c:v>2013</c:v>
                </c:pt>
                <c:pt idx="1">
                  <c:v>2014</c:v>
                </c:pt>
                <c:pt idx="2">
                  <c:v>2015</c:v>
                </c:pt>
                <c:pt idx="3">
                  <c:v>2016</c:v>
                </c:pt>
                <c:pt idx="4">
                  <c:v>2017</c:v>
                </c:pt>
                <c:pt idx="5">
                  <c:v>2018</c:v>
                </c:pt>
                <c:pt idx="6">
                  <c:v>2019</c:v>
                </c:pt>
                <c:pt idx="7">
                  <c:v>2020</c:v>
                </c:pt>
                <c:pt idx="8">
                  <c:v>2021</c:v>
                </c:pt>
                <c:pt idx="9">
                  <c:v>2022</c:v>
                </c:pt>
              </c:numCache>
            </c:numRef>
          </c:cat>
          <c:val>
            <c:numRef>
              <c:f>'Data Dia 23'!$B$9:$B$18</c:f>
              <c:numCache>
                <c:formatCode>#\ ##0.0</c:formatCode>
                <c:ptCount val="10"/>
                <c:pt idx="0">
                  <c:v>10.199379</c:v>
                </c:pt>
                <c:pt idx="1">
                  <c:v>9.8537490000000005</c:v>
                </c:pt>
                <c:pt idx="2">
                  <c:v>11.372277</c:v>
                </c:pt>
                <c:pt idx="3">
                  <c:v>11.686036</c:v>
                </c:pt>
                <c:pt idx="4">
                  <c:v>12.304841</c:v>
                </c:pt>
                <c:pt idx="5">
                  <c:v>12.003596999999999</c:v>
                </c:pt>
                <c:pt idx="6">
                  <c:v>13.353331000000001</c:v>
                </c:pt>
                <c:pt idx="7">
                  <c:v>12.825469999999999</c:v>
                </c:pt>
                <c:pt idx="8">
                  <c:v>12.102918000000001</c:v>
                </c:pt>
                <c:pt idx="9">
                  <c:v>12.234526000000001</c:v>
                </c:pt>
              </c:numCache>
            </c:numRef>
          </c:val>
          <c:extLst>
            <c:ext xmlns:c16="http://schemas.microsoft.com/office/drawing/2014/chart" uri="{C3380CC4-5D6E-409C-BE32-E72D297353CC}">
              <c16:uniqueId val="{00000000-293C-4E6F-A553-97DF55C2F7CC}"/>
            </c:ext>
          </c:extLst>
        </c:ser>
        <c:ser>
          <c:idx val="4"/>
          <c:order val="1"/>
          <c:tx>
            <c:strRef>
              <c:f>'Data Dia 23'!$C$8</c:f>
              <c:strCache>
                <c:ptCount val="1"/>
                <c:pt idx="0">
                  <c:v>Sjukförsäkring</c:v>
                </c:pt>
              </c:strCache>
            </c:strRef>
          </c:tx>
          <c:spPr>
            <a:solidFill>
              <a:schemeClr val="accent2"/>
            </a:solidFill>
            <a:ln>
              <a:noFill/>
            </a:ln>
            <a:effectLst/>
          </c:spPr>
          <c:invertIfNegative val="0"/>
          <c:cat>
            <c:numRef>
              <c:f>'Data Dia 23'!$A$9:$A$18</c:f>
              <c:numCache>
                <c:formatCode>General</c:formatCode>
                <c:ptCount val="10"/>
                <c:pt idx="0">
                  <c:v>2013</c:v>
                </c:pt>
                <c:pt idx="1">
                  <c:v>2014</c:v>
                </c:pt>
                <c:pt idx="2">
                  <c:v>2015</c:v>
                </c:pt>
                <c:pt idx="3">
                  <c:v>2016</c:v>
                </c:pt>
                <c:pt idx="4">
                  <c:v>2017</c:v>
                </c:pt>
                <c:pt idx="5">
                  <c:v>2018</c:v>
                </c:pt>
                <c:pt idx="6">
                  <c:v>2019</c:v>
                </c:pt>
                <c:pt idx="7">
                  <c:v>2020</c:v>
                </c:pt>
                <c:pt idx="8">
                  <c:v>2021</c:v>
                </c:pt>
                <c:pt idx="9">
                  <c:v>2022</c:v>
                </c:pt>
              </c:numCache>
            </c:numRef>
          </c:cat>
          <c:val>
            <c:numRef>
              <c:f>'Data Dia 23'!$C$9:$C$18</c:f>
              <c:numCache>
                <c:formatCode>#\ ##0.0</c:formatCode>
                <c:ptCount val="10"/>
                <c:pt idx="0">
                  <c:v>7.3349479999999998</c:v>
                </c:pt>
                <c:pt idx="1">
                  <c:v>7.8399159999999997</c:v>
                </c:pt>
                <c:pt idx="2">
                  <c:v>7.7600020000000001</c:v>
                </c:pt>
                <c:pt idx="3">
                  <c:v>8.0287009999999999</c:v>
                </c:pt>
                <c:pt idx="4">
                  <c:v>8.3017079999999996</c:v>
                </c:pt>
                <c:pt idx="5">
                  <c:v>8.5327830000000002</c:v>
                </c:pt>
                <c:pt idx="6">
                  <c:v>8.5652910000000002</c:v>
                </c:pt>
                <c:pt idx="7">
                  <c:v>8.7064760000000003</c:v>
                </c:pt>
                <c:pt idx="8">
                  <c:v>8.8997130000000002</c:v>
                </c:pt>
                <c:pt idx="9">
                  <c:v>9.1550010000000004</c:v>
                </c:pt>
              </c:numCache>
            </c:numRef>
          </c:val>
          <c:extLst>
            <c:ext xmlns:c16="http://schemas.microsoft.com/office/drawing/2014/chart" uri="{C3380CC4-5D6E-409C-BE32-E72D297353CC}">
              <c16:uniqueId val="{00000001-293C-4E6F-A553-97DF55C2F7CC}"/>
            </c:ext>
          </c:extLst>
        </c:ser>
        <c:ser>
          <c:idx val="5"/>
          <c:order val="2"/>
          <c:tx>
            <c:strRef>
              <c:f>'Data Dia 23'!$D$8</c:f>
              <c:strCache>
                <c:ptCount val="1"/>
                <c:pt idx="0">
                  <c:v>Barnförsäkring</c:v>
                </c:pt>
              </c:strCache>
            </c:strRef>
          </c:tx>
          <c:spPr>
            <a:solidFill>
              <a:schemeClr val="accent3"/>
            </a:solidFill>
            <a:ln>
              <a:noFill/>
            </a:ln>
            <a:effectLst/>
          </c:spPr>
          <c:invertIfNegative val="0"/>
          <c:cat>
            <c:numRef>
              <c:f>'Data Dia 23'!$A$9:$A$18</c:f>
              <c:numCache>
                <c:formatCode>General</c:formatCode>
                <c:ptCount val="10"/>
                <c:pt idx="0">
                  <c:v>2013</c:v>
                </c:pt>
                <c:pt idx="1">
                  <c:v>2014</c:v>
                </c:pt>
                <c:pt idx="2">
                  <c:v>2015</c:v>
                </c:pt>
                <c:pt idx="3">
                  <c:v>2016</c:v>
                </c:pt>
                <c:pt idx="4">
                  <c:v>2017</c:v>
                </c:pt>
                <c:pt idx="5">
                  <c:v>2018</c:v>
                </c:pt>
                <c:pt idx="6">
                  <c:v>2019</c:v>
                </c:pt>
                <c:pt idx="7">
                  <c:v>2020</c:v>
                </c:pt>
                <c:pt idx="8">
                  <c:v>2021</c:v>
                </c:pt>
                <c:pt idx="9">
                  <c:v>2022</c:v>
                </c:pt>
              </c:numCache>
            </c:numRef>
          </c:cat>
          <c:val>
            <c:numRef>
              <c:f>'Data Dia 23'!$D$9:$D$18</c:f>
              <c:numCache>
                <c:formatCode>#\ ##0.0</c:formatCode>
                <c:ptCount val="10"/>
                <c:pt idx="0">
                  <c:v>3.8759389999999998</c:v>
                </c:pt>
                <c:pt idx="1">
                  <c:v>3.7430840000000001</c:v>
                </c:pt>
                <c:pt idx="2">
                  <c:v>3.6801149999999998</c:v>
                </c:pt>
                <c:pt idx="3">
                  <c:v>3.6929259999999999</c:v>
                </c:pt>
                <c:pt idx="4">
                  <c:v>3.7118950000000002</c:v>
                </c:pt>
                <c:pt idx="5">
                  <c:v>3.3356319999999999</c:v>
                </c:pt>
                <c:pt idx="6">
                  <c:v>2.956982</c:v>
                </c:pt>
                <c:pt idx="7">
                  <c:v>3.0024289999999998</c:v>
                </c:pt>
                <c:pt idx="8">
                  <c:v>2.9508719999999999</c:v>
                </c:pt>
                <c:pt idx="9">
                  <c:v>2.6977519999999999</c:v>
                </c:pt>
              </c:numCache>
            </c:numRef>
          </c:val>
          <c:extLst>
            <c:ext xmlns:c16="http://schemas.microsoft.com/office/drawing/2014/chart" uri="{C3380CC4-5D6E-409C-BE32-E72D297353CC}">
              <c16:uniqueId val="{00000002-293C-4E6F-A553-97DF55C2F7CC}"/>
            </c:ext>
          </c:extLst>
        </c:ser>
        <c:ser>
          <c:idx val="6"/>
          <c:order val="3"/>
          <c:tx>
            <c:strRef>
              <c:f>'Data Dia 23'!$E$8</c:f>
              <c:strCache>
                <c:ptCount val="1"/>
                <c:pt idx="0">
                  <c:v>Sjuk- och olycksfallsförsäkring</c:v>
                </c:pt>
              </c:strCache>
            </c:strRef>
          </c:tx>
          <c:spPr>
            <a:solidFill>
              <a:schemeClr val="accent4"/>
            </a:solidFill>
            <a:ln>
              <a:noFill/>
            </a:ln>
            <a:effectLst/>
          </c:spPr>
          <c:invertIfNegative val="0"/>
          <c:cat>
            <c:numRef>
              <c:f>'Data Dia 23'!$A$9:$A$18</c:f>
              <c:numCache>
                <c:formatCode>General</c:formatCode>
                <c:ptCount val="10"/>
                <c:pt idx="0">
                  <c:v>2013</c:v>
                </c:pt>
                <c:pt idx="1">
                  <c:v>2014</c:v>
                </c:pt>
                <c:pt idx="2">
                  <c:v>2015</c:v>
                </c:pt>
                <c:pt idx="3">
                  <c:v>2016</c:v>
                </c:pt>
                <c:pt idx="4">
                  <c:v>2017</c:v>
                </c:pt>
                <c:pt idx="5">
                  <c:v>2018</c:v>
                </c:pt>
                <c:pt idx="6">
                  <c:v>2019</c:v>
                </c:pt>
                <c:pt idx="7">
                  <c:v>2020</c:v>
                </c:pt>
                <c:pt idx="8">
                  <c:v>2021</c:v>
                </c:pt>
                <c:pt idx="9">
                  <c:v>2022</c:v>
                </c:pt>
              </c:numCache>
            </c:numRef>
          </c:cat>
          <c:val>
            <c:numRef>
              <c:f>'Data Dia 23'!$E$9:$E$18</c:f>
              <c:numCache>
                <c:formatCode>#\ ##0.0</c:formatCode>
                <c:ptCount val="10"/>
                <c:pt idx="0">
                  <c:v>0.50749500000000003</c:v>
                </c:pt>
                <c:pt idx="1">
                  <c:v>0.59943299999999999</c:v>
                </c:pt>
                <c:pt idx="2">
                  <c:v>0.55583700000000003</c:v>
                </c:pt>
                <c:pt idx="3">
                  <c:v>0.72338400000000003</c:v>
                </c:pt>
                <c:pt idx="4">
                  <c:v>0.70935800000000004</c:v>
                </c:pt>
                <c:pt idx="5">
                  <c:v>0.69826500000000002</c:v>
                </c:pt>
                <c:pt idx="6">
                  <c:v>0.74690900000000005</c:v>
                </c:pt>
                <c:pt idx="7">
                  <c:v>0.764096</c:v>
                </c:pt>
                <c:pt idx="8">
                  <c:v>0.79976599999999998</c:v>
                </c:pt>
                <c:pt idx="9">
                  <c:v>0.84371399999999996</c:v>
                </c:pt>
              </c:numCache>
            </c:numRef>
          </c:val>
          <c:extLst>
            <c:ext xmlns:c16="http://schemas.microsoft.com/office/drawing/2014/chart" uri="{C3380CC4-5D6E-409C-BE32-E72D297353CC}">
              <c16:uniqueId val="{00000003-293C-4E6F-A553-97DF55C2F7CC}"/>
            </c:ext>
          </c:extLst>
        </c:ser>
        <c:ser>
          <c:idx val="2"/>
          <c:order val="4"/>
          <c:tx>
            <c:strRef>
              <c:f>'Data Dia 23'!$F$8</c:f>
              <c:strCache>
                <c:ptCount val="1"/>
                <c:pt idx="0">
                  <c:v>Övrigt</c:v>
                </c:pt>
              </c:strCache>
            </c:strRef>
          </c:tx>
          <c:spPr>
            <a:solidFill>
              <a:schemeClr val="accent3"/>
            </a:solidFill>
            <a:ln>
              <a:noFill/>
            </a:ln>
            <a:effectLst/>
          </c:spPr>
          <c:invertIfNegative val="0"/>
          <c:val>
            <c:numRef>
              <c:f>'Data Dia 23'!$F$9:$F$18</c:f>
              <c:numCache>
                <c:formatCode>#\ ##0.0</c:formatCode>
                <c:ptCount val="10"/>
                <c:pt idx="0">
                  <c:v>0.13660600000000001</c:v>
                </c:pt>
                <c:pt idx="1">
                  <c:v>0.165878</c:v>
                </c:pt>
                <c:pt idx="2">
                  <c:v>0.160053</c:v>
                </c:pt>
                <c:pt idx="3">
                  <c:v>7.8508999999999995E-2</c:v>
                </c:pt>
                <c:pt idx="4">
                  <c:v>0.232404</c:v>
                </c:pt>
                <c:pt idx="5">
                  <c:v>0.39703899999999998</c:v>
                </c:pt>
                <c:pt idx="6">
                  <c:v>0.45378299999999999</c:v>
                </c:pt>
                <c:pt idx="7">
                  <c:v>0.47970699999999999</c:v>
                </c:pt>
                <c:pt idx="8">
                  <c:v>0.49956</c:v>
                </c:pt>
                <c:pt idx="9">
                  <c:v>0.61535099999999998</c:v>
                </c:pt>
              </c:numCache>
            </c:numRef>
          </c:val>
          <c:extLst>
            <c:ext xmlns:c16="http://schemas.microsoft.com/office/drawing/2014/chart" uri="{C3380CC4-5D6E-409C-BE32-E72D297353CC}">
              <c16:uniqueId val="{00000004-293C-4E6F-A553-97DF55C2F7CC}"/>
            </c:ext>
          </c:extLst>
        </c:ser>
        <c:dLbls>
          <c:showLegendKey val="0"/>
          <c:showVal val="0"/>
          <c:showCatName val="0"/>
          <c:showSerName val="0"/>
          <c:showPercent val="0"/>
          <c:showBubbleSize val="0"/>
        </c:dLbls>
        <c:gapWidth val="80"/>
        <c:overlap val="100"/>
        <c:axId val="752628719"/>
        <c:axId val="752624143"/>
      </c:barChart>
      <c:lineChart>
        <c:grouping val="standard"/>
        <c:varyColors val="0"/>
        <c:ser>
          <c:idx val="7"/>
          <c:order val="5"/>
          <c:tx>
            <c:strRef>
              <c:f>'Data Dia 23'!$H$8</c:f>
              <c:strCache>
                <c:ptCount val="1"/>
                <c:pt idx="0">
                  <c:v>Total premieinkomst (höger axel)</c:v>
                </c:pt>
              </c:strCache>
            </c:strRef>
          </c:tx>
          <c:spPr>
            <a:ln w="28575" cap="rnd">
              <a:solidFill>
                <a:schemeClr val="tx1"/>
              </a:solidFill>
              <a:round/>
            </a:ln>
            <a:effectLst/>
          </c:spPr>
          <c:marker>
            <c:symbol val="none"/>
          </c:marker>
          <c:val>
            <c:numRef>
              <c:f>'Data Dia 23'!$H$9:$H$18</c:f>
              <c:numCache>
                <c:formatCode>0.000</c:formatCode>
                <c:ptCount val="10"/>
                <c:pt idx="0">
                  <c:v>11.223333</c:v>
                </c:pt>
                <c:pt idx="1">
                  <c:v>11.05972</c:v>
                </c:pt>
                <c:pt idx="2">
                  <c:v>11.799186000000001</c:v>
                </c:pt>
                <c:pt idx="3">
                  <c:v>11.449353890999999</c:v>
                </c:pt>
                <c:pt idx="4">
                  <c:v>13.30133687</c:v>
                </c:pt>
                <c:pt idx="5">
                  <c:v>14.165708941</c:v>
                </c:pt>
                <c:pt idx="6">
                  <c:v>14.849748549999999</c:v>
                </c:pt>
                <c:pt idx="7">
                  <c:v>14.61336549</c:v>
                </c:pt>
                <c:pt idx="8">
                  <c:v>15.021516807999999</c:v>
                </c:pt>
                <c:pt idx="9">
                  <c:v>15.04422368106</c:v>
                </c:pt>
              </c:numCache>
            </c:numRef>
          </c:val>
          <c:smooth val="0"/>
          <c:extLst>
            <c:ext xmlns:c16="http://schemas.microsoft.com/office/drawing/2014/chart" uri="{C3380CC4-5D6E-409C-BE32-E72D297353CC}">
              <c16:uniqueId val="{00000005-293C-4E6F-A553-97DF55C2F7CC}"/>
            </c:ext>
          </c:extLst>
        </c:ser>
        <c:dLbls>
          <c:showLegendKey val="0"/>
          <c:showVal val="0"/>
          <c:showCatName val="0"/>
          <c:showSerName val="0"/>
          <c:showPercent val="0"/>
          <c:showBubbleSize val="0"/>
        </c:dLbls>
        <c:marker val="1"/>
        <c:smooth val="0"/>
        <c:axId val="1039000384"/>
        <c:axId val="965569584"/>
      </c:lineChart>
      <c:catAx>
        <c:axId val="752628719"/>
        <c:scaling>
          <c:orientation val="minMax"/>
        </c:scaling>
        <c:delete val="0"/>
        <c:axPos val="b"/>
        <c:numFmt formatCode="General" sourceLinked="1"/>
        <c:majorTickMark val="none"/>
        <c:minorTickMark val="none"/>
        <c:tickLblPos val="nextTo"/>
        <c:spPr>
          <a:noFill/>
          <a:ln w="6350"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Roboto" panose="02000000000000000000" pitchFamily="2" charset="0"/>
                <a:ea typeface="Roboto" panose="02000000000000000000" pitchFamily="2" charset="0"/>
                <a:cs typeface="Verdana" panose="020B0604030504040204" pitchFamily="34" charset="0"/>
              </a:defRPr>
            </a:pPr>
            <a:endParaRPr lang="sv-SE"/>
          </a:p>
        </c:txPr>
        <c:crossAx val="752624143"/>
        <c:crosses val="autoZero"/>
        <c:auto val="1"/>
        <c:lblAlgn val="ctr"/>
        <c:lblOffset val="100"/>
        <c:noMultiLvlLbl val="0"/>
      </c:catAx>
      <c:valAx>
        <c:axId val="752624143"/>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out"/>
        <c:minorTickMark val="none"/>
        <c:tickLblPos val="nextTo"/>
        <c:spPr>
          <a:noFill/>
          <a:ln w="6350">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Roboto" panose="02000000000000000000" pitchFamily="2" charset="0"/>
                <a:ea typeface="Roboto" panose="02000000000000000000" pitchFamily="2" charset="0"/>
                <a:cs typeface="Verdana" panose="020B0604030504040204" pitchFamily="34" charset="0"/>
              </a:defRPr>
            </a:pPr>
            <a:endParaRPr lang="sv-SE"/>
          </a:p>
        </c:txPr>
        <c:crossAx val="752628719"/>
        <c:crosses val="autoZero"/>
        <c:crossBetween val="between"/>
      </c:valAx>
      <c:valAx>
        <c:axId val="965569584"/>
        <c:scaling>
          <c:orientation val="minMax"/>
          <c:min val="0"/>
        </c:scaling>
        <c:delete val="0"/>
        <c:axPos val="r"/>
        <c:numFmt formatCode="#,##0"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Roboto" panose="02000000000000000000" pitchFamily="2" charset="0"/>
                <a:ea typeface="Roboto" panose="02000000000000000000" pitchFamily="2" charset="0"/>
                <a:cs typeface="Verdana" panose="020B0604030504040204" pitchFamily="34" charset="0"/>
              </a:defRPr>
            </a:pPr>
            <a:endParaRPr lang="sv-SE"/>
          </a:p>
        </c:txPr>
        <c:crossAx val="1039000384"/>
        <c:crosses val="max"/>
        <c:crossBetween val="between"/>
      </c:valAx>
      <c:catAx>
        <c:axId val="1039000384"/>
        <c:scaling>
          <c:orientation val="minMax"/>
        </c:scaling>
        <c:delete val="1"/>
        <c:axPos val="b"/>
        <c:numFmt formatCode="General" sourceLinked="1"/>
        <c:majorTickMark val="out"/>
        <c:minorTickMark val="none"/>
        <c:tickLblPos val="nextTo"/>
        <c:crossAx val="965569584"/>
        <c:crosses val="autoZero"/>
        <c:auto val="1"/>
        <c:lblAlgn val="ctr"/>
        <c:lblOffset val="100"/>
        <c:noMultiLvlLbl val="0"/>
      </c:catAx>
      <c:spPr>
        <a:noFill/>
        <a:ln>
          <a:noFill/>
        </a:ln>
        <a:effectLst/>
      </c:spPr>
    </c:plotArea>
    <c:legend>
      <c:legendPos val="b"/>
      <c:layout>
        <c:manualLayout>
          <c:xMode val="edge"/>
          <c:yMode val="edge"/>
          <c:x val="1.735802469135803E-2"/>
          <c:y val="0.93571304025954805"/>
          <c:w val="0.9680837742504409"/>
          <c:h val="4.3120232810099503E-2"/>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Roboto" panose="02000000000000000000" pitchFamily="2" charset="0"/>
              <a:ea typeface="Roboto" panose="02000000000000000000" pitchFamily="2" charset="0"/>
              <a:cs typeface="Verdana" panose="020B0604030504040204" pitchFamily="34" charset="0"/>
            </a:defRPr>
          </a:pPr>
          <a:endParaRPr lang="sv-SE"/>
        </a:p>
      </c:txPr>
    </c:legend>
    <c:plotVisOnly val="1"/>
    <c:dispBlanksAs val="gap"/>
    <c:showDLblsOverMax val="0"/>
  </c:chart>
  <c:spPr>
    <a:noFill/>
    <a:ln w="9525" cap="flat" cmpd="sng" algn="ctr">
      <a:noFill/>
      <a:round/>
    </a:ln>
    <a:effectLst/>
  </c:spPr>
  <c:txPr>
    <a:bodyPr/>
    <a:lstStyle/>
    <a:p>
      <a:pPr>
        <a:defRPr sz="900">
          <a:solidFill>
            <a:sysClr val="windowText" lastClr="000000"/>
          </a:solidFill>
          <a:latin typeface="Roboto" panose="02000000000000000000" pitchFamily="2" charset="0"/>
          <a:ea typeface="Roboto" panose="02000000000000000000" pitchFamily="2" charset="0"/>
          <a:cs typeface="Verdana" panose="020B0604030504040204" pitchFamily="34" charset="0"/>
        </a:defRPr>
      </a:pPr>
      <a:endParaRPr lang="sv-SE"/>
    </a:p>
  </c:txPr>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4856911167686881E-2"/>
          <c:y val="2.3899852631391591E-2"/>
          <c:w val="0.89191576228735581"/>
          <c:h val="0.89685268643645166"/>
        </c:manualLayout>
      </c:layout>
      <c:barChart>
        <c:barDir val="col"/>
        <c:grouping val="stacked"/>
        <c:varyColors val="0"/>
        <c:ser>
          <c:idx val="2"/>
          <c:order val="0"/>
          <c:tx>
            <c:strRef>
              <c:f>'Data Dia 24'!$B$8</c:f>
              <c:strCache>
                <c:ptCount val="1"/>
                <c:pt idx="0">
                  <c:v>Gruppförsäkringar, arbetsgivarbetalda</c:v>
                </c:pt>
              </c:strCache>
            </c:strRef>
          </c:tx>
          <c:spPr>
            <a:solidFill>
              <a:schemeClr val="accent1"/>
            </a:solidFill>
            <a:ln>
              <a:noFill/>
            </a:ln>
            <a:effectLst/>
          </c:spPr>
          <c:invertIfNegative val="0"/>
          <c:cat>
            <c:numRef>
              <c:f>'Data Dia 24'!$A$9:$A$18</c:f>
              <c:numCache>
                <c:formatCode>General</c:formatCode>
                <c:ptCount val="10"/>
                <c:pt idx="0">
                  <c:v>2013</c:v>
                </c:pt>
                <c:pt idx="1">
                  <c:v>2014</c:v>
                </c:pt>
                <c:pt idx="2">
                  <c:v>2015</c:v>
                </c:pt>
                <c:pt idx="3">
                  <c:v>2016</c:v>
                </c:pt>
                <c:pt idx="4">
                  <c:v>2017</c:v>
                </c:pt>
                <c:pt idx="5">
                  <c:v>2018</c:v>
                </c:pt>
                <c:pt idx="6">
                  <c:v>2019</c:v>
                </c:pt>
                <c:pt idx="7">
                  <c:v>2020</c:v>
                </c:pt>
                <c:pt idx="8">
                  <c:v>2021</c:v>
                </c:pt>
                <c:pt idx="9">
                  <c:v>2022</c:v>
                </c:pt>
              </c:numCache>
            </c:numRef>
          </c:cat>
          <c:val>
            <c:numRef>
              <c:f>'Data Dia 24'!$B$9:$B$18</c:f>
              <c:numCache>
                <c:formatCode>#,##0</c:formatCode>
                <c:ptCount val="10"/>
                <c:pt idx="0">
                  <c:v>398195</c:v>
                </c:pt>
                <c:pt idx="1">
                  <c:v>409093</c:v>
                </c:pt>
                <c:pt idx="2">
                  <c:v>410526</c:v>
                </c:pt>
                <c:pt idx="3">
                  <c:v>340178</c:v>
                </c:pt>
                <c:pt idx="4">
                  <c:v>352398</c:v>
                </c:pt>
                <c:pt idx="5">
                  <c:v>384632</c:v>
                </c:pt>
                <c:pt idx="6">
                  <c:v>400845</c:v>
                </c:pt>
                <c:pt idx="7">
                  <c:v>409573</c:v>
                </c:pt>
                <c:pt idx="8">
                  <c:v>433580</c:v>
                </c:pt>
                <c:pt idx="9">
                  <c:v>455768</c:v>
                </c:pt>
              </c:numCache>
            </c:numRef>
          </c:val>
          <c:extLst>
            <c:ext xmlns:c16="http://schemas.microsoft.com/office/drawing/2014/chart" uri="{C3380CC4-5D6E-409C-BE32-E72D297353CC}">
              <c16:uniqueId val="{00000000-74A4-481A-8288-BDE7C7271C4C}"/>
            </c:ext>
          </c:extLst>
        </c:ser>
        <c:ser>
          <c:idx val="1"/>
          <c:order val="1"/>
          <c:tx>
            <c:strRef>
              <c:f>'Data Dia 24'!$C$8</c:f>
              <c:strCache>
                <c:ptCount val="1"/>
                <c:pt idx="0">
                  <c:v>Gruppförsäkringar, ej arbetsgivarbetalda</c:v>
                </c:pt>
              </c:strCache>
            </c:strRef>
          </c:tx>
          <c:spPr>
            <a:solidFill>
              <a:schemeClr val="accent2"/>
            </a:solidFill>
            <a:ln>
              <a:noFill/>
            </a:ln>
            <a:effectLst/>
          </c:spPr>
          <c:invertIfNegative val="0"/>
          <c:cat>
            <c:numRef>
              <c:f>'Data Dia 24'!$A$9:$A$18</c:f>
              <c:numCache>
                <c:formatCode>General</c:formatCode>
                <c:ptCount val="10"/>
                <c:pt idx="0">
                  <c:v>2013</c:v>
                </c:pt>
                <c:pt idx="1">
                  <c:v>2014</c:v>
                </c:pt>
                <c:pt idx="2">
                  <c:v>2015</c:v>
                </c:pt>
                <c:pt idx="3">
                  <c:v>2016</c:v>
                </c:pt>
                <c:pt idx="4">
                  <c:v>2017</c:v>
                </c:pt>
                <c:pt idx="5">
                  <c:v>2018</c:v>
                </c:pt>
                <c:pt idx="6">
                  <c:v>2019</c:v>
                </c:pt>
                <c:pt idx="7">
                  <c:v>2020</c:v>
                </c:pt>
                <c:pt idx="8">
                  <c:v>2021</c:v>
                </c:pt>
                <c:pt idx="9">
                  <c:v>2022</c:v>
                </c:pt>
              </c:numCache>
            </c:numRef>
          </c:cat>
          <c:val>
            <c:numRef>
              <c:f>'Data Dia 24'!$C$9:$C$18</c:f>
              <c:numCache>
                <c:formatCode>#,##0</c:formatCode>
                <c:ptCount val="10"/>
                <c:pt idx="0">
                  <c:v>90981</c:v>
                </c:pt>
                <c:pt idx="1">
                  <c:v>107740</c:v>
                </c:pt>
                <c:pt idx="2">
                  <c:v>128877</c:v>
                </c:pt>
                <c:pt idx="3">
                  <c:v>208976</c:v>
                </c:pt>
                <c:pt idx="4">
                  <c:v>220251</c:v>
                </c:pt>
                <c:pt idx="5">
                  <c:v>197143</c:v>
                </c:pt>
                <c:pt idx="6">
                  <c:v>208919</c:v>
                </c:pt>
                <c:pt idx="7">
                  <c:v>207159</c:v>
                </c:pt>
                <c:pt idx="8">
                  <c:v>217465</c:v>
                </c:pt>
                <c:pt idx="9">
                  <c:v>230154</c:v>
                </c:pt>
              </c:numCache>
            </c:numRef>
          </c:val>
          <c:extLst>
            <c:ext xmlns:c16="http://schemas.microsoft.com/office/drawing/2014/chart" uri="{C3380CC4-5D6E-409C-BE32-E72D297353CC}">
              <c16:uniqueId val="{00000001-74A4-481A-8288-BDE7C7271C4C}"/>
            </c:ext>
          </c:extLst>
        </c:ser>
        <c:ser>
          <c:idx val="0"/>
          <c:order val="2"/>
          <c:tx>
            <c:strRef>
              <c:f>'Data Dia 24'!$D$8</c:f>
              <c:strCache>
                <c:ptCount val="1"/>
                <c:pt idx="0">
                  <c:v>Individuella försäkringar</c:v>
                </c:pt>
              </c:strCache>
            </c:strRef>
          </c:tx>
          <c:spPr>
            <a:solidFill>
              <a:schemeClr val="accent3"/>
            </a:solidFill>
            <a:ln>
              <a:noFill/>
            </a:ln>
            <a:effectLst/>
          </c:spPr>
          <c:invertIfNegative val="0"/>
          <c:dPt>
            <c:idx val="0"/>
            <c:invertIfNegative val="0"/>
            <c:bubble3D val="0"/>
            <c:extLst>
              <c:ext xmlns:c16="http://schemas.microsoft.com/office/drawing/2014/chart" uri="{C3380CC4-5D6E-409C-BE32-E72D297353CC}">
                <c16:uniqueId val="{00000002-74A4-481A-8288-BDE7C7271C4C}"/>
              </c:ext>
            </c:extLst>
          </c:dPt>
          <c:dPt>
            <c:idx val="1"/>
            <c:invertIfNegative val="0"/>
            <c:bubble3D val="0"/>
            <c:extLst>
              <c:ext xmlns:c16="http://schemas.microsoft.com/office/drawing/2014/chart" uri="{C3380CC4-5D6E-409C-BE32-E72D297353CC}">
                <c16:uniqueId val="{00000003-74A4-481A-8288-BDE7C7271C4C}"/>
              </c:ext>
            </c:extLst>
          </c:dPt>
          <c:dPt>
            <c:idx val="2"/>
            <c:invertIfNegative val="0"/>
            <c:bubble3D val="0"/>
            <c:extLst>
              <c:ext xmlns:c16="http://schemas.microsoft.com/office/drawing/2014/chart" uri="{C3380CC4-5D6E-409C-BE32-E72D297353CC}">
                <c16:uniqueId val="{00000004-74A4-481A-8288-BDE7C7271C4C}"/>
              </c:ext>
            </c:extLst>
          </c:dPt>
          <c:dPt>
            <c:idx val="3"/>
            <c:invertIfNegative val="0"/>
            <c:bubble3D val="0"/>
            <c:extLst>
              <c:ext xmlns:c16="http://schemas.microsoft.com/office/drawing/2014/chart" uri="{C3380CC4-5D6E-409C-BE32-E72D297353CC}">
                <c16:uniqueId val="{00000005-74A4-481A-8288-BDE7C7271C4C}"/>
              </c:ext>
            </c:extLst>
          </c:dPt>
          <c:dPt>
            <c:idx val="4"/>
            <c:invertIfNegative val="0"/>
            <c:bubble3D val="0"/>
            <c:extLst>
              <c:ext xmlns:c16="http://schemas.microsoft.com/office/drawing/2014/chart" uri="{C3380CC4-5D6E-409C-BE32-E72D297353CC}">
                <c16:uniqueId val="{00000006-74A4-481A-8288-BDE7C7271C4C}"/>
              </c:ext>
            </c:extLst>
          </c:dPt>
          <c:dPt>
            <c:idx val="5"/>
            <c:invertIfNegative val="0"/>
            <c:bubble3D val="0"/>
            <c:extLst>
              <c:ext xmlns:c16="http://schemas.microsoft.com/office/drawing/2014/chart" uri="{C3380CC4-5D6E-409C-BE32-E72D297353CC}">
                <c16:uniqueId val="{00000007-74A4-481A-8288-BDE7C7271C4C}"/>
              </c:ext>
            </c:extLst>
          </c:dPt>
          <c:cat>
            <c:numRef>
              <c:f>'Data Dia 24'!$A$9:$A$18</c:f>
              <c:numCache>
                <c:formatCode>General</c:formatCode>
                <c:ptCount val="10"/>
                <c:pt idx="0">
                  <c:v>2013</c:v>
                </c:pt>
                <c:pt idx="1">
                  <c:v>2014</c:v>
                </c:pt>
                <c:pt idx="2">
                  <c:v>2015</c:v>
                </c:pt>
                <c:pt idx="3">
                  <c:v>2016</c:v>
                </c:pt>
                <c:pt idx="4">
                  <c:v>2017</c:v>
                </c:pt>
                <c:pt idx="5">
                  <c:v>2018</c:v>
                </c:pt>
                <c:pt idx="6">
                  <c:v>2019</c:v>
                </c:pt>
                <c:pt idx="7">
                  <c:v>2020</c:v>
                </c:pt>
                <c:pt idx="8">
                  <c:v>2021</c:v>
                </c:pt>
                <c:pt idx="9">
                  <c:v>2022</c:v>
                </c:pt>
              </c:numCache>
            </c:numRef>
          </c:cat>
          <c:val>
            <c:numRef>
              <c:f>'Data Dia 24'!$D$9:$D$18</c:f>
              <c:numCache>
                <c:formatCode>#,##0</c:formatCode>
                <c:ptCount val="10"/>
                <c:pt idx="0">
                  <c:v>49774</c:v>
                </c:pt>
                <c:pt idx="1">
                  <c:v>49476</c:v>
                </c:pt>
                <c:pt idx="2">
                  <c:v>48760</c:v>
                </c:pt>
                <c:pt idx="3">
                  <c:v>70052</c:v>
                </c:pt>
                <c:pt idx="4">
                  <c:v>67288</c:v>
                </c:pt>
                <c:pt idx="5">
                  <c:v>66970</c:v>
                </c:pt>
                <c:pt idx="6">
                  <c:v>68377</c:v>
                </c:pt>
                <c:pt idx="7">
                  <c:v>71188</c:v>
                </c:pt>
                <c:pt idx="8">
                  <c:v>70904</c:v>
                </c:pt>
                <c:pt idx="9">
                  <c:v>75104</c:v>
                </c:pt>
              </c:numCache>
            </c:numRef>
          </c:val>
          <c:extLst>
            <c:ext xmlns:c16="http://schemas.microsoft.com/office/drawing/2014/chart" uri="{C3380CC4-5D6E-409C-BE32-E72D297353CC}">
              <c16:uniqueId val="{00000008-74A4-481A-8288-BDE7C7271C4C}"/>
            </c:ext>
          </c:extLst>
        </c:ser>
        <c:dLbls>
          <c:showLegendKey val="0"/>
          <c:showVal val="0"/>
          <c:showCatName val="0"/>
          <c:showSerName val="0"/>
          <c:showPercent val="0"/>
          <c:showBubbleSize val="0"/>
        </c:dLbls>
        <c:gapWidth val="80"/>
        <c:overlap val="100"/>
        <c:axId val="1309243727"/>
        <c:axId val="1309247055"/>
      </c:barChart>
      <c:lineChart>
        <c:grouping val="standard"/>
        <c:varyColors val="0"/>
        <c:ser>
          <c:idx val="3"/>
          <c:order val="3"/>
          <c:tx>
            <c:strRef>
              <c:f>'Data Dia 24'!$E$8</c:f>
              <c:strCache>
                <c:ptCount val="1"/>
                <c:pt idx="0">
                  <c:v>Total premieinkomst (höger axel)</c:v>
                </c:pt>
              </c:strCache>
            </c:strRef>
          </c:tx>
          <c:spPr>
            <a:ln w="19050" cap="rnd">
              <a:solidFill>
                <a:schemeClr val="tx1"/>
              </a:solidFill>
              <a:round/>
            </a:ln>
            <a:effectLst/>
          </c:spPr>
          <c:marker>
            <c:symbol val="none"/>
          </c:marker>
          <c:cat>
            <c:numRef>
              <c:f>'Data Dia 24'!$A$9:$A$18</c:f>
              <c:numCache>
                <c:formatCode>General</c:formatCode>
                <c:ptCount val="10"/>
                <c:pt idx="0">
                  <c:v>2013</c:v>
                </c:pt>
                <c:pt idx="1">
                  <c:v>2014</c:v>
                </c:pt>
                <c:pt idx="2">
                  <c:v>2015</c:v>
                </c:pt>
                <c:pt idx="3">
                  <c:v>2016</c:v>
                </c:pt>
                <c:pt idx="4">
                  <c:v>2017</c:v>
                </c:pt>
                <c:pt idx="5">
                  <c:v>2018</c:v>
                </c:pt>
                <c:pt idx="6">
                  <c:v>2019</c:v>
                </c:pt>
                <c:pt idx="7">
                  <c:v>2020</c:v>
                </c:pt>
                <c:pt idx="8">
                  <c:v>2021</c:v>
                </c:pt>
                <c:pt idx="9">
                  <c:v>2022</c:v>
                </c:pt>
              </c:numCache>
            </c:numRef>
          </c:cat>
          <c:val>
            <c:numRef>
              <c:f>'Data Dia 24'!$E$9:$E$18</c:f>
              <c:numCache>
                <c:formatCode>0.000</c:formatCode>
                <c:ptCount val="10"/>
                <c:pt idx="0">
                  <c:v>2.334009</c:v>
                </c:pt>
                <c:pt idx="1">
                  <c:v>2.4337339999999998</c:v>
                </c:pt>
                <c:pt idx="2">
                  <c:v>2.683405</c:v>
                </c:pt>
                <c:pt idx="3">
                  <c:v>3.0260082069999998</c:v>
                </c:pt>
                <c:pt idx="4">
                  <c:v>3.2649416000000002</c:v>
                </c:pt>
                <c:pt idx="5">
                  <c:v>3.3871581220000002</c:v>
                </c:pt>
                <c:pt idx="6">
                  <c:v>3.5576442519999998</c:v>
                </c:pt>
                <c:pt idx="7">
                  <c:v>3.5501465759999999</c:v>
                </c:pt>
                <c:pt idx="8">
                  <c:v>3.9054152160000002</c:v>
                </c:pt>
                <c:pt idx="9">
                  <c:v>4.1873886579744335</c:v>
                </c:pt>
              </c:numCache>
            </c:numRef>
          </c:val>
          <c:smooth val="0"/>
          <c:extLst>
            <c:ext xmlns:c16="http://schemas.microsoft.com/office/drawing/2014/chart" uri="{C3380CC4-5D6E-409C-BE32-E72D297353CC}">
              <c16:uniqueId val="{00000009-74A4-481A-8288-BDE7C7271C4C}"/>
            </c:ext>
          </c:extLst>
        </c:ser>
        <c:dLbls>
          <c:showLegendKey val="0"/>
          <c:showVal val="0"/>
          <c:showCatName val="0"/>
          <c:showSerName val="0"/>
          <c:showPercent val="0"/>
          <c:showBubbleSize val="0"/>
        </c:dLbls>
        <c:marker val="1"/>
        <c:smooth val="0"/>
        <c:axId val="975251904"/>
        <c:axId val="1191454288"/>
      </c:lineChart>
      <c:catAx>
        <c:axId val="1309243727"/>
        <c:scaling>
          <c:orientation val="minMax"/>
        </c:scaling>
        <c:delete val="0"/>
        <c:axPos val="b"/>
        <c:numFmt formatCode="General" sourceLinked="1"/>
        <c:majorTickMark val="none"/>
        <c:minorTickMark val="none"/>
        <c:tickLblPos val="nextTo"/>
        <c:spPr>
          <a:noFill/>
          <a:ln w="6350"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Roboto" panose="02000000000000000000" pitchFamily="2" charset="0"/>
                <a:ea typeface="Roboto" panose="02000000000000000000" pitchFamily="2" charset="0"/>
                <a:cs typeface="Verdana" panose="020B0604030504040204" pitchFamily="34" charset="0"/>
              </a:defRPr>
            </a:pPr>
            <a:endParaRPr lang="sv-SE"/>
          </a:p>
        </c:txPr>
        <c:crossAx val="1309247055"/>
        <c:crosses val="autoZero"/>
        <c:auto val="1"/>
        <c:lblAlgn val="ctr"/>
        <c:lblOffset val="100"/>
        <c:noMultiLvlLbl val="0"/>
      </c:catAx>
      <c:valAx>
        <c:axId val="1309247055"/>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out"/>
        <c:minorTickMark val="none"/>
        <c:tickLblPos val="nextTo"/>
        <c:spPr>
          <a:noFill/>
          <a:ln w="6350">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Roboto" panose="02000000000000000000" pitchFamily="2" charset="0"/>
                <a:ea typeface="Roboto" panose="02000000000000000000" pitchFamily="2" charset="0"/>
                <a:cs typeface="Verdana" panose="020B0604030504040204" pitchFamily="34" charset="0"/>
              </a:defRPr>
            </a:pPr>
            <a:endParaRPr lang="sv-SE"/>
          </a:p>
        </c:txPr>
        <c:crossAx val="1309243727"/>
        <c:crosses val="autoZero"/>
        <c:crossBetween val="between"/>
      </c:valAx>
      <c:valAx>
        <c:axId val="1191454288"/>
        <c:scaling>
          <c:orientation val="minMax"/>
        </c:scaling>
        <c:delete val="0"/>
        <c:axPos val="r"/>
        <c:numFmt formatCode="0.0"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Roboto" panose="02000000000000000000" pitchFamily="2" charset="0"/>
                <a:ea typeface="Roboto" panose="02000000000000000000" pitchFamily="2" charset="0"/>
                <a:cs typeface="Verdana" panose="020B0604030504040204" pitchFamily="34" charset="0"/>
              </a:defRPr>
            </a:pPr>
            <a:endParaRPr lang="sv-SE"/>
          </a:p>
        </c:txPr>
        <c:crossAx val="975251904"/>
        <c:crosses val="max"/>
        <c:crossBetween val="between"/>
      </c:valAx>
      <c:catAx>
        <c:axId val="975251904"/>
        <c:scaling>
          <c:orientation val="minMax"/>
        </c:scaling>
        <c:delete val="1"/>
        <c:axPos val="b"/>
        <c:numFmt formatCode="General" sourceLinked="1"/>
        <c:majorTickMark val="out"/>
        <c:minorTickMark val="none"/>
        <c:tickLblPos val="nextTo"/>
        <c:crossAx val="1191454288"/>
        <c:crosses val="autoZero"/>
        <c:auto val="1"/>
        <c:lblAlgn val="ctr"/>
        <c:lblOffset val="100"/>
        <c:noMultiLvlLbl val="0"/>
      </c:catAx>
      <c:spPr>
        <a:noFill/>
        <a:ln>
          <a:noFill/>
        </a:ln>
        <a:effectLst/>
      </c:spPr>
    </c:plotArea>
    <c:legend>
      <c:legendPos val="b"/>
      <c:layout>
        <c:manualLayout>
          <c:xMode val="edge"/>
          <c:yMode val="edge"/>
          <c:x val="7.5252046807909121E-3"/>
          <c:y val="0.96289860967227214"/>
          <c:w val="0.98208223104056436"/>
          <c:h val="3.2915343969406916E-2"/>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Roboto" panose="02000000000000000000" pitchFamily="2" charset="0"/>
              <a:ea typeface="Roboto" panose="02000000000000000000" pitchFamily="2" charset="0"/>
              <a:cs typeface="Verdana" panose="020B0604030504040204" pitchFamily="34" charset="0"/>
            </a:defRPr>
          </a:pPr>
          <a:endParaRPr lang="sv-SE"/>
        </a:p>
      </c:txPr>
    </c:legend>
    <c:plotVisOnly val="1"/>
    <c:dispBlanksAs val="gap"/>
    <c:showDLblsOverMax val="0"/>
  </c:chart>
  <c:spPr>
    <a:noFill/>
    <a:ln w="9525" cap="flat" cmpd="sng" algn="ctr">
      <a:noFill/>
      <a:round/>
    </a:ln>
    <a:effectLst/>
  </c:spPr>
  <c:txPr>
    <a:bodyPr/>
    <a:lstStyle/>
    <a:p>
      <a:pPr>
        <a:defRPr sz="900">
          <a:solidFill>
            <a:sysClr val="windowText" lastClr="000000"/>
          </a:solidFill>
          <a:latin typeface="Roboto" panose="02000000000000000000" pitchFamily="2" charset="0"/>
          <a:ea typeface="Roboto" panose="02000000000000000000" pitchFamily="2" charset="0"/>
          <a:cs typeface="Verdana" panose="020B0604030504040204" pitchFamily="34" charset="0"/>
        </a:defRPr>
      </a:pPr>
      <a:endParaRPr lang="sv-SE"/>
    </a:p>
  </c:txPr>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3.8728576908835424E-2"/>
          <c:y val="2.4543416057739752E-2"/>
          <c:w val="0.93941181657848327"/>
          <c:h val="0.89599223966334962"/>
        </c:manualLayout>
      </c:layout>
      <c:barChart>
        <c:barDir val="col"/>
        <c:grouping val="stacked"/>
        <c:varyColors val="0"/>
        <c:ser>
          <c:idx val="3"/>
          <c:order val="0"/>
          <c:tx>
            <c:strRef>
              <c:f>'Data Dia 25'!$E$9</c:f>
              <c:strCache>
                <c:ptCount val="1"/>
                <c:pt idx="0">
                  <c:v>Specialistläkare/diagnosticering</c:v>
                </c:pt>
              </c:strCache>
            </c:strRef>
          </c:tx>
          <c:spPr>
            <a:solidFill>
              <a:srgbClr val="6679BB"/>
            </a:solidFill>
            <a:ln>
              <a:noFill/>
            </a:ln>
            <a:effectLst/>
          </c:spPr>
          <c:invertIfNegative val="0"/>
          <c:cat>
            <c:strRef>
              <c:f>'Data Dia 25'!$A$10:$A$15</c:f>
              <c:strCache>
                <c:ptCount val="6"/>
                <c:pt idx="0">
                  <c:v>2017</c:v>
                </c:pt>
                <c:pt idx="1">
                  <c:v>2018</c:v>
                </c:pt>
                <c:pt idx="2">
                  <c:v>2019</c:v>
                </c:pt>
                <c:pt idx="3">
                  <c:v>2020</c:v>
                </c:pt>
                <c:pt idx="4">
                  <c:v>2021</c:v>
                </c:pt>
                <c:pt idx="5">
                  <c:v>2022</c:v>
                </c:pt>
              </c:strCache>
            </c:strRef>
          </c:cat>
          <c:val>
            <c:numRef>
              <c:f>'Data Dia 25'!$E$10:$E$15</c:f>
              <c:numCache>
                <c:formatCode>#,##0</c:formatCode>
                <c:ptCount val="6"/>
                <c:pt idx="0">
                  <c:v>672680</c:v>
                </c:pt>
                <c:pt idx="1">
                  <c:v>757479</c:v>
                </c:pt>
                <c:pt idx="2">
                  <c:v>833892</c:v>
                </c:pt>
                <c:pt idx="3">
                  <c:v>816934</c:v>
                </c:pt>
                <c:pt idx="4">
                  <c:v>892545</c:v>
                </c:pt>
                <c:pt idx="5">
                  <c:v>981675</c:v>
                </c:pt>
              </c:numCache>
            </c:numRef>
          </c:val>
          <c:extLst>
            <c:ext xmlns:c16="http://schemas.microsoft.com/office/drawing/2014/chart" uri="{C3380CC4-5D6E-409C-BE32-E72D297353CC}">
              <c16:uniqueId val="{00000000-7D68-453A-8447-B82CCCB6B17D}"/>
            </c:ext>
          </c:extLst>
        </c:ser>
        <c:ser>
          <c:idx val="1"/>
          <c:order val="1"/>
          <c:tx>
            <c:strRef>
              <c:f>'Data Dia 25'!$C$9</c:f>
              <c:strCache>
                <c:ptCount val="1"/>
                <c:pt idx="0">
                  <c:v>Fysioterapeut/naprapat</c:v>
                </c:pt>
              </c:strCache>
            </c:strRef>
          </c:tx>
          <c:spPr>
            <a:solidFill>
              <a:srgbClr val="FFD478"/>
            </a:solidFill>
            <a:ln>
              <a:noFill/>
            </a:ln>
            <a:effectLst/>
          </c:spPr>
          <c:invertIfNegative val="0"/>
          <c:cat>
            <c:strRef>
              <c:f>'Data Dia 25'!$A$10:$A$15</c:f>
              <c:strCache>
                <c:ptCount val="6"/>
                <c:pt idx="0">
                  <c:v>2017</c:v>
                </c:pt>
                <c:pt idx="1">
                  <c:v>2018</c:v>
                </c:pt>
                <c:pt idx="2">
                  <c:v>2019</c:v>
                </c:pt>
                <c:pt idx="3">
                  <c:v>2020</c:v>
                </c:pt>
                <c:pt idx="4">
                  <c:v>2021</c:v>
                </c:pt>
                <c:pt idx="5">
                  <c:v>2022</c:v>
                </c:pt>
              </c:strCache>
            </c:strRef>
          </c:cat>
          <c:val>
            <c:numRef>
              <c:f>'Data Dia 25'!$C$10:$C$15</c:f>
              <c:numCache>
                <c:formatCode>#,##0</c:formatCode>
                <c:ptCount val="6"/>
                <c:pt idx="0">
                  <c:v>273843</c:v>
                </c:pt>
                <c:pt idx="1">
                  <c:v>292390</c:v>
                </c:pt>
                <c:pt idx="2">
                  <c:v>306699</c:v>
                </c:pt>
                <c:pt idx="3">
                  <c:v>357925</c:v>
                </c:pt>
                <c:pt idx="4">
                  <c:v>359495</c:v>
                </c:pt>
                <c:pt idx="5">
                  <c:v>334647</c:v>
                </c:pt>
              </c:numCache>
            </c:numRef>
          </c:val>
          <c:extLst>
            <c:ext xmlns:c16="http://schemas.microsoft.com/office/drawing/2014/chart" uri="{C3380CC4-5D6E-409C-BE32-E72D297353CC}">
              <c16:uniqueId val="{00000001-7D68-453A-8447-B82CCCB6B17D}"/>
            </c:ext>
          </c:extLst>
        </c:ser>
        <c:ser>
          <c:idx val="2"/>
          <c:order val="2"/>
          <c:tx>
            <c:strRef>
              <c:f>'Data Dia 25'!$D$9</c:f>
              <c:strCache>
                <c:ptCount val="1"/>
                <c:pt idx="0">
                  <c:v>Psykolog och liknande</c:v>
                </c:pt>
              </c:strCache>
            </c:strRef>
          </c:tx>
          <c:spPr>
            <a:solidFill>
              <a:srgbClr val="E93E84"/>
            </a:solidFill>
            <a:ln>
              <a:noFill/>
            </a:ln>
            <a:effectLst/>
          </c:spPr>
          <c:invertIfNegative val="0"/>
          <c:cat>
            <c:strRef>
              <c:f>'Data Dia 25'!$A$10:$A$15</c:f>
              <c:strCache>
                <c:ptCount val="6"/>
                <c:pt idx="0">
                  <c:v>2017</c:v>
                </c:pt>
                <c:pt idx="1">
                  <c:v>2018</c:v>
                </c:pt>
                <c:pt idx="2">
                  <c:v>2019</c:v>
                </c:pt>
                <c:pt idx="3">
                  <c:v>2020</c:v>
                </c:pt>
                <c:pt idx="4">
                  <c:v>2021</c:v>
                </c:pt>
                <c:pt idx="5">
                  <c:v>2022</c:v>
                </c:pt>
              </c:strCache>
            </c:strRef>
          </c:cat>
          <c:val>
            <c:numRef>
              <c:f>'Data Dia 25'!$D$10:$D$15</c:f>
              <c:numCache>
                <c:formatCode>#,##0</c:formatCode>
                <c:ptCount val="6"/>
                <c:pt idx="0">
                  <c:v>57567</c:v>
                </c:pt>
                <c:pt idx="1">
                  <c:v>63767</c:v>
                </c:pt>
                <c:pt idx="2">
                  <c:v>66917</c:v>
                </c:pt>
                <c:pt idx="3">
                  <c:v>72398</c:v>
                </c:pt>
                <c:pt idx="4">
                  <c:v>74451</c:v>
                </c:pt>
                <c:pt idx="5">
                  <c:v>81839</c:v>
                </c:pt>
              </c:numCache>
            </c:numRef>
          </c:val>
          <c:extLst>
            <c:ext xmlns:c16="http://schemas.microsoft.com/office/drawing/2014/chart" uri="{C3380CC4-5D6E-409C-BE32-E72D297353CC}">
              <c16:uniqueId val="{00000002-7D68-453A-8447-B82CCCB6B17D}"/>
            </c:ext>
          </c:extLst>
        </c:ser>
        <c:ser>
          <c:idx val="0"/>
          <c:order val="3"/>
          <c:tx>
            <c:strRef>
              <c:f>'Data Dia 25'!$B$9</c:f>
              <c:strCache>
                <c:ptCount val="1"/>
                <c:pt idx="0">
                  <c:v>Operation</c:v>
                </c:pt>
              </c:strCache>
            </c:strRef>
          </c:tx>
          <c:spPr>
            <a:solidFill>
              <a:srgbClr val="C6DE89"/>
            </a:solidFill>
            <a:ln>
              <a:noFill/>
            </a:ln>
            <a:effectLst/>
          </c:spPr>
          <c:invertIfNegative val="0"/>
          <c:cat>
            <c:strRef>
              <c:f>'Data Dia 25'!$A$10:$A$15</c:f>
              <c:strCache>
                <c:ptCount val="6"/>
                <c:pt idx="0">
                  <c:v>2017</c:v>
                </c:pt>
                <c:pt idx="1">
                  <c:v>2018</c:v>
                </c:pt>
                <c:pt idx="2">
                  <c:v>2019</c:v>
                </c:pt>
                <c:pt idx="3">
                  <c:v>2020</c:v>
                </c:pt>
                <c:pt idx="4">
                  <c:v>2021</c:v>
                </c:pt>
                <c:pt idx="5">
                  <c:v>2022</c:v>
                </c:pt>
              </c:strCache>
            </c:strRef>
          </c:cat>
          <c:val>
            <c:numRef>
              <c:f>'Data Dia 25'!$B$10:$B$15</c:f>
              <c:numCache>
                <c:formatCode>#,##0</c:formatCode>
                <c:ptCount val="6"/>
                <c:pt idx="0">
                  <c:v>57069</c:v>
                </c:pt>
                <c:pt idx="1">
                  <c:v>57144</c:v>
                </c:pt>
                <c:pt idx="2">
                  <c:v>58037</c:v>
                </c:pt>
                <c:pt idx="3">
                  <c:v>53844</c:v>
                </c:pt>
                <c:pt idx="4">
                  <c:v>54093</c:v>
                </c:pt>
                <c:pt idx="5">
                  <c:v>58313</c:v>
                </c:pt>
              </c:numCache>
            </c:numRef>
          </c:val>
          <c:extLst>
            <c:ext xmlns:c16="http://schemas.microsoft.com/office/drawing/2014/chart" uri="{C3380CC4-5D6E-409C-BE32-E72D297353CC}">
              <c16:uniqueId val="{00000003-7D68-453A-8447-B82CCCB6B17D}"/>
            </c:ext>
          </c:extLst>
        </c:ser>
        <c:ser>
          <c:idx val="4"/>
          <c:order val="4"/>
          <c:tx>
            <c:strRef>
              <c:f>'Data Dia 25'!$F$9</c:f>
              <c:strCache>
                <c:ptCount val="1"/>
                <c:pt idx="0">
                  <c:v>Övriga behandlingar</c:v>
                </c:pt>
              </c:strCache>
            </c:strRef>
          </c:tx>
          <c:spPr>
            <a:solidFill>
              <a:sysClr val="window" lastClr="FFFFFF">
                <a:lumMod val="75000"/>
              </a:sysClr>
            </a:solidFill>
            <a:ln>
              <a:noFill/>
            </a:ln>
            <a:effectLst/>
          </c:spPr>
          <c:invertIfNegative val="0"/>
          <c:cat>
            <c:strRef>
              <c:f>'Data Dia 25'!$A$10:$A$15</c:f>
              <c:strCache>
                <c:ptCount val="6"/>
                <c:pt idx="0">
                  <c:v>2017</c:v>
                </c:pt>
                <c:pt idx="1">
                  <c:v>2018</c:v>
                </c:pt>
                <c:pt idx="2">
                  <c:v>2019</c:v>
                </c:pt>
                <c:pt idx="3">
                  <c:v>2020</c:v>
                </c:pt>
                <c:pt idx="4">
                  <c:v>2021</c:v>
                </c:pt>
                <c:pt idx="5">
                  <c:v>2022</c:v>
                </c:pt>
              </c:strCache>
            </c:strRef>
          </c:cat>
          <c:val>
            <c:numRef>
              <c:f>'Data Dia 25'!$F$10:$F$15</c:f>
              <c:numCache>
                <c:formatCode>#,##0</c:formatCode>
                <c:ptCount val="6"/>
                <c:pt idx="0">
                  <c:v>69385</c:v>
                </c:pt>
                <c:pt idx="1">
                  <c:v>82107</c:v>
                </c:pt>
                <c:pt idx="2">
                  <c:v>89376</c:v>
                </c:pt>
                <c:pt idx="3">
                  <c:v>92890</c:v>
                </c:pt>
                <c:pt idx="4">
                  <c:v>90173</c:v>
                </c:pt>
                <c:pt idx="5">
                  <c:v>104010</c:v>
                </c:pt>
              </c:numCache>
            </c:numRef>
          </c:val>
          <c:extLst>
            <c:ext xmlns:c16="http://schemas.microsoft.com/office/drawing/2014/chart" uri="{C3380CC4-5D6E-409C-BE32-E72D297353CC}">
              <c16:uniqueId val="{00000004-7D68-453A-8447-B82CCCB6B17D}"/>
            </c:ext>
          </c:extLst>
        </c:ser>
        <c:dLbls>
          <c:showLegendKey val="0"/>
          <c:showVal val="0"/>
          <c:showCatName val="0"/>
          <c:showSerName val="0"/>
          <c:showPercent val="0"/>
          <c:showBubbleSize val="0"/>
        </c:dLbls>
        <c:gapWidth val="80"/>
        <c:overlap val="100"/>
        <c:axId val="533070608"/>
        <c:axId val="533070936"/>
      </c:barChart>
      <c:catAx>
        <c:axId val="533070608"/>
        <c:scaling>
          <c:orientation val="minMax"/>
        </c:scaling>
        <c:delete val="0"/>
        <c:axPos val="b"/>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Roboto" panose="02000000000000000000" pitchFamily="2" charset="0"/>
                <a:ea typeface="Roboto" panose="02000000000000000000" pitchFamily="2" charset="0"/>
                <a:cs typeface="+mn-cs"/>
              </a:defRPr>
            </a:pPr>
            <a:endParaRPr lang="sv-SE"/>
          </a:p>
        </c:txPr>
        <c:crossAx val="533070936"/>
        <c:crosses val="autoZero"/>
        <c:auto val="1"/>
        <c:lblAlgn val="ctr"/>
        <c:lblOffset val="100"/>
        <c:noMultiLvlLbl val="0"/>
      </c:catAx>
      <c:valAx>
        <c:axId val="533070936"/>
        <c:scaling>
          <c:orientation val="minMax"/>
          <c:max val="1600000"/>
          <c:min val="0"/>
        </c:scaling>
        <c:delete val="0"/>
        <c:axPos val="l"/>
        <c:majorGridlines>
          <c:spPr>
            <a:ln w="9525" cap="flat" cmpd="sng" algn="ctr">
              <a:solidFill>
                <a:schemeClr val="tx1">
                  <a:lumMod val="15000"/>
                  <a:lumOff val="85000"/>
                </a:schemeClr>
              </a:solidFill>
              <a:round/>
            </a:ln>
            <a:effectLst/>
          </c:spPr>
        </c:majorGridlines>
        <c:numFmt formatCode="#,##0.0" sourceLinked="0"/>
        <c:majorTickMark val="out"/>
        <c:minorTickMark val="none"/>
        <c:tickLblPos val="nextTo"/>
        <c:spPr>
          <a:noFill/>
          <a:ln>
            <a:solidFill>
              <a:sysClr val="windowText" lastClr="000000"/>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Roboto" panose="02000000000000000000" pitchFamily="2" charset="0"/>
                <a:ea typeface="Roboto" panose="02000000000000000000" pitchFamily="2" charset="0"/>
                <a:cs typeface="+mn-cs"/>
              </a:defRPr>
            </a:pPr>
            <a:endParaRPr lang="sv-SE"/>
          </a:p>
        </c:txPr>
        <c:crossAx val="533070608"/>
        <c:crosses val="autoZero"/>
        <c:crossBetween val="between"/>
        <c:dispUnits>
          <c:builtInUnit val="millions"/>
        </c:dispUnits>
      </c:valAx>
      <c:spPr>
        <a:noFill/>
        <a:ln>
          <a:noFill/>
        </a:ln>
        <a:effectLst/>
      </c:spPr>
    </c:plotArea>
    <c:legend>
      <c:legendPos val="b"/>
      <c:layout>
        <c:manualLayout>
          <c:xMode val="edge"/>
          <c:yMode val="edge"/>
          <c:x val="5.0283986928104582E-2"/>
          <c:y val="0.95581380861330145"/>
          <c:w val="0.92018349673202626"/>
          <c:h val="3.1628052311735863E-2"/>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Roboto" panose="02000000000000000000" pitchFamily="2" charset="0"/>
              <a:ea typeface="Roboto" panose="02000000000000000000" pitchFamily="2" charset="0"/>
              <a:cs typeface="+mn-cs"/>
            </a:defRPr>
          </a:pPr>
          <a:endParaRPr lang="sv-SE"/>
        </a:p>
      </c:txPr>
    </c:legend>
    <c:plotVisOnly val="1"/>
    <c:dispBlanksAs val="gap"/>
    <c:showDLblsOverMax val="0"/>
  </c:chart>
  <c:spPr>
    <a:noFill/>
    <a:ln w="9525" cap="flat" cmpd="sng" algn="ctr">
      <a:noFill/>
      <a:round/>
    </a:ln>
    <a:effectLst/>
  </c:spPr>
  <c:txPr>
    <a:bodyPr/>
    <a:lstStyle/>
    <a:p>
      <a:pPr>
        <a:defRPr sz="900">
          <a:solidFill>
            <a:sysClr val="windowText" lastClr="000000"/>
          </a:solidFill>
          <a:latin typeface="Roboto" panose="02000000000000000000" pitchFamily="2" charset="0"/>
          <a:ea typeface="Roboto" panose="02000000000000000000" pitchFamily="2" charset="0"/>
        </a:defRPr>
      </a:pPr>
      <a:endParaRPr lang="sv-SE"/>
    </a:p>
  </c:txPr>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3.8340547784813057E-2"/>
          <c:y val="2.1469473668944382E-2"/>
          <c:w val="0.9561945563182267"/>
          <c:h val="0.89612227078841711"/>
        </c:manualLayout>
      </c:layout>
      <c:barChart>
        <c:barDir val="col"/>
        <c:grouping val="stacked"/>
        <c:varyColors val="0"/>
        <c:ser>
          <c:idx val="1"/>
          <c:order val="0"/>
          <c:tx>
            <c:strRef>
              <c:f>'Data Dia 26'!$D$9</c:f>
              <c:strCache>
                <c:ptCount val="1"/>
                <c:pt idx="0">
                  <c:v>Varuförsäkring</c:v>
                </c:pt>
              </c:strCache>
            </c:strRef>
          </c:tx>
          <c:spPr>
            <a:solidFill>
              <a:srgbClr val="6679BB"/>
            </a:solidFill>
            <a:ln>
              <a:noFill/>
            </a:ln>
            <a:effectLst/>
          </c:spPr>
          <c:invertIfNegative val="0"/>
          <c:cat>
            <c:numRef>
              <c:f>'Data Dia 26'!$A$10:$A$15</c:f>
              <c:numCache>
                <c:formatCode>General</c:formatCode>
                <c:ptCount val="6"/>
                <c:pt idx="0">
                  <c:v>2018</c:v>
                </c:pt>
                <c:pt idx="1">
                  <c:v>2019</c:v>
                </c:pt>
                <c:pt idx="2">
                  <c:v>2020</c:v>
                </c:pt>
                <c:pt idx="3">
                  <c:v>2021</c:v>
                </c:pt>
                <c:pt idx="4">
                  <c:v>2022</c:v>
                </c:pt>
                <c:pt idx="5">
                  <c:v>2023</c:v>
                </c:pt>
              </c:numCache>
            </c:numRef>
          </c:cat>
          <c:val>
            <c:numRef>
              <c:f>'Data Dia 26'!$D$10:$D$15</c:f>
              <c:numCache>
                <c:formatCode>#\ ##0.000</c:formatCode>
                <c:ptCount val="6"/>
                <c:pt idx="0">
                  <c:v>0.79442217500000001</c:v>
                </c:pt>
                <c:pt idx="1">
                  <c:v>0.88748288200000003</c:v>
                </c:pt>
                <c:pt idx="2">
                  <c:v>0.96993447099999996</c:v>
                </c:pt>
                <c:pt idx="3">
                  <c:v>1.037294714</c:v>
                </c:pt>
                <c:pt idx="4">
                  <c:v>1.0845517650000001</c:v>
                </c:pt>
                <c:pt idx="5">
                  <c:v>1.3802329600000001</c:v>
                </c:pt>
              </c:numCache>
            </c:numRef>
          </c:val>
          <c:extLst>
            <c:ext xmlns:c16="http://schemas.microsoft.com/office/drawing/2014/chart" uri="{C3380CC4-5D6E-409C-BE32-E72D297353CC}">
              <c16:uniqueId val="{00000000-6840-4E32-835F-C251C881D145}"/>
            </c:ext>
          </c:extLst>
        </c:ser>
        <c:ser>
          <c:idx val="0"/>
          <c:order val="1"/>
          <c:tx>
            <c:strRef>
              <c:f>'Data Dia 26'!$C$9</c:f>
              <c:strCache>
                <c:ptCount val="1"/>
                <c:pt idx="0">
                  <c:v>Fartygskaskoförsäkring</c:v>
                </c:pt>
              </c:strCache>
            </c:strRef>
          </c:tx>
          <c:spPr>
            <a:solidFill>
              <a:srgbClr val="FFD478"/>
            </a:solidFill>
            <a:ln>
              <a:noFill/>
            </a:ln>
            <a:effectLst/>
          </c:spPr>
          <c:invertIfNegative val="0"/>
          <c:cat>
            <c:numRef>
              <c:f>'Data Dia 26'!$A$10:$A$15</c:f>
              <c:numCache>
                <c:formatCode>General</c:formatCode>
                <c:ptCount val="6"/>
                <c:pt idx="0">
                  <c:v>2018</c:v>
                </c:pt>
                <c:pt idx="1">
                  <c:v>2019</c:v>
                </c:pt>
                <c:pt idx="2">
                  <c:v>2020</c:v>
                </c:pt>
                <c:pt idx="3">
                  <c:v>2021</c:v>
                </c:pt>
                <c:pt idx="4">
                  <c:v>2022</c:v>
                </c:pt>
                <c:pt idx="5">
                  <c:v>2023</c:v>
                </c:pt>
              </c:numCache>
            </c:numRef>
          </c:cat>
          <c:val>
            <c:numRef>
              <c:f>'Data Dia 26'!$C$10:$C$15</c:f>
              <c:numCache>
                <c:formatCode>#\ ##0.000</c:formatCode>
                <c:ptCount val="6"/>
                <c:pt idx="0">
                  <c:v>0.22264620299999999</c:v>
                </c:pt>
                <c:pt idx="1">
                  <c:v>0.255083157</c:v>
                </c:pt>
                <c:pt idx="2">
                  <c:v>0.31228767099999999</c:v>
                </c:pt>
                <c:pt idx="3">
                  <c:v>0.31449569900000002</c:v>
                </c:pt>
                <c:pt idx="4">
                  <c:v>0.44332460400000001</c:v>
                </c:pt>
                <c:pt idx="5">
                  <c:v>0.50213025099999997</c:v>
                </c:pt>
              </c:numCache>
            </c:numRef>
          </c:val>
          <c:extLst>
            <c:ext xmlns:c16="http://schemas.microsoft.com/office/drawing/2014/chart" uri="{C3380CC4-5D6E-409C-BE32-E72D297353CC}">
              <c16:uniqueId val="{00000001-6840-4E32-835F-C251C881D145}"/>
            </c:ext>
          </c:extLst>
        </c:ser>
        <c:ser>
          <c:idx val="2"/>
          <c:order val="2"/>
          <c:tx>
            <c:strRef>
              <c:f>'Data Dia 26'!$B$9</c:f>
              <c:strCache>
                <c:ptCount val="1"/>
                <c:pt idx="0">
                  <c:v>Ansvarsförsäkring</c:v>
                </c:pt>
              </c:strCache>
            </c:strRef>
          </c:tx>
          <c:spPr>
            <a:solidFill>
              <a:srgbClr val="E93E84"/>
            </a:solidFill>
            <a:ln>
              <a:noFill/>
            </a:ln>
            <a:effectLst/>
          </c:spPr>
          <c:invertIfNegative val="0"/>
          <c:cat>
            <c:numRef>
              <c:f>'Data Dia 26'!$A$10:$A$15</c:f>
              <c:numCache>
                <c:formatCode>General</c:formatCode>
                <c:ptCount val="6"/>
                <c:pt idx="0">
                  <c:v>2018</c:v>
                </c:pt>
                <c:pt idx="1">
                  <c:v>2019</c:v>
                </c:pt>
                <c:pt idx="2">
                  <c:v>2020</c:v>
                </c:pt>
                <c:pt idx="3">
                  <c:v>2021</c:v>
                </c:pt>
                <c:pt idx="4">
                  <c:v>2022</c:v>
                </c:pt>
                <c:pt idx="5">
                  <c:v>2023</c:v>
                </c:pt>
              </c:numCache>
            </c:numRef>
          </c:cat>
          <c:val>
            <c:numRef>
              <c:f>'Data Dia 26'!$B$10:$B$15</c:f>
              <c:numCache>
                <c:formatCode>#\ ##0.000</c:formatCode>
                <c:ptCount val="6"/>
                <c:pt idx="0">
                  <c:v>0.274571063</c:v>
                </c:pt>
                <c:pt idx="1">
                  <c:v>0.30591260199999998</c:v>
                </c:pt>
                <c:pt idx="2">
                  <c:v>0.32268481100000002</c:v>
                </c:pt>
                <c:pt idx="3">
                  <c:v>0.29151639899999998</c:v>
                </c:pt>
                <c:pt idx="4">
                  <c:v>0.35313160300000002</c:v>
                </c:pt>
                <c:pt idx="5">
                  <c:v>0.322177033</c:v>
                </c:pt>
              </c:numCache>
            </c:numRef>
          </c:val>
          <c:extLst>
            <c:ext xmlns:c16="http://schemas.microsoft.com/office/drawing/2014/chart" uri="{C3380CC4-5D6E-409C-BE32-E72D297353CC}">
              <c16:uniqueId val="{00000002-6840-4E32-835F-C251C881D145}"/>
            </c:ext>
          </c:extLst>
        </c:ser>
        <c:dLbls>
          <c:showLegendKey val="0"/>
          <c:showVal val="0"/>
          <c:showCatName val="0"/>
          <c:showSerName val="0"/>
          <c:showPercent val="0"/>
          <c:showBubbleSize val="0"/>
        </c:dLbls>
        <c:gapWidth val="80"/>
        <c:overlap val="100"/>
        <c:axId val="533070608"/>
        <c:axId val="533070936"/>
      </c:barChart>
      <c:catAx>
        <c:axId val="533070608"/>
        <c:scaling>
          <c:orientation val="minMax"/>
        </c:scaling>
        <c:delete val="0"/>
        <c:axPos val="b"/>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Roboto" panose="02000000000000000000" pitchFamily="2" charset="0"/>
                <a:ea typeface="Roboto" panose="02000000000000000000" pitchFamily="2" charset="0"/>
                <a:cs typeface="+mn-cs"/>
              </a:defRPr>
            </a:pPr>
            <a:endParaRPr lang="sv-SE"/>
          </a:p>
        </c:txPr>
        <c:crossAx val="533070936"/>
        <c:crosses val="autoZero"/>
        <c:auto val="1"/>
        <c:lblAlgn val="ctr"/>
        <c:lblOffset val="100"/>
        <c:noMultiLvlLbl val="0"/>
      </c:catAx>
      <c:valAx>
        <c:axId val="533070936"/>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0"/>
        <c:majorTickMark val="out"/>
        <c:minorTickMark val="none"/>
        <c:tickLblPos val="nextTo"/>
        <c:spPr>
          <a:noFill/>
          <a:ln>
            <a:solidFill>
              <a:sysClr val="windowText" lastClr="000000"/>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Roboto" panose="02000000000000000000" pitchFamily="2" charset="0"/>
                <a:ea typeface="Roboto" panose="02000000000000000000" pitchFamily="2" charset="0"/>
                <a:cs typeface="+mn-cs"/>
              </a:defRPr>
            </a:pPr>
            <a:endParaRPr lang="sv-SE"/>
          </a:p>
        </c:txPr>
        <c:crossAx val="533070608"/>
        <c:crosses val="autoZero"/>
        <c:crossBetween val="between"/>
      </c:valAx>
      <c:spPr>
        <a:noFill/>
        <a:ln>
          <a:noFill/>
        </a:ln>
        <a:effectLst/>
      </c:spPr>
    </c:plotArea>
    <c:legend>
      <c:legendPos val="b"/>
      <c:layout>
        <c:manualLayout>
          <c:xMode val="edge"/>
          <c:yMode val="edge"/>
          <c:x val="0"/>
          <c:y val="0.95169777777777775"/>
          <c:w val="0.99229497354497354"/>
          <c:h val="4.4774444444444443E-2"/>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Roboto" panose="02000000000000000000" pitchFamily="2" charset="0"/>
              <a:ea typeface="Roboto" panose="02000000000000000000" pitchFamily="2" charset="0"/>
              <a:cs typeface="+mn-cs"/>
            </a:defRPr>
          </a:pPr>
          <a:endParaRPr lang="sv-SE"/>
        </a:p>
      </c:txPr>
    </c:legend>
    <c:plotVisOnly val="1"/>
    <c:dispBlanksAs val="gap"/>
    <c:showDLblsOverMax val="0"/>
  </c:chart>
  <c:spPr>
    <a:noFill/>
    <a:ln w="9525" cap="flat" cmpd="sng" algn="ctr">
      <a:noFill/>
      <a:round/>
    </a:ln>
    <a:effectLst/>
  </c:spPr>
  <c:txPr>
    <a:bodyPr/>
    <a:lstStyle/>
    <a:p>
      <a:pPr>
        <a:defRPr sz="900">
          <a:solidFill>
            <a:sysClr val="windowText" lastClr="000000"/>
          </a:solidFill>
          <a:latin typeface="Roboto" panose="02000000000000000000" pitchFamily="2" charset="0"/>
          <a:ea typeface="Roboto" panose="02000000000000000000" pitchFamily="2" charset="0"/>
        </a:defRPr>
      </a:pPr>
      <a:endParaRPr lang="sv-SE"/>
    </a:p>
  </c:txPr>
  <c:userShapes r:id="rId4"/>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0018636585928927E-2"/>
          <c:y val="2.1719482815620479E-2"/>
          <c:w val="0.93310827572422239"/>
          <c:h val="0.92820782171002303"/>
        </c:manualLayout>
      </c:layout>
      <c:barChart>
        <c:barDir val="col"/>
        <c:grouping val="stacked"/>
        <c:varyColors val="0"/>
        <c:ser>
          <c:idx val="4"/>
          <c:order val="0"/>
          <c:tx>
            <c:strRef>
              <c:f>'Data Dia 27'!$A$10</c:f>
              <c:strCache>
                <c:ptCount val="1"/>
                <c:pt idx="0">
                  <c:v>Premieinkomst (Mdkr, brutto)</c:v>
                </c:pt>
              </c:strCache>
            </c:strRef>
          </c:tx>
          <c:spPr>
            <a:solidFill>
              <a:schemeClr val="accent1"/>
            </a:solidFill>
            <a:ln>
              <a:noFill/>
            </a:ln>
            <a:effectLst/>
          </c:spPr>
          <c:invertIfNegative val="0"/>
          <c:cat>
            <c:numRef>
              <c:f>'Data Dia 27'!$B$9:$K$9</c:f>
              <c:numCache>
                <c:formatCode>General</c:formatCode>
                <c:ptCount val="10"/>
                <c:pt idx="0">
                  <c:v>2013</c:v>
                </c:pt>
                <c:pt idx="1">
                  <c:v>2014</c:v>
                </c:pt>
                <c:pt idx="2">
                  <c:v>2015</c:v>
                </c:pt>
                <c:pt idx="3">
                  <c:v>2016</c:v>
                </c:pt>
                <c:pt idx="4">
                  <c:v>2017</c:v>
                </c:pt>
                <c:pt idx="5">
                  <c:v>2018</c:v>
                </c:pt>
                <c:pt idx="6">
                  <c:v>2019</c:v>
                </c:pt>
                <c:pt idx="7">
                  <c:v>2020</c:v>
                </c:pt>
                <c:pt idx="8">
                  <c:v>2021</c:v>
                </c:pt>
                <c:pt idx="9">
                  <c:v>2022</c:v>
                </c:pt>
              </c:numCache>
            </c:numRef>
          </c:cat>
          <c:val>
            <c:numRef>
              <c:f>'Data Dia 27'!$B$10:$K$10</c:f>
              <c:numCache>
                <c:formatCode>#\ ##0.0</c:formatCode>
                <c:ptCount val="10"/>
                <c:pt idx="0">
                  <c:v>2.8</c:v>
                </c:pt>
                <c:pt idx="1">
                  <c:v>3.1</c:v>
                </c:pt>
                <c:pt idx="2">
                  <c:v>3.3</c:v>
                </c:pt>
                <c:pt idx="3">
                  <c:v>3.5</c:v>
                </c:pt>
                <c:pt idx="4">
                  <c:v>3.8</c:v>
                </c:pt>
                <c:pt idx="5">
                  <c:v>4</c:v>
                </c:pt>
                <c:pt idx="6">
                  <c:v>4.2</c:v>
                </c:pt>
                <c:pt idx="7">
                  <c:v>4.8</c:v>
                </c:pt>
                <c:pt idx="8">
                  <c:v>5.4</c:v>
                </c:pt>
                <c:pt idx="9">
                  <c:v>5.7</c:v>
                </c:pt>
              </c:numCache>
            </c:numRef>
          </c:val>
          <c:extLst>
            <c:ext xmlns:c16="http://schemas.microsoft.com/office/drawing/2014/chart" uri="{C3380CC4-5D6E-409C-BE32-E72D297353CC}">
              <c16:uniqueId val="{00000000-A070-40A1-81D4-B7AF88ABA614}"/>
            </c:ext>
          </c:extLst>
        </c:ser>
        <c:dLbls>
          <c:showLegendKey val="0"/>
          <c:showVal val="0"/>
          <c:showCatName val="0"/>
          <c:showSerName val="0"/>
          <c:showPercent val="0"/>
          <c:showBubbleSize val="0"/>
        </c:dLbls>
        <c:gapWidth val="80"/>
        <c:overlap val="100"/>
        <c:axId val="461517888"/>
        <c:axId val="461519136"/>
      </c:barChart>
      <c:catAx>
        <c:axId val="461517888"/>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Roboto" panose="02000000000000000000" pitchFamily="2" charset="0"/>
                <a:ea typeface="Roboto" panose="02000000000000000000" pitchFamily="2" charset="0"/>
                <a:cs typeface="+mn-cs"/>
              </a:defRPr>
            </a:pPr>
            <a:endParaRPr lang="sv-SE"/>
          </a:p>
        </c:txPr>
        <c:crossAx val="461519136"/>
        <c:crosses val="autoZero"/>
        <c:auto val="1"/>
        <c:lblAlgn val="ctr"/>
        <c:lblOffset val="100"/>
        <c:noMultiLvlLbl val="0"/>
      </c:catAx>
      <c:valAx>
        <c:axId val="461519136"/>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Roboto" panose="02000000000000000000" pitchFamily="2" charset="0"/>
                <a:ea typeface="Roboto" panose="02000000000000000000" pitchFamily="2" charset="0"/>
                <a:cs typeface="+mn-cs"/>
              </a:defRPr>
            </a:pPr>
            <a:endParaRPr lang="sv-SE"/>
          </a:p>
        </c:txPr>
        <c:crossAx val="46151788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900">
          <a:solidFill>
            <a:sysClr val="windowText" lastClr="000000"/>
          </a:solidFill>
          <a:latin typeface="Roboto" panose="02000000000000000000" pitchFamily="2" charset="0"/>
          <a:ea typeface="Roboto" panose="02000000000000000000" pitchFamily="2" charset="0"/>
        </a:defRPr>
      </a:pPr>
      <a:endParaRPr lang="sv-SE"/>
    </a:p>
  </c:txPr>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232101659112279E-2"/>
          <c:y val="2.38125E-2"/>
          <c:w val="0.93451441065078089"/>
          <c:h val="0.92402177535170205"/>
        </c:manualLayout>
      </c:layout>
      <c:barChart>
        <c:barDir val="col"/>
        <c:grouping val="stacked"/>
        <c:varyColors val="0"/>
        <c:ser>
          <c:idx val="4"/>
          <c:order val="0"/>
          <c:tx>
            <c:strRef>
              <c:f>'Data Dia 28'!$A$10</c:f>
              <c:strCache>
                <c:ptCount val="1"/>
                <c:pt idx="0">
                  <c:v>Skadebelopp (Mdkr)</c:v>
                </c:pt>
              </c:strCache>
            </c:strRef>
          </c:tx>
          <c:spPr>
            <a:solidFill>
              <a:schemeClr val="accent1"/>
            </a:solidFill>
            <a:ln>
              <a:noFill/>
            </a:ln>
            <a:effectLst/>
          </c:spPr>
          <c:invertIfNegative val="0"/>
          <c:cat>
            <c:numRef>
              <c:f>'Data Dia 28'!$B$9:$K$9</c:f>
              <c:numCache>
                <c:formatCode>General</c:formatCode>
                <c:ptCount val="10"/>
                <c:pt idx="0">
                  <c:v>2013</c:v>
                </c:pt>
                <c:pt idx="1">
                  <c:v>2014</c:v>
                </c:pt>
                <c:pt idx="2">
                  <c:v>2015</c:v>
                </c:pt>
                <c:pt idx="3">
                  <c:v>2016</c:v>
                </c:pt>
                <c:pt idx="4">
                  <c:v>2017</c:v>
                </c:pt>
                <c:pt idx="5">
                  <c:v>2018</c:v>
                </c:pt>
                <c:pt idx="6">
                  <c:v>2019</c:v>
                </c:pt>
                <c:pt idx="7">
                  <c:v>2020</c:v>
                </c:pt>
                <c:pt idx="8">
                  <c:v>2021</c:v>
                </c:pt>
                <c:pt idx="9">
                  <c:v>2022</c:v>
                </c:pt>
              </c:numCache>
            </c:numRef>
          </c:cat>
          <c:val>
            <c:numRef>
              <c:f>'Data Dia 28'!$B$10:$K$10</c:f>
              <c:numCache>
                <c:formatCode>#\ ##0.0</c:formatCode>
                <c:ptCount val="10"/>
                <c:pt idx="0">
                  <c:v>1.8</c:v>
                </c:pt>
                <c:pt idx="1">
                  <c:v>2</c:v>
                </c:pt>
                <c:pt idx="2">
                  <c:v>2.1</c:v>
                </c:pt>
                <c:pt idx="3">
                  <c:v>2.4</c:v>
                </c:pt>
                <c:pt idx="4">
                  <c:v>2.5</c:v>
                </c:pt>
                <c:pt idx="5">
                  <c:v>2.7</c:v>
                </c:pt>
                <c:pt idx="6">
                  <c:v>3</c:v>
                </c:pt>
                <c:pt idx="7">
                  <c:v>3.4</c:v>
                </c:pt>
                <c:pt idx="8">
                  <c:v>3.7</c:v>
                </c:pt>
                <c:pt idx="9">
                  <c:v>4</c:v>
                </c:pt>
              </c:numCache>
            </c:numRef>
          </c:val>
          <c:extLst>
            <c:ext xmlns:c16="http://schemas.microsoft.com/office/drawing/2014/chart" uri="{C3380CC4-5D6E-409C-BE32-E72D297353CC}">
              <c16:uniqueId val="{00000000-938F-474B-9F6A-9D2DB12F5DE1}"/>
            </c:ext>
          </c:extLst>
        </c:ser>
        <c:dLbls>
          <c:showLegendKey val="0"/>
          <c:showVal val="0"/>
          <c:showCatName val="0"/>
          <c:showSerName val="0"/>
          <c:showPercent val="0"/>
          <c:showBubbleSize val="0"/>
        </c:dLbls>
        <c:gapWidth val="80"/>
        <c:overlap val="100"/>
        <c:axId val="461517888"/>
        <c:axId val="461519136"/>
      </c:barChart>
      <c:catAx>
        <c:axId val="461517888"/>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Roboto" panose="02000000000000000000" pitchFamily="2" charset="0"/>
                <a:ea typeface="Roboto" panose="02000000000000000000" pitchFamily="2" charset="0"/>
                <a:cs typeface="+mn-cs"/>
              </a:defRPr>
            </a:pPr>
            <a:endParaRPr lang="sv-SE"/>
          </a:p>
        </c:txPr>
        <c:crossAx val="461519136"/>
        <c:crosses val="autoZero"/>
        <c:auto val="1"/>
        <c:lblAlgn val="ctr"/>
        <c:lblOffset val="100"/>
        <c:noMultiLvlLbl val="0"/>
      </c:catAx>
      <c:valAx>
        <c:axId val="461519136"/>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Roboto" panose="02000000000000000000" pitchFamily="2" charset="0"/>
                <a:ea typeface="Roboto" panose="02000000000000000000" pitchFamily="2" charset="0"/>
                <a:cs typeface="+mn-cs"/>
              </a:defRPr>
            </a:pPr>
            <a:endParaRPr lang="sv-SE"/>
          </a:p>
        </c:txPr>
        <c:crossAx val="46151788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900">
          <a:solidFill>
            <a:sysClr val="windowText" lastClr="000000"/>
          </a:solidFill>
          <a:latin typeface="Roboto" panose="02000000000000000000" pitchFamily="2" charset="0"/>
          <a:ea typeface="Roboto" panose="02000000000000000000" pitchFamily="2" charset="0"/>
        </a:defRPr>
      </a:pPr>
      <a:endParaRPr lang="sv-SE"/>
    </a:p>
  </c:txPr>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9295075763036091E-2"/>
          <c:y val="2.4595329624781923E-2"/>
          <c:w val="0.95044754901960782"/>
          <c:h val="0.86732194223321946"/>
        </c:manualLayout>
      </c:layout>
      <c:barChart>
        <c:barDir val="col"/>
        <c:grouping val="stacked"/>
        <c:varyColors val="0"/>
        <c:ser>
          <c:idx val="4"/>
          <c:order val="0"/>
          <c:tx>
            <c:strRef>
              <c:f>'Data Dia 29'!$F$9</c:f>
              <c:strCache>
                <c:ptCount val="1"/>
                <c:pt idx="0">
                  <c:v>Tjänstepension via valcentral</c:v>
                </c:pt>
              </c:strCache>
            </c:strRef>
          </c:tx>
          <c:spPr>
            <a:solidFill>
              <a:schemeClr val="accent1"/>
            </a:solidFill>
            <a:ln>
              <a:noFill/>
            </a:ln>
            <a:effectLst/>
          </c:spPr>
          <c:invertIfNegative val="0"/>
          <c:cat>
            <c:numRef>
              <c:f>'Data Dia 29'!$A$11:$A$19</c:f>
              <c:numCache>
                <c:formatCode>General</c:formatCode>
                <c:ptCount val="9"/>
                <c:pt idx="0">
                  <c:v>2014</c:v>
                </c:pt>
                <c:pt idx="1">
                  <c:v>2015</c:v>
                </c:pt>
                <c:pt idx="2">
                  <c:v>2016</c:v>
                </c:pt>
                <c:pt idx="3">
                  <c:v>2017</c:v>
                </c:pt>
                <c:pt idx="4">
                  <c:v>2018</c:v>
                </c:pt>
                <c:pt idx="5">
                  <c:v>2019</c:v>
                </c:pt>
                <c:pt idx="6">
                  <c:v>2020</c:v>
                </c:pt>
                <c:pt idx="7">
                  <c:v>2021</c:v>
                </c:pt>
                <c:pt idx="8">
                  <c:v>2022</c:v>
                </c:pt>
              </c:numCache>
            </c:numRef>
          </c:cat>
          <c:val>
            <c:numRef>
              <c:f>'Data Dia 29'!$F$11:$F$19</c:f>
              <c:numCache>
                <c:formatCode>#\ ##0.0</c:formatCode>
                <c:ptCount val="9"/>
                <c:pt idx="0">
                  <c:v>9.1706730000000007</c:v>
                </c:pt>
                <c:pt idx="1">
                  <c:v>10.959822000000001</c:v>
                </c:pt>
                <c:pt idx="2">
                  <c:v>16.890395000000002</c:v>
                </c:pt>
                <c:pt idx="3">
                  <c:v>17.205207999999999</c:v>
                </c:pt>
                <c:pt idx="4">
                  <c:v>17.961984999999999</c:v>
                </c:pt>
                <c:pt idx="5">
                  <c:v>18.404464000000001</c:v>
                </c:pt>
                <c:pt idx="6">
                  <c:v>18.663730000000001</c:v>
                </c:pt>
                <c:pt idx="7">
                  <c:v>19.583341000000001</c:v>
                </c:pt>
                <c:pt idx="8">
                  <c:v>19.887049999999999</c:v>
                </c:pt>
              </c:numCache>
            </c:numRef>
          </c:val>
          <c:extLst>
            <c:ext xmlns:c16="http://schemas.microsoft.com/office/drawing/2014/chart" uri="{C3380CC4-5D6E-409C-BE32-E72D297353CC}">
              <c16:uniqueId val="{00000000-6F9E-4683-A8E5-24E86E8CB2AA}"/>
            </c:ext>
          </c:extLst>
        </c:ser>
        <c:ser>
          <c:idx val="3"/>
          <c:order val="1"/>
          <c:tx>
            <c:strRef>
              <c:f>'Data Dia 29'!$E$9</c:f>
              <c:strCache>
                <c:ptCount val="1"/>
                <c:pt idx="0">
                  <c:v>Tjänstepension utanför valcentral</c:v>
                </c:pt>
              </c:strCache>
            </c:strRef>
          </c:tx>
          <c:spPr>
            <a:solidFill>
              <a:schemeClr val="accent2"/>
            </a:solidFill>
            <a:ln>
              <a:noFill/>
            </a:ln>
            <a:effectLst/>
          </c:spPr>
          <c:invertIfNegative val="0"/>
          <c:cat>
            <c:numRef>
              <c:f>'Data Dia 29'!$A$11:$A$19</c:f>
              <c:numCache>
                <c:formatCode>General</c:formatCode>
                <c:ptCount val="9"/>
                <c:pt idx="0">
                  <c:v>2014</c:v>
                </c:pt>
                <c:pt idx="1">
                  <c:v>2015</c:v>
                </c:pt>
                <c:pt idx="2">
                  <c:v>2016</c:v>
                </c:pt>
                <c:pt idx="3">
                  <c:v>2017</c:v>
                </c:pt>
                <c:pt idx="4">
                  <c:v>2018</c:v>
                </c:pt>
                <c:pt idx="5">
                  <c:v>2019</c:v>
                </c:pt>
                <c:pt idx="6">
                  <c:v>2020</c:v>
                </c:pt>
                <c:pt idx="7">
                  <c:v>2021</c:v>
                </c:pt>
                <c:pt idx="8">
                  <c:v>2022</c:v>
                </c:pt>
              </c:numCache>
            </c:numRef>
          </c:cat>
          <c:val>
            <c:numRef>
              <c:f>'Data Dia 29'!$E$11:$E$19</c:f>
              <c:numCache>
                <c:formatCode>#\ ##0.0</c:formatCode>
                <c:ptCount val="9"/>
                <c:pt idx="0">
                  <c:v>12.502015</c:v>
                </c:pt>
                <c:pt idx="1">
                  <c:v>12.195202999999999</c:v>
                </c:pt>
                <c:pt idx="2">
                  <c:v>5.7769009999999996</c:v>
                </c:pt>
                <c:pt idx="3">
                  <c:v>5.8443449999999997</c:v>
                </c:pt>
                <c:pt idx="4">
                  <c:v>5.8548989999999996</c:v>
                </c:pt>
                <c:pt idx="5">
                  <c:v>6.342714</c:v>
                </c:pt>
                <c:pt idx="6">
                  <c:v>6.4897539999999996</c:v>
                </c:pt>
                <c:pt idx="7">
                  <c:v>8.0490600000000008</c:v>
                </c:pt>
                <c:pt idx="8">
                  <c:v>8.3341060000000002</c:v>
                </c:pt>
              </c:numCache>
            </c:numRef>
          </c:val>
          <c:extLst>
            <c:ext xmlns:c16="http://schemas.microsoft.com/office/drawing/2014/chart" uri="{C3380CC4-5D6E-409C-BE32-E72D297353CC}">
              <c16:uniqueId val="{00000001-6F9E-4683-A8E5-24E86E8CB2AA}"/>
            </c:ext>
          </c:extLst>
        </c:ser>
        <c:ser>
          <c:idx val="1"/>
          <c:order val="2"/>
          <c:tx>
            <c:strRef>
              <c:f>'Data Dia 29'!$C$9</c:f>
              <c:strCache>
                <c:ptCount val="1"/>
                <c:pt idx="0">
                  <c:v>Privat kapitalförsäkring</c:v>
                </c:pt>
              </c:strCache>
            </c:strRef>
          </c:tx>
          <c:spPr>
            <a:solidFill>
              <a:schemeClr val="accent3"/>
            </a:solidFill>
            <a:ln>
              <a:noFill/>
            </a:ln>
            <a:effectLst/>
          </c:spPr>
          <c:invertIfNegative val="0"/>
          <c:cat>
            <c:numRef>
              <c:f>'Data Dia 29'!$A$11:$A$19</c:f>
              <c:numCache>
                <c:formatCode>General</c:formatCode>
                <c:ptCount val="9"/>
                <c:pt idx="0">
                  <c:v>2014</c:v>
                </c:pt>
                <c:pt idx="1">
                  <c:v>2015</c:v>
                </c:pt>
                <c:pt idx="2">
                  <c:v>2016</c:v>
                </c:pt>
                <c:pt idx="3">
                  <c:v>2017</c:v>
                </c:pt>
                <c:pt idx="4">
                  <c:v>2018</c:v>
                </c:pt>
                <c:pt idx="5">
                  <c:v>2019</c:v>
                </c:pt>
                <c:pt idx="6">
                  <c:v>2020</c:v>
                </c:pt>
                <c:pt idx="7">
                  <c:v>2021</c:v>
                </c:pt>
                <c:pt idx="8">
                  <c:v>2022</c:v>
                </c:pt>
              </c:numCache>
            </c:numRef>
          </c:cat>
          <c:val>
            <c:numRef>
              <c:f>'Data Dia 29'!$C$11:$C$19</c:f>
              <c:numCache>
                <c:formatCode>#\ ##0.0</c:formatCode>
                <c:ptCount val="9"/>
                <c:pt idx="0">
                  <c:v>3.1030570000000002</c:v>
                </c:pt>
                <c:pt idx="1">
                  <c:v>3.4609649999999998</c:v>
                </c:pt>
                <c:pt idx="2">
                  <c:v>3.6040990000000002</c:v>
                </c:pt>
                <c:pt idx="3">
                  <c:v>5.8876569999999999</c:v>
                </c:pt>
                <c:pt idx="4">
                  <c:v>5.9065159999999999</c:v>
                </c:pt>
                <c:pt idx="5">
                  <c:v>5.8791710000000004</c:v>
                </c:pt>
                <c:pt idx="6">
                  <c:v>6.0303190000000004</c:v>
                </c:pt>
                <c:pt idx="7">
                  <c:v>5.7364290000000002</c:v>
                </c:pt>
                <c:pt idx="8">
                  <c:v>5.5726040000000001</c:v>
                </c:pt>
              </c:numCache>
            </c:numRef>
          </c:val>
          <c:extLst>
            <c:ext xmlns:c16="http://schemas.microsoft.com/office/drawing/2014/chart" uri="{C3380CC4-5D6E-409C-BE32-E72D297353CC}">
              <c16:uniqueId val="{00000002-6F9E-4683-A8E5-24E86E8CB2AA}"/>
            </c:ext>
          </c:extLst>
        </c:ser>
        <c:ser>
          <c:idx val="2"/>
          <c:order val="3"/>
          <c:tx>
            <c:strRef>
              <c:f>'Data Dia 29'!$D$9</c:f>
              <c:strCache>
                <c:ptCount val="1"/>
                <c:pt idx="0">
                  <c:v>Privat pensionsförsäkring</c:v>
                </c:pt>
              </c:strCache>
            </c:strRef>
          </c:tx>
          <c:spPr>
            <a:solidFill>
              <a:schemeClr val="accent4"/>
            </a:solidFill>
            <a:ln>
              <a:noFill/>
            </a:ln>
            <a:effectLst/>
          </c:spPr>
          <c:invertIfNegative val="0"/>
          <c:cat>
            <c:numRef>
              <c:f>'Data Dia 29'!$A$11:$A$19</c:f>
              <c:numCache>
                <c:formatCode>General</c:formatCode>
                <c:ptCount val="9"/>
                <c:pt idx="0">
                  <c:v>2014</c:v>
                </c:pt>
                <c:pt idx="1">
                  <c:v>2015</c:v>
                </c:pt>
                <c:pt idx="2">
                  <c:v>2016</c:v>
                </c:pt>
                <c:pt idx="3">
                  <c:v>2017</c:v>
                </c:pt>
                <c:pt idx="4">
                  <c:v>2018</c:v>
                </c:pt>
                <c:pt idx="5">
                  <c:v>2019</c:v>
                </c:pt>
                <c:pt idx="6">
                  <c:v>2020</c:v>
                </c:pt>
                <c:pt idx="7">
                  <c:v>2021</c:v>
                </c:pt>
                <c:pt idx="8">
                  <c:v>2022</c:v>
                </c:pt>
              </c:numCache>
            </c:numRef>
          </c:cat>
          <c:val>
            <c:numRef>
              <c:f>'Data Dia 29'!$D$11:$D$19</c:f>
              <c:numCache>
                <c:formatCode>#\ ##0.0</c:formatCode>
                <c:ptCount val="9"/>
                <c:pt idx="0">
                  <c:v>2.7771840000000001</c:v>
                </c:pt>
                <c:pt idx="1">
                  <c:v>2.6971250000000002</c:v>
                </c:pt>
                <c:pt idx="2">
                  <c:v>2.375375</c:v>
                </c:pt>
                <c:pt idx="3">
                  <c:v>2.2839149999999999</c:v>
                </c:pt>
                <c:pt idx="4">
                  <c:v>2.2010139999999998</c:v>
                </c:pt>
                <c:pt idx="5">
                  <c:v>2.0990929999999999</c:v>
                </c:pt>
                <c:pt idx="6">
                  <c:v>2.0261469999999999</c:v>
                </c:pt>
                <c:pt idx="7">
                  <c:v>1.979479</c:v>
                </c:pt>
                <c:pt idx="8">
                  <c:v>1.958232</c:v>
                </c:pt>
              </c:numCache>
            </c:numRef>
          </c:val>
          <c:extLst>
            <c:ext xmlns:c16="http://schemas.microsoft.com/office/drawing/2014/chart" uri="{C3380CC4-5D6E-409C-BE32-E72D297353CC}">
              <c16:uniqueId val="{00000003-6F9E-4683-A8E5-24E86E8CB2AA}"/>
            </c:ext>
          </c:extLst>
        </c:ser>
        <c:ser>
          <c:idx val="0"/>
          <c:order val="4"/>
          <c:tx>
            <c:strRef>
              <c:f>'Data Dia 29'!$B$9</c:f>
              <c:strCache>
                <c:ptCount val="1"/>
                <c:pt idx="0">
                  <c:v>Livförsäkring, övrigt</c:v>
                </c:pt>
              </c:strCache>
            </c:strRef>
          </c:tx>
          <c:spPr>
            <a:solidFill>
              <a:schemeClr val="bg1">
                <a:lumMod val="75000"/>
              </a:schemeClr>
            </a:solidFill>
            <a:ln>
              <a:noFill/>
            </a:ln>
            <a:effectLst/>
          </c:spPr>
          <c:invertIfNegative val="0"/>
          <c:cat>
            <c:numRef>
              <c:f>'Data Dia 29'!$A$11:$A$19</c:f>
              <c:numCache>
                <c:formatCode>General</c:formatCode>
                <c:ptCount val="9"/>
                <c:pt idx="0">
                  <c:v>2014</c:v>
                </c:pt>
                <c:pt idx="1">
                  <c:v>2015</c:v>
                </c:pt>
                <c:pt idx="2">
                  <c:v>2016</c:v>
                </c:pt>
                <c:pt idx="3">
                  <c:v>2017</c:v>
                </c:pt>
                <c:pt idx="4">
                  <c:v>2018</c:v>
                </c:pt>
                <c:pt idx="5">
                  <c:v>2019</c:v>
                </c:pt>
                <c:pt idx="6">
                  <c:v>2020</c:v>
                </c:pt>
                <c:pt idx="7">
                  <c:v>2021</c:v>
                </c:pt>
                <c:pt idx="8">
                  <c:v>2022</c:v>
                </c:pt>
              </c:numCache>
            </c:numRef>
          </c:cat>
          <c:val>
            <c:numRef>
              <c:f>'Data Dia 29'!$B$11:$B$19</c:f>
              <c:numCache>
                <c:formatCode>#\ ##0.0</c:formatCode>
                <c:ptCount val="9"/>
                <c:pt idx="0">
                  <c:v>15.378703</c:v>
                </c:pt>
                <c:pt idx="1">
                  <c:v>15.132403</c:v>
                </c:pt>
                <c:pt idx="2">
                  <c:v>15.71332</c:v>
                </c:pt>
                <c:pt idx="3">
                  <c:v>14.59009</c:v>
                </c:pt>
                <c:pt idx="4">
                  <c:v>14.937265</c:v>
                </c:pt>
                <c:pt idx="5">
                  <c:v>14.927595999999999</c:v>
                </c:pt>
                <c:pt idx="6">
                  <c:v>14.928257</c:v>
                </c:pt>
                <c:pt idx="7">
                  <c:v>15.183743</c:v>
                </c:pt>
                <c:pt idx="8">
                  <c:v>19.191236</c:v>
                </c:pt>
              </c:numCache>
            </c:numRef>
          </c:val>
          <c:extLst>
            <c:ext xmlns:c16="http://schemas.microsoft.com/office/drawing/2014/chart" uri="{C3380CC4-5D6E-409C-BE32-E72D297353CC}">
              <c16:uniqueId val="{00000004-6F9E-4683-A8E5-24E86E8CB2AA}"/>
            </c:ext>
          </c:extLst>
        </c:ser>
        <c:dLbls>
          <c:showLegendKey val="0"/>
          <c:showVal val="0"/>
          <c:showCatName val="0"/>
          <c:showSerName val="0"/>
          <c:showPercent val="0"/>
          <c:showBubbleSize val="0"/>
        </c:dLbls>
        <c:gapWidth val="80"/>
        <c:overlap val="100"/>
        <c:axId val="461517888"/>
        <c:axId val="461519136"/>
      </c:barChart>
      <c:catAx>
        <c:axId val="461517888"/>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j-lt"/>
                <a:ea typeface="Roboto" panose="02000000000000000000" pitchFamily="2" charset="0"/>
                <a:cs typeface="+mn-cs"/>
              </a:defRPr>
            </a:pPr>
            <a:endParaRPr lang="sv-SE"/>
          </a:p>
        </c:txPr>
        <c:crossAx val="461519136"/>
        <c:crosses val="autoZero"/>
        <c:auto val="1"/>
        <c:lblAlgn val="ctr"/>
        <c:lblOffset val="100"/>
        <c:noMultiLvlLbl val="0"/>
      </c:catAx>
      <c:valAx>
        <c:axId val="46151913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j-lt"/>
                <a:ea typeface="Roboto" panose="02000000000000000000" pitchFamily="2" charset="0"/>
                <a:cs typeface="+mn-cs"/>
              </a:defRPr>
            </a:pPr>
            <a:endParaRPr lang="sv-SE"/>
          </a:p>
        </c:txPr>
        <c:crossAx val="461517888"/>
        <c:crosses val="autoZero"/>
        <c:crossBetween val="between"/>
      </c:valAx>
      <c:spPr>
        <a:noFill/>
        <a:ln>
          <a:noFill/>
        </a:ln>
        <a:effectLst/>
      </c:spPr>
    </c:plotArea>
    <c:legend>
      <c:legendPos val="b"/>
      <c:layout>
        <c:manualLayout>
          <c:xMode val="edge"/>
          <c:yMode val="edge"/>
          <c:x val="1.3599206349206354E-2"/>
          <c:y val="0.94730855347707188"/>
          <c:w val="0.97280158730158728"/>
          <c:h val="3.1524554787600995E-2"/>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j-lt"/>
              <a:ea typeface="Roboto" panose="02000000000000000000" pitchFamily="2" charset="0"/>
              <a:cs typeface="+mn-cs"/>
            </a:defRPr>
          </a:pPr>
          <a:endParaRPr lang="sv-S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900">
          <a:solidFill>
            <a:sysClr val="windowText" lastClr="000000"/>
          </a:solidFill>
          <a:latin typeface="+mj-lt"/>
          <a:ea typeface="Roboto" panose="02000000000000000000" pitchFamily="2" charset="0"/>
        </a:defRPr>
      </a:pPr>
      <a:endParaRPr lang="sv-SE"/>
    </a:p>
  </c:txPr>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4.7800734404553326E-2"/>
          <c:y val="2.0451473339993653E-2"/>
          <c:w val="0.94341111056366533"/>
          <c:h val="0.81183540333875104"/>
        </c:manualLayout>
      </c:layout>
      <c:barChart>
        <c:barDir val="col"/>
        <c:grouping val="clustered"/>
        <c:varyColors val="0"/>
        <c:ser>
          <c:idx val="0"/>
          <c:order val="0"/>
          <c:tx>
            <c:strRef>
              <c:f>'Data Dia 3'!$B$9</c:f>
              <c:strCache>
                <c:ptCount val="1"/>
                <c:pt idx="0">
                  <c:v>2021</c:v>
                </c:pt>
              </c:strCache>
            </c:strRef>
          </c:tx>
          <c:spPr>
            <a:solidFill>
              <a:srgbClr val="6679BB"/>
            </a:solidFill>
            <a:ln>
              <a:noFill/>
            </a:ln>
            <a:effectLst/>
          </c:spPr>
          <c:invertIfNegative val="0"/>
          <c:cat>
            <c:strRef>
              <c:f>'Data Dia 3'!$A$10:$A$24</c:f>
              <c:strCache>
                <c:ptCount val="15"/>
                <c:pt idx="0">
                  <c:v>Länsförsäkringar</c:v>
                </c:pt>
                <c:pt idx="1">
                  <c:v>If Skadeförsäkring</c:v>
                </c:pt>
                <c:pt idx="2">
                  <c:v>Trygg-Hansa</c:v>
                </c:pt>
                <c:pt idx="3">
                  <c:v>Folksam</c:v>
                </c:pt>
                <c:pt idx="4">
                  <c:v>Dina federationen</c:v>
                </c:pt>
                <c:pt idx="5">
                  <c:v>Protector</c:v>
                </c:pt>
                <c:pt idx="6">
                  <c:v>Zurich</c:v>
                </c:pt>
                <c:pt idx="7">
                  <c:v>Gjensidige, filial</c:v>
                </c:pt>
                <c:pt idx="8">
                  <c:v>Löf</c:v>
                </c:pt>
                <c:pt idx="9">
                  <c:v>ICA Försäkring</c:v>
                </c:pt>
                <c:pt idx="10">
                  <c:v>Anticimex</c:v>
                </c:pt>
                <c:pt idx="11">
                  <c:v>Chubb</c:v>
                </c:pt>
                <c:pt idx="12">
                  <c:v>Solid</c:v>
                </c:pt>
                <c:pt idx="13">
                  <c:v>Sveland Djur</c:v>
                </c:pt>
                <c:pt idx="14">
                  <c:v>Övriga</c:v>
                </c:pt>
              </c:strCache>
            </c:strRef>
          </c:cat>
          <c:val>
            <c:numRef>
              <c:f>'Data Dia 3'!$B$10:$B$24</c:f>
              <c:numCache>
                <c:formatCode>0.0</c:formatCode>
                <c:ptCount val="15"/>
                <c:pt idx="0">
                  <c:v>30.6</c:v>
                </c:pt>
                <c:pt idx="1">
                  <c:v>17.72</c:v>
                </c:pt>
                <c:pt idx="2">
                  <c:v>17.13</c:v>
                </c:pt>
                <c:pt idx="3">
                  <c:v>16.38</c:v>
                </c:pt>
                <c:pt idx="4">
                  <c:v>2.77</c:v>
                </c:pt>
                <c:pt idx="5">
                  <c:v>1.65</c:v>
                </c:pt>
                <c:pt idx="6">
                  <c:v>1.08</c:v>
                </c:pt>
                <c:pt idx="7">
                  <c:v>1.88</c:v>
                </c:pt>
                <c:pt idx="8">
                  <c:v>1.69</c:v>
                </c:pt>
                <c:pt idx="9">
                  <c:v>0.84</c:v>
                </c:pt>
                <c:pt idx="10">
                  <c:v>0.95</c:v>
                </c:pt>
                <c:pt idx="11">
                  <c:v>0.61</c:v>
                </c:pt>
                <c:pt idx="12">
                  <c:v>0.67</c:v>
                </c:pt>
                <c:pt idx="13">
                  <c:v>0.52</c:v>
                </c:pt>
                <c:pt idx="14">
                  <c:v>5.5</c:v>
                </c:pt>
              </c:numCache>
            </c:numRef>
          </c:val>
          <c:extLst>
            <c:ext xmlns:c16="http://schemas.microsoft.com/office/drawing/2014/chart" uri="{C3380CC4-5D6E-409C-BE32-E72D297353CC}">
              <c16:uniqueId val="{00000000-168B-4AA7-AB78-C97A14673669}"/>
            </c:ext>
          </c:extLst>
        </c:ser>
        <c:ser>
          <c:idx val="1"/>
          <c:order val="1"/>
          <c:tx>
            <c:strRef>
              <c:f>'Data Dia 3'!$C$9</c:f>
              <c:strCache>
                <c:ptCount val="1"/>
                <c:pt idx="0">
                  <c:v>2022</c:v>
                </c:pt>
              </c:strCache>
            </c:strRef>
          </c:tx>
          <c:spPr>
            <a:solidFill>
              <a:srgbClr val="FFD478"/>
            </a:solidFill>
            <a:ln>
              <a:noFill/>
            </a:ln>
            <a:effectLst/>
          </c:spPr>
          <c:invertIfNegative val="0"/>
          <c:cat>
            <c:strRef>
              <c:f>'Data Dia 3'!$A$10:$A$24</c:f>
              <c:strCache>
                <c:ptCount val="15"/>
                <c:pt idx="0">
                  <c:v>Länsförsäkringar</c:v>
                </c:pt>
                <c:pt idx="1">
                  <c:v>If Skadeförsäkring</c:v>
                </c:pt>
                <c:pt idx="2">
                  <c:v>Trygg-Hansa</c:v>
                </c:pt>
                <c:pt idx="3">
                  <c:v>Folksam</c:v>
                </c:pt>
                <c:pt idx="4">
                  <c:v>Dina federationen</c:v>
                </c:pt>
                <c:pt idx="5">
                  <c:v>Protector</c:v>
                </c:pt>
                <c:pt idx="6">
                  <c:v>Zurich</c:v>
                </c:pt>
                <c:pt idx="7">
                  <c:v>Gjensidige, filial</c:v>
                </c:pt>
                <c:pt idx="8">
                  <c:v>Löf</c:v>
                </c:pt>
                <c:pt idx="9">
                  <c:v>ICA Försäkring</c:v>
                </c:pt>
                <c:pt idx="10">
                  <c:v>Anticimex</c:v>
                </c:pt>
                <c:pt idx="11">
                  <c:v>Chubb</c:v>
                </c:pt>
                <c:pt idx="12">
                  <c:v>Solid</c:v>
                </c:pt>
                <c:pt idx="13">
                  <c:v>Sveland Djur</c:v>
                </c:pt>
                <c:pt idx="14">
                  <c:v>Övriga</c:v>
                </c:pt>
              </c:strCache>
            </c:strRef>
          </c:cat>
          <c:val>
            <c:numRef>
              <c:f>'Data Dia 3'!$C$10:$C$24</c:f>
              <c:numCache>
                <c:formatCode>0.0</c:formatCode>
                <c:ptCount val="15"/>
                <c:pt idx="0">
                  <c:v>30.6</c:v>
                </c:pt>
                <c:pt idx="1">
                  <c:v>17.84</c:v>
                </c:pt>
                <c:pt idx="2">
                  <c:v>17.09</c:v>
                </c:pt>
                <c:pt idx="3">
                  <c:v>15.98</c:v>
                </c:pt>
                <c:pt idx="4">
                  <c:v>2.85</c:v>
                </c:pt>
                <c:pt idx="5">
                  <c:v>1.97</c:v>
                </c:pt>
                <c:pt idx="6">
                  <c:v>1.4</c:v>
                </c:pt>
                <c:pt idx="7">
                  <c:v>1.83</c:v>
                </c:pt>
                <c:pt idx="8">
                  <c:v>1.52</c:v>
                </c:pt>
                <c:pt idx="9">
                  <c:v>0.95</c:v>
                </c:pt>
                <c:pt idx="10">
                  <c:v>0.93</c:v>
                </c:pt>
                <c:pt idx="11">
                  <c:v>0.68</c:v>
                </c:pt>
                <c:pt idx="12">
                  <c:v>0.68</c:v>
                </c:pt>
                <c:pt idx="13">
                  <c:v>0.57999999999999996</c:v>
                </c:pt>
                <c:pt idx="14">
                  <c:v>5.09</c:v>
                </c:pt>
              </c:numCache>
            </c:numRef>
          </c:val>
          <c:extLst>
            <c:ext xmlns:c16="http://schemas.microsoft.com/office/drawing/2014/chart" uri="{C3380CC4-5D6E-409C-BE32-E72D297353CC}">
              <c16:uniqueId val="{00000001-168B-4AA7-AB78-C97A14673669}"/>
            </c:ext>
          </c:extLst>
        </c:ser>
        <c:ser>
          <c:idx val="2"/>
          <c:order val="2"/>
          <c:tx>
            <c:strRef>
              <c:f>'Data Dia 3'!$D$9</c:f>
              <c:strCache>
                <c:ptCount val="1"/>
                <c:pt idx="0">
                  <c:v>2023</c:v>
                </c:pt>
              </c:strCache>
            </c:strRef>
          </c:tx>
          <c:spPr>
            <a:solidFill>
              <a:srgbClr val="E93E84"/>
            </a:solidFill>
            <a:ln>
              <a:noFill/>
            </a:ln>
            <a:effectLst/>
          </c:spPr>
          <c:invertIfNegative val="0"/>
          <c:cat>
            <c:strRef>
              <c:f>'Data Dia 3'!$A$10:$A$24</c:f>
              <c:strCache>
                <c:ptCount val="15"/>
                <c:pt idx="0">
                  <c:v>Länsförsäkringar</c:v>
                </c:pt>
                <c:pt idx="1">
                  <c:v>If Skadeförsäkring</c:v>
                </c:pt>
                <c:pt idx="2">
                  <c:v>Trygg-Hansa</c:v>
                </c:pt>
                <c:pt idx="3">
                  <c:v>Folksam</c:v>
                </c:pt>
                <c:pt idx="4">
                  <c:v>Dina federationen</c:v>
                </c:pt>
                <c:pt idx="5">
                  <c:v>Protector</c:v>
                </c:pt>
                <c:pt idx="6">
                  <c:v>Zurich</c:v>
                </c:pt>
                <c:pt idx="7">
                  <c:v>Gjensidige, filial</c:v>
                </c:pt>
                <c:pt idx="8">
                  <c:v>Löf</c:v>
                </c:pt>
                <c:pt idx="9">
                  <c:v>ICA Försäkring</c:v>
                </c:pt>
                <c:pt idx="10">
                  <c:v>Anticimex</c:v>
                </c:pt>
                <c:pt idx="11">
                  <c:v>Chubb</c:v>
                </c:pt>
                <c:pt idx="12">
                  <c:v>Solid</c:v>
                </c:pt>
                <c:pt idx="13">
                  <c:v>Sveland Djur</c:v>
                </c:pt>
                <c:pt idx="14">
                  <c:v>Övriga</c:v>
                </c:pt>
              </c:strCache>
            </c:strRef>
          </c:cat>
          <c:val>
            <c:numRef>
              <c:f>'Data Dia 3'!$D$10:$D$24</c:f>
              <c:numCache>
                <c:formatCode>0.0</c:formatCode>
                <c:ptCount val="15"/>
                <c:pt idx="0">
                  <c:v>30.1</c:v>
                </c:pt>
                <c:pt idx="1">
                  <c:v>17.739999999999998</c:v>
                </c:pt>
                <c:pt idx="2">
                  <c:v>17.21</c:v>
                </c:pt>
                <c:pt idx="3">
                  <c:v>15.65</c:v>
                </c:pt>
                <c:pt idx="4">
                  <c:v>3.29</c:v>
                </c:pt>
                <c:pt idx="5">
                  <c:v>2.13</c:v>
                </c:pt>
                <c:pt idx="6">
                  <c:v>1.98</c:v>
                </c:pt>
                <c:pt idx="7">
                  <c:v>1.78</c:v>
                </c:pt>
                <c:pt idx="8">
                  <c:v>1.31</c:v>
                </c:pt>
                <c:pt idx="9">
                  <c:v>0.99</c:v>
                </c:pt>
                <c:pt idx="10">
                  <c:v>0.81</c:v>
                </c:pt>
                <c:pt idx="11">
                  <c:v>0.71</c:v>
                </c:pt>
                <c:pt idx="12">
                  <c:v>0.65</c:v>
                </c:pt>
                <c:pt idx="13">
                  <c:v>0.57999999999999996</c:v>
                </c:pt>
                <c:pt idx="14">
                  <c:v>5.07</c:v>
                </c:pt>
              </c:numCache>
            </c:numRef>
          </c:val>
          <c:extLst>
            <c:ext xmlns:c16="http://schemas.microsoft.com/office/drawing/2014/chart" uri="{C3380CC4-5D6E-409C-BE32-E72D297353CC}">
              <c16:uniqueId val="{00000002-168B-4AA7-AB78-C97A14673669}"/>
            </c:ext>
          </c:extLst>
        </c:ser>
        <c:dLbls>
          <c:showLegendKey val="0"/>
          <c:showVal val="0"/>
          <c:showCatName val="0"/>
          <c:showSerName val="0"/>
          <c:showPercent val="0"/>
          <c:showBubbleSize val="0"/>
        </c:dLbls>
        <c:gapWidth val="80"/>
        <c:axId val="533070608"/>
        <c:axId val="533070936"/>
      </c:barChart>
      <c:catAx>
        <c:axId val="533070608"/>
        <c:scaling>
          <c:orientation val="minMax"/>
        </c:scaling>
        <c:delete val="0"/>
        <c:axPos val="b"/>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solidFill>
                <a:latin typeface="Roboto" panose="02000000000000000000" pitchFamily="2" charset="0"/>
                <a:ea typeface="Roboto" panose="02000000000000000000" pitchFamily="2" charset="0"/>
                <a:cs typeface="+mn-cs"/>
              </a:defRPr>
            </a:pPr>
            <a:endParaRPr lang="sv-SE"/>
          </a:p>
        </c:txPr>
        <c:crossAx val="533070936"/>
        <c:crosses val="autoZero"/>
        <c:auto val="1"/>
        <c:lblAlgn val="ctr"/>
        <c:lblOffset val="100"/>
        <c:noMultiLvlLbl val="0"/>
      </c:catAx>
      <c:valAx>
        <c:axId val="53307093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chemeClr val="tx1"/>
                </a:solidFill>
                <a:latin typeface="Roboto" panose="02000000000000000000" pitchFamily="2" charset="0"/>
                <a:ea typeface="Roboto" panose="02000000000000000000" pitchFamily="2" charset="0"/>
                <a:cs typeface="+mn-cs"/>
              </a:defRPr>
            </a:pPr>
            <a:endParaRPr lang="sv-SE"/>
          </a:p>
        </c:txPr>
        <c:crossAx val="533070608"/>
        <c:crosses val="autoZero"/>
        <c:crossBetween val="between"/>
      </c:valAx>
      <c:spPr>
        <a:noFill/>
        <a:ln>
          <a:noFill/>
        </a:ln>
        <a:effectLst/>
      </c:spPr>
    </c:plotArea>
    <c:legend>
      <c:legendPos val="b"/>
      <c:layout>
        <c:manualLayout>
          <c:xMode val="edge"/>
          <c:yMode val="edge"/>
          <c:x val="0.27270825706120533"/>
          <c:y val="0.9514491136623654"/>
          <c:w val="0.46394094214975384"/>
          <c:h val="3.8134223104404938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Roboto" panose="02000000000000000000" pitchFamily="2" charset="0"/>
              <a:ea typeface="Roboto" panose="02000000000000000000" pitchFamily="2" charset="0"/>
              <a:cs typeface="+mn-cs"/>
            </a:defRPr>
          </a:pPr>
          <a:endParaRPr lang="sv-SE"/>
        </a:p>
      </c:txPr>
    </c:legend>
    <c:plotVisOnly val="1"/>
    <c:dispBlanksAs val="gap"/>
    <c:showDLblsOverMax val="0"/>
  </c:chart>
  <c:spPr>
    <a:solidFill>
      <a:schemeClr val="bg1"/>
    </a:solidFill>
    <a:ln w="9525" cap="flat" cmpd="sng" algn="ctr">
      <a:noFill/>
      <a:round/>
    </a:ln>
    <a:effectLst/>
  </c:spPr>
  <c:txPr>
    <a:bodyPr/>
    <a:lstStyle/>
    <a:p>
      <a:pPr>
        <a:defRPr sz="900">
          <a:solidFill>
            <a:schemeClr val="tx1"/>
          </a:solidFill>
          <a:latin typeface="Roboto" panose="02000000000000000000" pitchFamily="2" charset="0"/>
          <a:ea typeface="Roboto" panose="02000000000000000000" pitchFamily="2" charset="0"/>
        </a:defRPr>
      </a:pPr>
      <a:endParaRPr lang="sv-SE"/>
    </a:p>
  </c:txPr>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291268839099046E-2"/>
          <c:y val="1.6500933290571937E-2"/>
          <c:w val="0.95597628321242067"/>
          <c:h val="0.90873990445926001"/>
        </c:manualLayout>
      </c:layout>
      <c:barChart>
        <c:barDir val="col"/>
        <c:grouping val="stacked"/>
        <c:varyColors val="0"/>
        <c:ser>
          <c:idx val="2"/>
          <c:order val="0"/>
          <c:tx>
            <c:strRef>
              <c:f>'Data Dia 30'!$F$8</c:f>
              <c:strCache>
                <c:ptCount val="1"/>
                <c:pt idx="0">
                  <c:v>Tjänstepension via valcentral</c:v>
                </c:pt>
              </c:strCache>
            </c:strRef>
          </c:tx>
          <c:spPr>
            <a:solidFill>
              <a:schemeClr val="accent1"/>
            </a:solidFill>
            <a:ln>
              <a:noFill/>
            </a:ln>
            <a:effectLst/>
          </c:spPr>
          <c:invertIfNegative val="0"/>
          <c:cat>
            <c:numRef>
              <c:f>'Data Dia 30'!$A$9:$A$18</c:f>
              <c:numCache>
                <c:formatCode>General</c:formatCode>
                <c:ptCount val="10"/>
                <c:pt idx="0">
                  <c:v>2014</c:v>
                </c:pt>
                <c:pt idx="1">
                  <c:v>2015</c:v>
                </c:pt>
                <c:pt idx="2">
                  <c:v>2016</c:v>
                </c:pt>
                <c:pt idx="3">
                  <c:v>2017</c:v>
                </c:pt>
                <c:pt idx="4">
                  <c:v>2018</c:v>
                </c:pt>
                <c:pt idx="5">
                  <c:v>2019</c:v>
                </c:pt>
                <c:pt idx="6">
                  <c:v>2020</c:v>
                </c:pt>
                <c:pt idx="7">
                  <c:v>2021</c:v>
                </c:pt>
                <c:pt idx="8">
                  <c:v>2022</c:v>
                </c:pt>
                <c:pt idx="9">
                  <c:v>2023</c:v>
                </c:pt>
              </c:numCache>
            </c:numRef>
          </c:cat>
          <c:val>
            <c:numRef>
              <c:f>'Data Dia 30'!$F$9:$F$18</c:f>
              <c:numCache>
                <c:formatCode>#\ ##0.0</c:formatCode>
                <c:ptCount val="10"/>
                <c:pt idx="0">
                  <c:v>49.149946999999997</c:v>
                </c:pt>
                <c:pt idx="1">
                  <c:v>54.470527220999998</c:v>
                </c:pt>
                <c:pt idx="2">
                  <c:v>58.40851122854</c:v>
                </c:pt>
                <c:pt idx="3">
                  <c:v>62.518099890209996</c:v>
                </c:pt>
                <c:pt idx="4">
                  <c:v>69.54981143869999</c:v>
                </c:pt>
                <c:pt idx="5">
                  <c:v>74.266439977999994</c:v>
                </c:pt>
                <c:pt idx="6">
                  <c:v>77.527774434999998</c:v>
                </c:pt>
                <c:pt idx="7">
                  <c:v>85.951816163000004</c:v>
                </c:pt>
                <c:pt idx="8">
                  <c:v>92.760561297999999</c:v>
                </c:pt>
                <c:pt idx="9">
                  <c:v>108.549910204</c:v>
                </c:pt>
              </c:numCache>
            </c:numRef>
          </c:val>
          <c:extLst>
            <c:ext xmlns:c16="http://schemas.microsoft.com/office/drawing/2014/chart" uri="{C3380CC4-5D6E-409C-BE32-E72D297353CC}">
              <c16:uniqueId val="{00000000-8A3B-4D3F-A3E5-3CFCF75EADCA}"/>
            </c:ext>
          </c:extLst>
        </c:ser>
        <c:ser>
          <c:idx val="1"/>
          <c:order val="1"/>
          <c:tx>
            <c:strRef>
              <c:f>'Data Dia 30'!$E$8</c:f>
              <c:strCache>
                <c:ptCount val="1"/>
                <c:pt idx="0">
                  <c:v>Tjänstepension utanför valcentral</c:v>
                </c:pt>
              </c:strCache>
            </c:strRef>
          </c:tx>
          <c:spPr>
            <a:solidFill>
              <a:schemeClr val="accent2"/>
            </a:solidFill>
            <a:ln>
              <a:noFill/>
            </a:ln>
            <a:effectLst/>
          </c:spPr>
          <c:invertIfNegative val="0"/>
          <c:cat>
            <c:numRef>
              <c:f>'Data Dia 30'!$A$9:$A$18</c:f>
              <c:numCache>
                <c:formatCode>General</c:formatCode>
                <c:ptCount val="10"/>
                <c:pt idx="0">
                  <c:v>2014</c:v>
                </c:pt>
                <c:pt idx="1">
                  <c:v>2015</c:v>
                </c:pt>
                <c:pt idx="2">
                  <c:v>2016</c:v>
                </c:pt>
                <c:pt idx="3">
                  <c:v>2017</c:v>
                </c:pt>
                <c:pt idx="4">
                  <c:v>2018</c:v>
                </c:pt>
                <c:pt idx="5">
                  <c:v>2019</c:v>
                </c:pt>
                <c:pt idx="6">
                  <c:v>2020</c:v>
                </c:pt>
                <c:pt idx="7">
                  <c:v>2021</c:v>
                </c:pt>
                <c:pt idx="8">
                  <c:v>2022</c:v>
                </c:pt>
                <c:pt idx="9">
                  <c:v>2023</c:v>
                </c:pt>
              </c:numCache>
            </c:numRef>
          </c:cat>
          <c:val>
            <c:numRef>
              <c:f>'Data Dia 30'!$E$9:$E$18</c:f>
              <c:numCache>
                <c:formatCode>#\ ##0.0</c:formatCode>
                <c:ptCount val="10"/>
                <c:pt idx="0">
                  <c:v>72.817130000000006</c:v>
                </c:pt>
                <c:pt idx="1">
                  <c:v>87.956712383999999</c:v>
                </c:pt>
                <c:pt idx="2">
                  <c:v>80.488634174520001</c:v>
                </c:pt>
                <c:pt idx="3">
                  <c:v>87.061687927460014</c:v>
                </c:pt>
                <c:pt idx="4">
                  <c:v>96.674983704480013</c:v>
                </c:pt>
                <c:pt idx="5">
                  <c:v>92.384760611999994</c:v>
                </c:pt>
                <c:pt idx="6">
                  <c:v>108.300307961</c:v>
                </c:pt>
                <c:pt idx="7">
                  <c:v>107.89738734700001</c:v>
                </c:pt>
                <c:pt idx="8">
                  <c:v>98.271935177000003</c:v>
                </c:pt>
                <c:pt idx="9">
                  <c:v>97.273525058999994</c:v>
                </c:pt>
              </c:numCache>
            </c:numRef>
          </c:val>
          <c:extLst>
            <c:ext xmlns:c16="http://schemas.microsoft.com/office/drawing/2014/chart" uri="{C3380CC4-5D6E-409C-BE32-E72D297353CC}">
              <c16:uniqueId val="{00000001-8A3B-4D3F-A3E5-3CFCF75EADCA}"/>
            </c:ext>
          </c:extLst>
        </c:ser>
        <c:ser>
          <c:idx val="6"/>
          <c:order val="2"/>
          <c:tx>
            <c:strRef>
              <c:f>'Data Dia 30'!$C$8</c:f>
              <c:strCache>
                <c:ptCount val="1"/>
                <c:pt idx="0">
                  <c:v>Privat kapitalförsäkring</c:v>
                </c:pt>
              </c:strCache>
            </c:strRef>
          </c:tx>
          <c:spPr>
            <a:solidFill>
              <a:schemeClr val="accent3"/>
            </a:solidFill>
            <a:ln>
              <a:noFill/>
            </a:ln>
            <a:effectLst/>
          </c:spPr>
          <c:invertIfNegative val="0"/>
          <c:cat>
            <c:numRef>
              <c:f>'Data Dia 30'!$A$9:$A$18</c:f>
              <c:numCache>
                <c:formatCode>General</c:formatCode>
                <c:ptCount val="10"/>
                <c:pt idx="0">
                  <c:v>2014</c:v>
                </c:pt>
                <c:pt idx="1">
                  <c:v>2015</c:v>
                </c:pt>
                <c:pt idx="2">
                  <c:v>2016</c:v>
                </c:pt>
                <c:pt idx="3">
                  <c:v>2017</c:v>
                </c:pt>
                <c:pt idx="4">
                  <c:v>2018</c:v>
                </c:pt>
                <c:pt idx="5">
                  <c:v>2019</c:v>
                </c:pt>
                <c:pt idx="6">
                  <c:v>2020</c:v>
                </c:pt>
                <c:pt idx="7">
                  <c:v>2021</c:v>
                </c:pt>
                <c:pt idx="8">
                  <c:v>2022</c:v>
                </c:pt>
                <c:pt idx="9">
                  <c:v>2023</c:v>
                </c:pt>
              </c:numCache>
            </c:numRef>
          </c:cat>
          <c:val>
            <c:numRef>
              <c:f>'Data Dia 30'!$C$9:$C$18</c:f>
              <c:numCache>
                <c:formatCode>#\ ##0.0</c:formatCode>
                <c:ptCount val="10"/>
                <c:pt idx="0">
                  <c:v>57.813910999999997</c:v>
                </c:pt>
                <c:pt idx="1">
                  <c:v>67.784222960999998</c:v>
                </c:pt>
                <c:pt idx="2">
                  <c:v>57.842473822000002</c:v>
                </c:pt>
                <c:pt idx="3">
                  <c:v>69.823515463999996</c:v>
                </c:pt>
                <c:pt idx="4">
                  <c:v>74.305940253000003</c:v>
                </c:pt>
                <c:pt idx="5">
                  <c:v>87.670115659999993</c:v>
                </c:pt>
                <c:pt idx="6">
                  <c:v>107.917542113</c:v>
                </c:pt>
                <c:pt idx="7">
                  <c:v>202.82185866200001</c:v>
                </c:pt>
                <c:pt idx="8" formatCode="#,##0">
                  <c:v>153.465346434</c:v>
                </c:pt>
                <c:pt idx="9" formatCode="#,##0">
                  <c:v>134.87101266799999</c:v>
                </c:pt>
              </c:numCache>
            </c:numRef>
          </c:val>
          <c:extLst>
            <c:ext xmlns:c16="http://schemas.microsoft.com/office/drawing/2014/chart" uri="{C3380CC4-5D6E-409C-BE32-E72D297353CC}">
              <c16:uniqueId val="{00000002-8A3B-4D3F-A3E5-3CFCF75EADCA}"/>
            </c:ext>
          </c:extLst>
        </c:ser>
        <c:ser>
          <c:idx val="0"/>
          <c:order val="3"/>
          <c:tx>
            <c:strRef>
              <c:f>'Data Dia 30'!$D$8</c:f>
              <c:strCache>
                <c:ptCount val="1"/>
                <c:pt idx="0">
                  <c:v>Privat pensionsförsäkring</c:v>
                </c:pt>
              </c:strCache>
            </c:strRef>
          </c:tx>
          <c:spPr>
            <a:solidFill>
              <a:schemeClr val="accent4"/>
            </a:solidFill>
            <a:ln>
              <a:noFill/>
            </a:ln>
            <a:effectLst/>
          </c:spPr>
          <c:invertIfNegative val="0"/>
          <c:cat>
            <c:numRef>
              <c:f>'Data Dia 30'!$A$9:$A$18</c:f>
              <c:numCache>
                <c:formatCode>General</c:formatCode>
                <c:ptCount val="10"/>
                <c:pt idx="0">
                  <c:v>2014</c:v>
                </c:pt>
                <c:pt idx="1">
                  <c:v>2015</c:v>
                </c:pt>
                <c:pt idx="2">
                  <c:v>2016</c:v>
                </c:pt>
                <c:pt idx="3">
                  <c:v>2017</c:v>
                </c:pt>
                <c:pt idx="4">
                  <c:v>2018</c:v>
                </c:pt>
                <c:pt idx="5">
                  <c:v>2019</c:v>
                </c:pt>
                <c:pt idx="6">
                  <c:v>2020</c:v>
                </c:pt>
                <c:pt idx="7">
                  <c:v>2021</c:v>
                </c:pt>
                <c:pt idx="8">
                  <c:v>2022</c:v>
                </c:pt>
                <c:pt idx="9">
                  <c:v>2023</c:v>
                </c:pt>
              </c:numCache>
            </c:numRef>
          </c:cat>
          <c:val>
            <c:numRef>
              <c:f>'Data Dia 30'!$D$9:$D$18</c:f>
              <c:numCache>
                <c:formatCode>#\ ##0.0</c:formatCode>
                <c:ptCount val="10"/>
                <c:pt idx="0">
                  <c:v>7.7482670000000002</c:v>
                </c:pt>
                <c:pt idx="1">
                  <c:v>3.6328845890000001</c:v>
                </c:pt>
                <c:pt idx="2">
                  <c:v>2.4194417798199996</c:v>
                </c:pt>
                <c:pt idx="3">
                  <c:v>2.1137191897299998</c:v>
                </c:pt>
                <c:pt idx="4">
                  <c:v>1.73988258372</c:v>
                </c:pt>
                <c:pt idx="5">
                  <c:v>1.7330866140000001</c:v>
                </c:pt>
                <c:pt idx="6">
                  <c:v>1.571306096</c:v>
                </c:pt>
                <c:pt idx="7">
                  <c:v>1.5752433640000001</c:v>
                </c:pt>
                <c:pt idx="8">
                  <c:v>1.385816403</c:v>
                </c:pt>
                <c:pt idx="9">
                  <c:v>1.3650628760000001</c:v>
                </c:pt>
              </c:numCache>
            </c:numRef>
          </c:val>
          <c:extLst>
            <c:ext xmlns:c16="http://schemas.microsoft.com/office/drawing/2014/chart" uri="{C3380CC4-5D6E-409C-BE32-E72D297353CC}">
              <c16:uniqueId val="{00000003-8A3B-4D3F-A3E5-3CFCF75EADCA}"/>
            </c:ext>
          </c:extLst>
        </c:ser>
        <c:ser>
          <c:idx val="5"/>
          <c:order val="4"/>
          <c:tx>
            <c:strRef>
              <c:f>'Data Dia 30'!$B$8</c:f>
              <c:strCache>
                <c:ptCount val="1"/>
                <c:pt idx="0">
                  <c:v>Livförsäkring, övrigt</c:v>
                </c:pt>
              </c:strCache>
            </c:strRef>
          </c:tx>
          <c:spPr>
            <a:solidFill>
              <a:schemeClr val="bg1">
                <a:lumMod val="75000"/>
              </a:schemeClr>
            </a:solidFill>
            <a:ln>
              <a:noFill/>
            </a:ln>
            <a:effectLst/>
          </c:spPr>
          <c:invertIfNegative val="0"/>
          <c:cat>
            <c:numRef>
              <c:f>'Data Dia 30'!$A$9:$A$18</c:f>
              <c:numCache>
                <c:formatCode>General</c:formatCode>
                <c:ptCount val="10"/>
                <c:pt idx="0">
                  <c:v>2014</c:v>
                </c:pt>
                <c:pt idx="1">
                  <c:v>2015</c:v>
                </c:pt>
                <c:pt idx="2">
                  <c:v>2016</c:v>
                </c:pt>
                <c:pt idx="3">
                  <c:v>2017</c:v>
                </c:pt>
                <c:pt idx="4">
                  <c:v>2018</c:v>
                </c:pt>
                <c:pt idx="5">
                  <c:v>2019</c:v>
                </c:pt>
                <c:pt idx="6">
                  <c:v>2020</c:v>
                </c:pt>
                <c:pt idx="7">
                  <c:v>2021</c:v>
                </c:pt>
                <c:pt idx="8">
                  <c:v>2022</c:v>
                </c:pt>
                <c:pt idx="9">
                  <c:v>2023</c:v>
                </c:pt>
              </c:numCache>
            </c:numRef>
          </c:cat>
          <c:val>
            <c:numRef>
              <c:f>'Data Dia 30'!$B$9:$B$18</c:f>
              <c:numCache>
                <c:formatCode>#\ ##0.0</c:formatCode>
                <c:ptCount val="10"/>
                <c:pt idx="0">
                  <c:v>8.2076460000000004</c:v>
                </c:pt>
                <c:pt idx="1">
                  <c:v>8.5495057699999997</c:v>
                </c:pt>
                <c:pt idx="2">
                  <c:v>8.4861369710000005</c:v>
                </c:pt>
                <c:pt idx="3">
                  <c:v>9.2739933160000003</c:v>
                </c:pt>
                <c:pt idx="4">
                  <c:v>10.091682828</c:v>
                </c:pt>
                <c:pt idx="5">
                  <c:v>11.440484054000001</c:v>
                </c:pt>
                <c:pt idx="6">
                  <c:v>11.499502809000001</c:v>
                </c:pt>
                <c:pt idx="7">
                  <c:v>11.668913168</c:v>
                </c:pt>
                <c:pt idx="8">
                  <c:v>12.196506842</c:v>
                </c:pt>
                <c:pt idx="9">
                  <c:v>16.732390047999999</c:v>
                </c:pt>
              </c:numCache>
            </c:numRef>
          </c:val>
          <c:extLst>
            <c:ext xmlns:c16="http://schemas.microsoft.com/office/drawing/2014/chart" uri="{C3380CC4-5D6E-409C-BE32-E72D297353CC}">
              <c16:uniqueId val="{00000004-8A3B-4D3F-A3E5-3CFCF75EADCA}"/>
            </c:ext>
          </c:extLst>
        </c:ser>
        <c:dLbls>
          <c:showLegendKey val="0"/>
          <c:showVal val="0"/>
          <c:showCatName val="0"/>
          <c:showSerName val="0"/>
          <c:showPercent val="0"/>
          <c:showBubbleSize val="0"/>
        </c:dLbls>
        <c:gapWidth val="80"/>
        <c:overlap val="100"/>
        <c:axId val="670634639"/>
        <c:axId val="670639631"/>
      </c:barChart>
      <c:catAx>
        <c:axId val="670634639"/>
        <c:scaling>
          <c:orientation val="minMax"/>
        </c:scaling>
        <c:delete val="0"/>
        <c:axPos val="b"/>
        <c:numFmt formatCode="General" sourceLinked="1"/>
        <c:majorTickMark val="none"/>
        <c:minorTickMark val="none"/>
        <c:tickLblPos val="nextTo"/>
        <c:spPr>
          <a:noFill/>
          <a:ln w="6350"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Roboto" panose="02000000000000000000" pitchFamily="2" charset="0"/>
                <a:ea typeface="Roboto" panose="02000000000000000000" pitchFamily="2" charset="0"/>
                <a:cs typeface="Verdana" panose="020B0604030504040204" pitchFamily="34" charset="0"/>
              </a:defRPr>
            </a:pPr>
            <a:endParaRPr lang="sv-SE"/>
          </a:p>
        </c:txPr>
        <c:crossAx val="670639631"/>
        <c:crosses val="autoZero"/>
        <c:auto val="1"/>
        <c:lblAlgn val="ctr"/>
        <c:lblOffset val="100"/>
        <c:noMultiLvlLbl val="0"/>
      </c:catAx>
      <c:valAx>
        <c:axId val="670639631"/>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out"/>
        <c:minorTickMark val="none"/>
        <c:tickLblPos val="nextTo"/>
        <c:spPr>
          <a:noFill/>
          <a:ln w="6350">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Roboto" panose="02000000000000000000" pitchFamily="2" charset="0"/>
                <a:ea typeface="Roboto" panose="02000000000000000000" pitchFamily="2" charset="0"/>
                <a:cs typeface="Verdana" panose="020B0604030504040204" pitchFamily="34" charset="0"/>
              </a:defRPr>
            </a:pPr>
            <a:endParaRPr lang="sv-SE"/>
          </a:p>
        </c:txPr>
        <c:crossAx val="670634639"/>
        <c:crosses val="autoZero"/>
        <c:crossBetween val="between"/>
      </c:valAx>
      <c:spPr>
        <a:noFill/>
        <a:ln>
          <a:noFill/>
        </a:ln>
        <a:effectLst/>
      </c:spPr>
    </c:plotArea>
    <c:legend>
      <c:legendPos val="b"/>
      <c:layout>
        <c:manualLayout>
          <c:xMode val="edge"/>
          <c:yMode val="edge"/>
          <c:x val="0"/>
          <c:y val="0.94727905338659391"/>
          <c:w val="1"/>
          <c:h val="5.2720946613406094E-2"/>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Roboto" panose="02000000000000000000" pitchFamily="2" charset="0"/>
              <a:ea typeface="Roboto" panose="02000000000000000000" pitchFamily="2" charset="0"/>
              <a:cs typeface="Verdana" panose="020B0604030504040204" pitchFamily="34" charset="0"/>
            </a:defRPr>
          </a:pPr>
          <a:endParaRPr lang="sv-SE"/>
        </a:p>
      </c:txPr>
    </c:legend>
    <c:plotVisOnly val="1"/>
    <c:dispBlanksAs val="gap"/>
    <c:showDLblsOverMax val="0"/>
  </c:chart>
  <c:spPr>
    <a:noFill/>
    <a:ln w="9525" cap="flat" cmpd="sng" algn="ctr">
      <a:noFill/>
      <a:round/>
    </a:ln>
    <a:effectLst/>
  </c:spPr>
  <c:txPr>
    <a:bodyPr/>
    <a:lstStyle/>
    <a:p>
      <a:pPr>
        <a:defRPr sz="900">
          <a:solidFill>
            <a:sysClr val="windowText" lastClr="000000"/>
          </a:solidFill>
          <a:latin typeface="Roboto" panose="02000000000000000000" pitchFamily="2" charset="0"/>
          <a:ea typeface="Roboto" panose="02000000000000000000" pitchFamily="2" charset="0"/>
          <a:cs typeface="Verdana" panose="020B0604030504040204" pitchFamily="34" charset="0"/>
        </a:defRPr>
      </a:pPr>
      <a:endParaRPr lang="sv-SE"/>
    </a:p>
  </c:txPr>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4.3667315210677113E-2"/>
          <c:y val="2.286916231938611E-2"/>
          <c:w val="0.94734217800198672"/>
          <c:h val="0.87228883456184469"/>
        </c:manualLayout>
      </c:layout>
      <c:barChart>
        <c:barDir val="col"/>
        <c:grouping val="stacked"/>
        <c:varyColors val="0"/>
        <c:ser>
          <c:idx val="0"/>
          <c:order val="0"/>
          <c:tx>
            <c:strRef>
              <c:f>'Data Dia 31'!$B$8</c:f>
              <c:strCache>
                <c:ptCount val="1"/>
                <c:pt idx="0">
                  <c:v>Tjänstepension, traditionell försäkring</c:v>
                </c:pt>
              </c:strCache>
            </c:strRef>
          </c:tx>
          <c:spPr>
            <a:solidFill>
              <a:srgbClr val="6679BB"/>
            </a:solidFill>
            <a:ln>
              <a:noFill/>
            </a:ln>
            <a:effectLst/>
          </c:spPr>
          <c:invertIfNegative val="0"/>
          <c:cat>
            <c:numRef>
              <c:f>'Data Dia 31'!$A$9:$A$18</c:f>
              <c:numCache>
                <c:formatCode>General</c:formatCode>
                <c:ptCount val="10"/>
                <c:pt idx="0">
                  <c:v>2014</c:v>
                </c:pt>
                <c:pt idx="1">
                  <c:v>2015</c:v>
                </c:pt>
                <c:pt idx="2">
                  <c:v>2016</c:v>
                </c:pt>
                <c:pt idx="3">
                  <c:v>2017</c:v>
                </c:pt>
                <c:pt idx="4">
                  <c:v>2018</c:v>
                </c:pt>
                <c:pt idx="5">
                  <c:v>2019</c:v>
                </c:pt>
                <c:pt idx="6">
                  <c:v>2020</c:v>
                </c:pt>
                <c:pt idx="7">
                  <c:v>2021</c:v>
                </c:pt>
                <c:pt idx="8">
                  <c:v>2022</c:v>
                </c:pt>
                <c:pt idx="9">
                  <c:v>2023</c:v>
                </c:pt>
              </c:numCache>
            </c:numRef>
          </c:cat>
          <c:val>
            <c:numRef>
              <c:f>'Data Dia 31'!$B$9:$B$18</c:f>
              <c:numCache>
                <c:formatCode>0.000</c:formatCode>
                <c:ptCount val="10"/>
                <c:pt idx="0">
                  <c:v>0</c:v>
                </c:pt>
                <c:pt idx="1">
                  <c:v>79.554386100000002</c:v>
                </c:pt>
                <c:pt idx="2">
                  <c:v>68.564269527999997</c:v>
                </c:pt>
                <c:pt idx="3">
                  <c:v>70.625700390999995</c:v>
                </c:pt>
                <c:pt idx="4">
                  <c:v>73.224929248999999</c:v>
                </c:pt>
                <c:pt idx="5">
                  <c:v>77.292097585999997</c:v>
                </c:pt>
                <c:pt idx="6">
                  <c:v>81.661022934000002</c:v>
                </c:pt>
                <c:pt idx="7">
                  <c:v>91.765537445999996</c:v>
                </c:pt>
                <c:pt idx="8">
                  <c:v>100.63006179200001</c:v>
                </c:pt>
                <c:pt idx="9">
                  <c:v>100.05082906200001</c:v>
                </c:pt>
              </c:numCache>
            </c:numRef>
          </c:val>
          <c:extLst>
            <c:ext xmlns:c16="http://schemas.microsoft.com/office/drawing/2014/chart" uri="{C3380CC4-5D6E-409C-BE32-E72D297353CC}">
              <c16:uniqueId val="{00000000-10EF-4EF7-9BB0-C134F570A04A}"/>
            </c:ext>
          </c:extLst>
        </c:ser>
        <c:ser>
          <c:idx val="2"/>
          <c:order val="1"/>
          <c:tx>
            <c:strRef>
              <c:f>'Data Dia 31'!$D$8</c:f>
              <c:strCache>
                <c:ptCount val="1"/>
                <c:pt idx="0">
                  <c:v>Tjänstepension, fondförsäkring</c:v>
                </c:pt>
              </c:strCache>
            </c:strRef>
          </c:tx>
          <c:spPr>
            <a:solidFill>
              <a:srgbClr val="BBC6E5"/>
            </a:solidFill>
            <a:ln>
              <a:noFill/>
            </a:ln>
            <a:effectLst/>
          </c:spPr>
          <c:invertIfNegative val="0"/>
          <c:cat>
            <c:numRef>
              <c:f>'Data Dia 31'!$A$9:$A$18</c:f>
              <c:numCache>
                <c:formatCode>General</c:formatCode>
                <c:ptCount val="10"/>
                <c:pt idx="0">
                  <c:v>2014</c:v>
                </c:pt>
                <c:pt idx="1">
                  <c:v>2015</c:v>
                </c:pt>
                <c:pt idx="2">
                  <c:v>2016</c:v>
                </c:pt>
                <c:pt idx="3">
                  <c:v>2017</c:v>
                </c:pt>
                <c:pt idx="4">
                  <c:v>2018</c:v>
                </c:pt>
                <c:pt idx="5">
                  <c:v>2019</c:v>
                </c:pt>
                <c:pt idx="6">
                  <c:v>2020</c:v>
                </c:pt>
                <c:pt idx="7">
                  <c:v>2021</c:v>
                </c:pt>
                <c:pt idx="8">
                  <c:v>2022</c:v>
                </c:pt>
                <c:pt idx="9">
                  <c:v>2023</c:v>
                </c:pt>
              </c:numCache>
            </c:numRef>
          </c:cat>
          <c:val>
            <c:numRef>
              <c:f>'Data Dia 31'!$D$9:$D$18</c:f>
              <c:numCache>
                <c:formatCode>0.000</c:formatCode>
                <c:ptCount val="10"/>
                <c:pt idx="0">
                  <c:v>0</c:v>
                </c:pt>
                <c:pt idx="1">
                  <c:v>0</c:v>
                </c:pt>
                <c:pt idx="2">
                  <c:v>11.823267362999999</c:v>
                </c:pt>
                <c:pt idx="3">
                  <c:v>14.202259588</c:v>
                </c:pt>
                <c:pt idx="4">
                  <c:v>14.986210156</c:v>
                </c:pt>
                <c:pt idx="5">
                  <c:v>17.183079676999998</c:v>
                </c:pt>
                <c:pt idx="6">
                  <c:v>20.344087726000001</c:v>
                </c:pt>
                <c:pt idx="7">
                  <c:v>25.047123239000001</c:v>
                </c:pt>
                <c:pt idx="8">
                  <c:v>26.869051745</c:v>
                </c:pt>
                <c:pt idx="9">
                  <c:v>29.477578166000001</c:v>
                </c:pt>
              </c:numCache>
            </c:numRef>
          </c:val>
          <c:extLst>
            <c:ext xmlns:c16="http://schemas.microsoft.com/office/drawing/2014/chart" uri="{C3380CC4-5D6E-409C-BE32-E72D297353CC}">
              <c16:uniqueId val="{00000001-10EF-4EF7-9BB0-C134F570A04A}"/>
            </c:ext>
          </c:extLst>
        </c:ser>
        <c:ser>
          <c:idx val="1"/>
          <c:order val="2"/>
          <c:tx>
            <c:strRef>
              <c:f>'Data Dia 31'!$C$8</c:f>
              <c:strCache>
                <c:ptCount val="1"/>
                <c:pt idx="0">
                  <c:v>Tjänstepension, depåförsäkring</c:v>
                </c:pt>
              </c:strCache>
            </c:strRef>
          </c:tx>
          <c:spPr>
            <a:solidFill>
              <a:srgbClr val="6679BB">
                <a:lumMod val="20000"/>
                <a:lumOff val="80000"/>
              </a:srgbClr>
            </a:solidFill>
            <a:ln>
              <a:noFill/>
            </a:ln>
            <a:effectLst/>
          </c:spPr>
          <c:invertIfNegative val="0"/>
          <c:cat>
            <c:numRef>
              <c:f>'Data Dia 31'!$A$9:$A$18</c:f>
              <c:numCache>
                <c:formatCode>General</c:formatCode>
                <c:ptCount val="10"/>
                <c:pt idx="0">
                  <c:v>2014</c:v>
                </c:pt>
                <c:pt idx="1">
                  <c:v>2015</c:v>
                </c:pt>
                <c:pt idx="2">
                  <c:v>2016</c:v>
                </c:pt>
                <c:pt idx="3">
                  <c:v>2017</c:v>
                </c:pt>
                <c:pt idx="4">
                  <c:v>2018</c:v>
                </c:pt>
                <c:pt idx="5">
                  <c:v>2019</c:v>
                </c:pt>
                <c:pt idx="6">
                  <c:v>2020</c:v>
                </c:pt>
                <c:pt idx="7">
                  <c:v>2021</c:v>
                </c:pt>
                <c:pt idx="8">
                  <c:v>2022</c:v>
                </c:pt>
                <c:pt idx="9">
                  <c:v>2023</c:v>
                </c:pt>
              </c:numCache>
            </c:numRef>
          </c:cat>
          <c:val>
            <c:numRef>
              <c:f>'Data Dia 31'!$C$9:$C$18</c:f>
              <c:numCache>
                <c:formatCode>0.000</c:formatCode>
                <c:ptCount val="10"/>
                <c:pt idx="0">
                  <c:v>0</c:v>
                </c:pt>
                <c:pt idx="1">
                  <c:v>0</c:v>
                </c:pt>
                <c:pt idx="2">
                  <c:v>3.76197866</c:v>
                </c:pt>
                <c:pt idx="3">
                  <c:v>5.9012626639999999</c:v>
                </c:pt>
                <c:pt idx="4">
                  <c:v>5.9080113450000002</c:v>
                </c:pt>
                <c:pt idx="5">
                  <c:v>2.6793712080000001</c:v>
                </c:pt>
                <c:pt idx="6">
                  <c:v>3.7921115310000002</c:v>
                </c:pt>
                <c:pt idx="7">
                  <c:v>5.3515218129999997</c:v>
                </c:pt>
                <c:pt idx="8">
                  <c:v>6.7640446269999996</c:v>
                </c:pt>
                <c:pt idx="9">
                  <c:v>5.1911632330000002</c:v>
                </c:pt>
              </c:numCache>
            </c:numRef>
          </c:val>
          <c:extLst>
            <c:ext xmlns:c16="http://schemas.microsoft.com/office/drawing/2014/chart" uri="{C3380CC4-5D6E-409C-BE32-E72D297353CC}">
              <c16:uniqueId val="{00000002-10EF-4EF7-9BB0-C134F570A04A}"/>
            </c:ext>
          </c:extLst>
        </c:ser>
        <c:ser>
          <c:idx val="3"/>
          <c:order val="3"/>
          <c:tx>
            <c:strRef>
              <c:f>'Data Dia 31'!$E$8</c:f>
              <c:strCache>
                <c:ptCount val="1"/>
                <c:pt idx="0">
                  <c:v>Tjänstepension, ej fördelningsbart</c:v>
                </c:pt>
              </c:strCache>
            </c:strRef>
          </c:tx>
          <c:spPr>
            <a:solidFill>
              <a:sysClr val="window" lastClr="FFFFFF">
                <a:lumMod val="75000"/>
              </a:sysClr>
            </a:solidFill>
            <a:ln>
              <a:noFill/>
            </a:ln>
            <a:effectLst/>
          </c:spPr>
          <c:invertIfNegative val="0"/>
          <c:cat>
            <c:numRef>
              <c:f>'Data Dia 31'!$A$9:$A$18</c:f>
              <c:numCache>
                <c:formatCode>General</c:formatCode>
                <c:ptCount val="10"/>
                <c:pt idx="0">
                  <c:v>2014</c:v>
                </c:pt>
                <c:pt idx="1">
                  <c:v>2015</c:v>
                </c:pt>
                <c:pt idx="2">
                  <c:v>2016</c:v>
                </c:pt>
                <c:pt idx="3">
                  <c:v>2017</c:v>
                </c:pt>
                <c:pt idx="4">
                  <c:v>2018</c:v>
                </c:pt>
                <c:pt idx="5">
                  <c:v>2019</c:v>
                </c:pt>
                <c:pt idx="6">
                  <c:v>2020</c:v>
                </c:pt>
                <c:pt idx="7">
                  <c:v>2021</c:v>
                </c:pt>
                <c:pt idx="8">
                  <c:v>2022</c:v>
                </c:pt>
                <c:pt idx="9">
                  <c:v>2023</c:v>
                </c:pt>
              </c:numCache>
            </c:numRef>
          </c:cat>
          <c:val>
            <c:numRef>
              <c:f>'Data Dia 31'!$E$9:$E$18</c:f>
              <c:numCache>
                <c:formatCode>0.000</c:formatCode>
                <c:ptCount val="10"/>
                <c:pt idx="0">
                  <c:v>75.442919000000003</c:v>
                </c:pt>
                <c:pt idx="1">
                  <c:v>4.3818250010000002</c:v>
                </c:pt>
                <c:pt idx="2">
                  <c:v>3.569931</c:v>
                </c:pt>
                <c:pt idx="3">
                  <c:v>3.708755665</c:v>
                </c:pt>
                <c:pt idx="4">
                  <c:v>4.1877148059999998</c:v>
                </c:pt>
                <c:pt idx="5">
                  <c:v>4.4593689999999997</c:v>
                </c:pt>
                <c:pt idx="6">
                  <c:v>3.0397810000000001</c:v>
                </c:pt>
                <c:pt idx="7">
                  <c:v>3.3607562099999999</c:v>
                </c:pt>
                <c:pt idx="8">
                  <c:v>15.756533414</c:v>
                </c:pt>
                <c:pt idx="9">
                  <c:v>19.445805399000001</c:v>
                </c:pt>
              </c:numCache>
            </c:numRef>
          </c:val>
          <c:extLst>
            <c:ext xmlns:c16="http://schemas.microsoft.com/office/drawing/2014/chart" uri="{C3380CC4-5D6E-409C-BE32-E72D297353CC}">
              <c16:uniqueId val="{00000003-10EF-4EF7-9BB0-C134F570A04A}"/>
            </c:ext>
          </c:extLst>
        </c:ser>
        <c:ser>
          <c:idx val="4"/>
          <c:order val="4"/>
          <c:tx>
            <c:strRef>
              <c:f>'Data Dia 31'!$F$8</c:f>
              <c:strCache>
                <c:ptCount val="1"/>
                <c:pt idx="0">
                  <c:v>Livförsäkring, övrigt</c:v>
                </c:pt>
              </c:strCache>
            </c:strRef>
          </c:tx>
          <c:spPr>
            <a:solidFill>
              <a:srgbClr val="FFD478"/>
            </a:solidFill>
            <a:ln>
              <a:noFill/>
            </a:ln>
            <a:effectLst/>
          </c:spPr>
          <c:invertIfNegative val="0"/>
          <c:cat>
            <c:numRef>
              <c:f>'Data Dia 31'!$A$9:$A$18</c:f>
              <c:numCache>
                <c:formatCode>General</c:formatCode>
                <c:ptCount val="10"/>
                <c:pt idx="0">
                  <c:v>2014</c:v>
                </c:pt>
                <c:pt idx="1">
                  <c:v>2015</c:v>
                </c:pt>
                <c:pt idx="2">
                  <c:v>2016</c:v>
                </c:pt>
                <c:pt idx="3">
                  <c:v>2017</c:v>
                </c:pt>
                <c:pt idx="4">
                  <c:v>2018</c:v>
                </c:pt>
                <c:pt idx="5">
                  <c:v>2019</c:v>
                </c:pt>
                <c:pt idx="6">
                  <c:v>2020</c:v>
                </c:pt>
                <c:pt idx="7">
                  <c:v>2021</c:v>
                </c:pt>
                <c:pt idx="8">
                  <c:v>2022</c:v>
                </c:pt>
                <c:pt idx="9">
                  <c:v>2023</c:v>
                </c:pt>
              </c:numCache>
            </c:numRef>
          </c:cat>
          <c:val>
            <c:numRef>
              <c:f>'Data Dia 31'!$F$9:$F$18</c:f>
              <c:numCache>
                <c:formatCode>0.000</c:formatCode>
                <c:ptCount val="10"/>
                <c:pt idx="0">
                  <c:v>72.297501999999994</c:v>
                </c:pt>
                <c:pt idx="1">
                  <c:v>77.929137073000007</c:v>
                </c:pt>
                <c:pt idx="2">
                  <c:v>77.030051350541285</c:v>
                </c:pt>
                <c:pt idx="3">
                  <c:v>84.635727828396213</c:v>
                </c:pt>
                <c:pt idx="4">
                  <c:v>89.685119312733704</c:v>
                </c:pt>
                <c:pt idx="5">
                  <c:v>97.143901977808895</c:v>
                </c:pt>
                <c:pt idx="6">
                  <c:v>109.261844227</c:v>
                </c:pt>
                <c:pt idx="7">
                  <c:v>122.018065831</c:v>
                </c:pt>
                <c:pt idx="8">
                  <c:v>129.03963403899999</c:v>
                </c:pt>
                <c:pt idx="9">
                  <c:v>133.71319790999999</c:v>
                </c:pt>
              </c:numCache>
            </c:numRef>
          </c:val>
          <c:extLst>
            <c:ext xmlns:c16="http://schemas.microsoft.com/office/drawing/2014/chart" uri="{C3380CC4-5D6E-409C-BE32-E72D297353CC}">
              <c16:uniqueId val="{00000004-10EF-4EF7-9BB0-C134F570A04A}"/>
            </c:ext>
          </c:extLst>
        </c:ser>
        <c:dLbls>
          <c:showLegendKey val="0"/>
          <c:showVal val="0"/>
          <c:showCatName val="0"/>
          <c:showSerName val="0"/>
          <c:showPercent val="0"/>
          <c:showBubbleSize val="0"/>
        </c:dLbls>
        <c:gapWidth val="80"/>
        <c:overlap val="100"/>
        <c:axId val="533070608"/>
        <c:axId val="533070936"/>
      </c:barChart>
      <c:catAx>
        <c:axId val="533070608"/>
        <c:scaling>
          <c:orientation val="minMax"/>
        </c:scaling>
        <c:delete val="0"/>
        <c:axPos val="b"/>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Roboto" panose="02000000000000000000" pitchFamily="2" charset="0"/>
                <a:ea typeface="Roboto" panose="02000000000000000000" pitchFamily="2" charset="0"/>
                <a:cs typeface="+mn-cs"/>
              </a:defRPr>
            </a:pPr>
            <a:endParaRPr lang="sv-SE"/>
          </a:p>
        </c:txPr>
        <c:crossAx val="533070936"/>
        <c:crosses val="autoZero"/>
        <c:auto val="1"/>
        <c:lblAlgn val="ctr"/>
        <c:lblOffset val="100"/>
        <c:noMultiLvlLbl val="0"/>
      </c:catAx>
      <c:valAx>
        <c:axId val="533070936"/>
        <c:scaling>
          <c:orientation val="minMax"/>
          <c:max val="300"/>
        </c:scaling>
        <c:delete val="0"/>
        <c:axPos val="l"/>
        <c:majorGridlines>
          <c:spPr>
            <a:ln w="9525" cap="flat" cmpd="sng" algn="ctr">
              <a:solidFill>
                <a:schemeClr val="tx1">
                  <a:lumMod val="15000"/>
                  <a:lumOff val="85000"/>
                </a:schemeClr>
              </a:solidFill>
              <a:round/>
            </a:ln>
            <a:effectLst/>
          </c:spPr>
        </c:majorGridlines>
        <c:numFmt formatCode="0" sourceLinked="0"/>
        <c:majorTickMark val="out"/>
        <c:minorTickMark val="none"/>
        <c:tickLblPos val="nextTo"/>
        <c:spPr>
          <a:noFill/>
          <a:ln>
            <a:solidFill>
              <a:sysClr val="windowText" lastClr="000000"/>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Roboto" panose="02000000000000000000" pitchFamily="2" charset="0"/>
                <a:ea typeface="Roboto" panose="02000000000000000000" pitchFamily="2" charset="0"/>
                <a:cs typeface="+mn-cs"/>
              </a:defRPr>
            </a:pPr>
            <a:endParaRPr lang="sv-SE"/>
          </a:p>
        </c:txPr>
        <c:crossAx val="533070608"/>
        <c:crosses val="autoZero"/>
        <c:crossBetween val="between"/>
      </c:valAx>
      <c:spPr>
        <a:noFill/>
        <a:ln>
          <a:noFill/>
        </a:ln>
        <a:effectLst/>
      </c:spPr>
    </c:plotArea>
    <c:legend>
      <c:legendPos val="l"/>
      <c:layout>
        <c:manualLayout>
          <c:xMode val="edge"/>
          <c:yMode val="edge"/>
          <c:x val="1.6798941798941799E-2"/>
          <c:y val="0.94851476108717225"/>
          <c:w val="0.9748295855379191"/>
          <c:h val="3.6412999948251222E-2"/>
        </c:manualLayout>
      </c:layout>
      <c:overlay val="1"/>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Roboto" panose="02000000000000000000" pitchFamily="2" charset="0"/>
              <a:ea typeface="Roboto" panose="02000000000000000000" pitchFamily="2" charset="0"/>
              <a:cs typeface="+mn-cs"/>
            </a:defRPr>
          </a:pPr>
          <a:endParaRPr lang="sv-SE"/>
        </a:p>
      </c:txPr>
    </c:legend>
    <c:plotVisOnly val="1"/>
    <c:dispBlanksAs val="gap"/>
    <c:showDLblsOverMax val="0"/>
  </c:chart>
  <c:spPr>
    <a:noFill/>
    <a:ln w="9525" cap="flat" cmpd="sng" algn="ctr">
      <a:noFill/>
      <a:round/>
    </a:ln>
    <a:effectLst/>
  </c:spPr>
  <c:txPr>
    <a:bodyPr/>
    <a:lstStyle/>
    <a:p>
      <a:pPr>
        <a:defRPr sz="900">
          <a:solidFill>
            <a:sysClr val="windowText" lastClr="000000"/>
          </a:solidFill>
          <a:latin typeface="Roboto" panose="02000000000000000000" pitchFamily="2" charset="0"/>
          <a:ea typeface="Roboto" panose="02000000000000000000" pitchFamily="2" charset="0"/>
        </a:defRPr>
      </a:pPr>
      <a:endParaRPr lang="sv-SE"/>
    </a:p>
  </c:txPr>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8645958010235709E-2"/>
          <c:y val="2.0802178326234082E-2"/>
          <c:w val="0.92142630770763323"/>
          <c:h val="0.87401879238165936"/>
        </c:manualLayout>
      </c:layout>
      <c:barChart>
        <c:barDir val="col"/>
        <c:grouping val="stacked"/>
        <c:varyColors val="0"/>
        <c:ser>
          <c:idx val="2"/>
          <c:order val="0"/>
          <c:tx>
            <c:strRef>
              <c:f>'Data Dia 32'!$B$8</c:f>
              <c:strCache>
                <c:ptCount val="1"/>
                <c:pt idx="0">
                  <c:v>Inkomstpension</c:v>
                </c:pt>
              </c:strCache>
            </c:strRef>
          </c:tx>
          <c:spPr>
            <a:solidFill>
              <a:schemeClr val="accent1"/>
            </a:solidFill>
            <a:ln>
              <a:noFill/>
            </a:ln>
            <a:effectLst/>
          </c:spPr>
          <c:invertIfNegative val="0"/>
          <c:cat>
            <c:numRef>
              <c:f>'Data Dia 32'!$A$9:$A$25</c:f>
              <c:numCache>
                <c:formatCode>General</c:formatCode>
                <c:ptCount val="17"/>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pt idx="14">
                  <c:v>2020</c:v>
                </c:pt>
                <c:pt idx="15">
                  <c:v>2021</c:v>
                </c:pt>
                <c:pt idx="16">
                  <c:v>2022</c:v>
                </c:pt>
              </c:numCache>
            </c:numRef>
          </c:cat>
          <c:val>
            <c:numRef>
              <c:f>'Data Dia 32'!$B$9:$B$25</c:f>
              <c:numCache>
                <c:formatCode>#\ ##0.0</c:formatCode>
                <c:ptCount val="17"/>
                <c:pt idx="0">
                  <c:v>176.15600000000001</c:v>
                </c:pt>
                <c:pt idx="1">
                  <c:v>185.65299999999999</c:v>
                </c:pt>
                <c:pt idx="2">
                  <c:v>200.01400000000001</c:v>
                </c:pt>
                <c:pt idx="3">
                  <c:v>218.24199999999999</c:v>
                </c:pt>
                <c:pt idx="4">
                  <c:v>220.203</c:v>
                </c:pt>
                <c:pt idx="5">
                  <c:v>219.68199999999999</c:v>
                </c:pt>
                <c:pt idx="6">
                  <c:v>236.03899999999999</c:v>
                </c:pt>
                <c:pt idx="7">
                  <c:v>253.96600000000001</c:v>
                </c:pt>
                <c:pt idx="8">
                  <c:v>255.11099999999999</c:v>
                </c:pt>
                <c:pt idx="9">
                  <c:v>267.577</c:v>
                </c:pt>
                <c:pt idx="10">
                  <c:v>282.38400000000001</c:v>
                </c:pt>
                <c:pt idx="11">
                  <c:v>296.00099999999998</c:v>
                </c:pt>
                <c:pt idx="12">
                  <c:v>304.44400000000002</c:v>
                </c:pt>
                <c:pt idx="13">
                  <c:v>314.72399999999999</c:v>
                </c:pt>
                <c:pt idx="14">
                  <c:v>326.26600000000002</c:v>
                </c:pt>
                <c:pt idx="15">
                  <c:v>331.54500000000002</c:v>
                </c:pt>
                <c:pt idx="16">
                  <c:v>345</c:v>
                </c:pt>
              </c:numCache>
            </c:numRef>
          </c:val>
          <c:extLst>
            <c:ext xmlns:c16="http://schemas.microsoft.com/office/drawing/2014/chart" uri="{C3380CC4-5D6E-409C-BE32-E72D297353CC}">
              <c16:uniqueId val="{00000000-CE88-42F8-9387-37B4B48508B0}"/>
            </c:ext>
          </c:extLst>
        </c:ser>
        <c:ser>
          <c:idx val="0"/>
          <c:order val="1"/>
          <c:tx>
            <c:strRef>
              <c:f>'Data Dia 32'!$C$8</c:f>
              <c:strCache>
                <c:ptCount val="1"/>
                <c:pt idx="0">
                  <c:v>Premiepension</c:v>
                </c:pt>
              </c:strCache>
            </c:strRef>
          </c:tx>
          <c:spPr>
            <a:solidFill>
              <a:schemeClr val="accent2"/>
            </a:solidFill>
            <a:ln>
              <a:noFill/>
            </a:ln>
            <a:effectLst/>
          </c:spPr>
          <c:invertIfNegative val="0"/>
          <c:cat>
            <c:numRef>
              <c:f>'Data Dia 32'!$A$9:$A$25</c:f>
              <c:numCache>
                <c:formatCode>General</c:formatCode>
                <c:ptCount val="17"/>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pt idx="14">
                  <c:v>2020</c:v>
                </c:pt>
                <c:pt idx="15">
                  <c:v>2021</c:v>
                </c:pt>
                <c:pt idx="16">
                  <c:v>2022</c:v>
                </c:pt>
              </c:numCache>
            </c:numRef>
          </c:cat>
          <c:val>
            <c:numRef>
              <c:f>'Data Dia 32'!$C$9:$C$25</c:f>
              <c:numCache>
                <c:formatCode>#\ ##0.0</c:formatCode>
                <c:ptCount val="17"/>
                <c:pt idx="0">
                  <c:v>0.23200000000000001</c:v>
                </c:pt>
                <c:pt idx="1">
                  <c:v>0.45600000000000002</c:v>
                </c:pt>
                <c:pt idx="2">
                  <c:v>0.80800000000000005</c:v>
                </c:pt>
                <c:pt idx="3">
                  <c:v>0.83</c:v>
                </c:pt>
                <c:pt idx="4">
                  <c:v>1.365</c:v>
                </c:pt>
                <c:pt idx="5">
                  <c:v>1.9059999999999999</c:v>
                </c:pt>
                <c:pt idx="6">
                  <c:v>2.2989999999999999</c:v>
                </c:pt>
                <c:pt idx="7">
                  <c:v>3.1970000000000001</c:v>
                </c:pt>
                <c:pt idx="8">
                  <c:v>4.4560000000000004</c:v>
                </c:pt>
                <c:pt idx="9">
                  <c:v>5.5570000000000004</c:v>
                </c:pt>
                <c:pt idx="10">
                  <c:v>6.9619999999999997</c:v>
                </c:pt>
                <c:pt idx="11">
                  <c:v>8.5850000000000009</c:v>
                </c:pt>
                <c:pt idx="12">
                  <c:v>9.5370000000000008</c:v>
                </c:pt>
                <c:pt idx="13">
                  <c:v>10.942</c:v>
                </c:pt>
                <c:pt idx="14">
                  <c:v>14.028</c:v>
                </c:pt>
                <c:pt idx="15">
                  <c:v>16.61</c:v>
                </c:pt>
                <c:pt idx="16">
                  <c:v>22</c:v>
                </c:pt>
              </c:numCache>
            </c:numRef>
          </c:val>
          <c:extLst>
            <c:ext xmlns:c16="http://schemas.microsoft.com/office/drawing/2014/chart" uri="{C3380CC4-5D6E-409C-BE32-E72D297353CC}">
              <c16:uniqueId val="{00000001-CE88-42F8-9387-37B4B48508B0}"/>
            </c:ext>
          </c:extLst>
        </c:ser>
        <c:ser>
          <c:idx val="1"/>
          <c:order val="2"/>
          <c:tx>
            <c:strRef>
              <c:f>'Data Dia 32'!$D$8</c:f>
              <c:strCache>
                <c:ptCount val="1"/>
                <c:pt idx="0">
                  <c:v>Tjänstepension</c:v>
                </c:pt>
              </c:strCache>
            </c:strRef>
          </c:tx>
          <c:spPr>
            <a:solidFill>
              <a:schemeClr val="accent3"/>
            </a:solidFill>
            <a:ln>
              <a:noFill/>
            </a:ln>
            <a:effectLst/>
          </c:spPr>
          <c:invertIfNegative val="0"/>
          <c:cat>
            <c:numRef>
              <c:f>'Data Dia 32'!$A$9:$A$25</c:f>
              <c:numCache>
                <c:formatCode>General</c:formatCode>
                <c:ptCount val="17"/>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pt idx="14">
                  <c:v>2020</c:v>
                </c:pt>
                <c:pt idx="15">
                  <c:v>2021</c:v>
                </c:pt>
                <c:pt idx="16">
                  <c:v>2022</c:v>
                </c:pt>
              </c:numCache>
            </c:numRef>
          </c:cat>
          <c:val>
            <c:numRef>
              <c:f>'Data Dia 32'!$D$9:$D$25</c:f>
              <c:numCache>
                <c:formatCode>#\ ##0.0</c:formatCode>
                <c:ptCount val="17"/>
                <c:pt idx="0">
                  <c:v>65.598628714940403</c:v>
                </c:pt>
                <c:pt idx="1">
                  <c:v>70.657832359045102</c:v>
                </c:pt>
                <c:pt idx="2">
                  <c:v>76</c:v>
                </c:pt>
                <c:pt idx="3">
                  <c:v>82</c:v>
                </c:pt>
                <c:pt idx="4">
                  <c:v>86</c:v>
                </c:pt>
                <c:pt idx="5">
                  <c:v>93</c:v>
                </c:pt>
                <c:pt idx="6">
                  <c:v>99</c:v>
                </c:pt>
                <c:pt idx="7">
                  <c:v>103</c:v>
                </c:pt>
                <c:pt idx="8">
                  <c:v>105</c:v>
                </c:pt>
                <c:pt idx="9">
                  <c:v>112</c:v>
                </c:pt>
                <c:pt idx="10">
                  <c:v>116</c:v>
                </c:pt>
                <c:pt idx="11">
                  <c:v>121</c:v>
                </c:pt>
                <c:pt idx="12">
                  <c:v>127</c:v>
                </c:pt>
                <c:pt idx="13">
                  <c:v>134</c:v>
                </c:pt>
                <c:pt idx="14">
                  <c:v>143.36470240599999</c:v>
                </c:pt>
                <c:pt idx="15">
                  <c:v>152</c:v>
                </c:pt>
                <c:pt idx="16">
                  <c:v>162.53874514699999</c:v>
                </c:pt>
              </c:numCache>
            </c:numRef>
          </c:val>
          <c:extLst>
            <c:ext xmlns:c16="http://schemas.microsoft.com/office/drawing/2014/chart" uri="{C3380CC4-5D6E-409C-BE32-E72D297353CC}">
              <c16:uniqueId val="{00000002-CE88-42F8-9387-37B4B48508B0}"/>
            </c:ext>
          </c:extLst>
        </c:ser>
        <c:ser>
          <c:idx val="3"/>
          <c:order val="3"/>
          <c:tx>
            <c:strRef>
              <c:f>'Data Dia 32'!$E$8</c:f>
              <c:strCache>
                <c:ptCount val="1"/>
                <c:pt idx="0">
                  <c:v>Privat pension</c:v>
                </c:pt>
              </c:strCache>
            </c:strRef>
          </c:tx>
          <c:spPr>
            <a:solidFill>
              <a:schemeClr val="accent4"/>
            </a:solidFill>
            <a:ln>
              <a:noFill/>
            </a:ln>
            <a:effectLst/>
          </c:spPr>
          <c:invertIfNegative val="0"/>
          <c:cat>
            <c:numRef>
              <c:f>'Data Dia 32'!$A$9:$A$25</c:f>
              <c:numCache>
                <c:formatCode>General</c:formatCode>
                <c:ptCount val="17"/>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pt idx="14">
                  <c:v>2020</c:v>
                </c:pt>
                <c:pt idx="15">
                  <c:v>2021</c:v>
                </c:pt>
                <c:pt idx="16">
                  <c:v>2022</c:v>
                </c:pt>
              </c:numCache>
            </c:numRef>
          </c:cat>
          <c:val>
            <c:numRef>
              <c:f>'Data Dia 32'!$E$9:$E$25</c:f>
              <c:numCache>
                <c:formatCode>#\ ##0.0</c:formatCode>
                <c:ptCount val="17"/>
                <c:pt idx="0">
                  <c:v>15.7424285048514</c:v>
                </c:pt>
                <c:pt idx="1">
                  <c:v>17.042312924070899</c:v>
                </c:pt>
                <c:pt idx="2">
                  <c:v>18</c:v>
                </c:pt>
                <c:pt idx="3">
                  <c:v>19</c:v>
                </c:pt>
                <c:pt idx="4">
                  <c:v>19</c:v>
                </c:pt>
                <c:pt idx="5">
                  <c:v>20</c:v>
                </c:pt>
                <c:pt idx="6">
                  <c:v>21</c:v>
                </c:pt>
                <c:pt idx="7">
                  <c:v>21</c:v>
                </c:pt>
                <c:pt idx="8">
                  <c:v>23</c:v>
                </c:pt>
                <c:pt idx="9">
                  <c:v>24</c:v>
                </c:pt>
                <c:pt idx="10">
                  <c:v>26</c:v>
                </c:pt>
                <c:pt idx="11">
                  <c:v>26</c:v>
                </c:pt>
                <c:pt idx="12">
                  <c:v>26</c:v>
                </c:pt>
                <c:pt idx="13">
                  <c:v>27</c:v>
                </c:pt>
                <c:pt idx="14">
                  <c:v>27.004158294</c:v>
                </c:pt>
                <c:pt idx="15">
                  <c:v>28</c:v>
                </c:pt>
                <c:pt idx="16">
                  <c:v>28.558952677000001</c:v>
                </c:pt>
              </c:numCache>
            </c:numRef>
          </c:val>
          <c:extLst>
            <c:ext xmlns:c16="http://schemas.microsoft.com/office/drawing/2014/chart" uri="{C3380CC4-5D6E-409C-BE32-E72D297353CC}">
              <c16:uniqueId val="{00000003-CE88-42F8-9387-37B4B48508B0}"/>
            </c:ext>
          </c:extLst>
        </c:ser>
        <c:dLbls>
          <c:showLegendKey val="0"/>
          <c:showVal val="0"/>
          <c:showCatName val="0"/>
          <c:showSerName val="0"/>
          <c:showPercent val="0"/>
          <c:showBubbleSize val="0"/>
        </c:dLbls>
        <c:gapWidth val="80"/>
        <c:overlap val="100"/>
        <c:axId val="1073697119"/>
        <c:axId val="1073694207"/>
      </c:barChart>
      <c:lineChart>
        <c:grouping val="standard"/>
        <c:varyColors val="0"/>
        <c:ser>
          <c:idx val="4"/>
          <c:order val="4"/>
          <c:tx>
            <c:strRef>
              <c:f>'Data Dia 32'!$H$8</c:f>
              <c:strCache>
                <c:ptCount val="1"/>
                <c:pt idx="0">
                  <c:v>Tjänstepensionens andel av total pension (höger axel)</c:v>
                </c:pt>
              </c:strCache>
            </c:strRef>
          </c:tx>
          <c:spPr>
            <a:ln w="19050" cap="rnd">
              <a:solidFill>
                <a:schemeClr val="tx1"/>
              </a:solidFill>
              <a:round/>
            </a:ln>
            <a:effectLst/>
          </c:spPr>
          <c:marker>
            <c:symbol val="none"/>
          </c:marker>
          <c:cat>
            <c:numRef>
              <c:f>'Data Dia 32'!$A$9:$A$25</c:f>
              <c:numCache>
                <c:formatCode>General</c:formatCode>
                <c:ptCount val="17"/>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pt idx="14">
                  <c:v>2020</c:v>
                </c:pt>
                <c:pt idx="15">
                  <c:v>2021</c:v>
                </c:pt>
                <c:pt idx="16">
                  <c:v>2022</c:v>
                </c:pt>
              </c:numCache>
            </c:numRef>
          </c:cat>
          <c:val>
            <c:numRef>
              <c:f>'Data Dia 32'!$H$9:$H$25</c:f>
              <c:numCache>
                <c:formatCode>0%</c:formatCode>
                <c:ptCount val="17"/>
                <c:pt idx="0">
                  <c:v>0.25452554485929685</c:v>
                </c:pt>
                <c:pt idx="1">
                  <c:v>0.25805504884062802</c:v>
                </c:pt>
                <c:pt idx="2">
                  <c:v>0.25778266208084877</c:v>
                </c:pt>
                <c:pt idx="3">
                  <c:v>0.25619235671973806</c:v>
                </c:pt>
                <c:pt idx="4">
                  <c:v>0.26334484701501681</c:v>
                </c:pt>
                <c:pt idx="5">
                  <c:v>0.27795378196468495</c:v>
                </c:pt>
                <c:pt idx="6">
                  <c:v>0.27627547176129802</c:v>
                </c:pt>
                <c:pt idx="7">
                  <c:v>0.27022559902194071</c:v>
                </c:pt>
                <c:pt idx="8">
                  <c:v>0.27092089883813636</c:v>
                </c:pt>
                <c:pt idx="9">
                  <c:v>0.2879177377892031</c:v>
                </c:pt>
                <c:pt idx="10">
                  <c:v>0.26892564205997044</c:v>
                </c:pt>
                <c:pt idx="11">
                  <c:v>0.26794453326719608</c:v>
                </c:pt>
                <c:pt idx="12">
                  <c:v>0.27195967287748324</c:v>
                </c:pt>
                <c:pt idx="13">
                  <c:v>0.27534284293540129</c:v>
                </c:pt>
                <c:pt idx="14">
                  <c:v>0.28074237121822476</c:v>
                </c:pt>
                <c:pt idx="15">
                  <c:v>0.28779430280883456</c:v>
                </c:pt>
                <c:pt idx="16">
                  <c:v>0.2912370822899501</c:v>
                </c:pt>
              </c:numCache>
            </c:numRef>
          </c:val>
          <c:smooth val="0"/>
          <c:extLst>
            <c:ext xmlns:c16="http://schemas.microsoft.com/office/drawing/2014/chart" uri="{C3380CC4-5D6E-409C-BE32-E72D297353CC}">
              <c16:uniqueId val="{00000004-CE88-42F8-9387-37B4B48508B0}"/>
            </c:ext>
          </c:extLst>
        </c:ser>
        <c:dLbls>
          <c:showLegendKey val="0"/>
          <c:showVal val="0"/>
          <c:showCatName val="0"/>
          <c:showSerName val="0"/>
          <c:showPercent val="0"/>
          <c:showBubbleSize val="0"/>
        </c:dLbls>
        <c:marker val="1"/>
        <c:smooth val="0"/>
        <c:axId val="1675522192"/>
        <c:axId val="1368704112"/>
      </c:lineChart>
      <c:catAx>
        <c:axId val="1073697119"/>
        <c:scaling>
          <c:orientation val="minMax"/>
        </c:scaling>
        <c:delete val="0"/>
        <c:axPos val="b"/>
        <c:numFmt formatCode="General" sourceLinked="1"/>
        <c:majorTickMark val="none"/>
        <c:minorTickMark val="none"/>
        <c:tickLblPos val="nextTo"/>
        <c:spPr>
          <a:noFill/>
          <a:ln w="6350"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Roboto" panose="02000000000000000000" pitchFamily="2" charset="0"/>
                <a:ea typeface="Roboto" panose="02000000000000000000" pitchFamily="2" charset="0"/>
                <a:cs typeface="Verdana" panose="020B0604030504040204" pitchFamily="34" charset="0"/>
              </a:defRPr>
            </a:pPr>
            <a:endParaRPr lang="sv-SE"/>
          </a:p>
        </c:txPr>
        <c:crossAx val="1073694207"/>
        <c:crosses val="autoZero"/>
        <c:auto val="1"/>
        <c:lblAlgn val="ctr"/>
        <c:lblOffset val="100"/>
        <c:tickLblSkip val="2"/>
        <c:noMultiLvlLbl val="0"/>
      </c:catAx>
      <c:valAx>
        <c:axId val="1073694207"/>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out"/>
        <c:minorTickMark val="none"/>
        <c:tickLblPos val="nextTo"/>
        <c:spPr>
          <a:noFill/>
          <a:ln w="6350">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Roboto" panose="02000000000000000000" pitchFamily="2" charset="0"/>
                <a:ea typeface="Roboto" panose="02000000000000000000" pitchFamily="2" charset="0"/>
                <a:cs typeface="Verdana" panose="020B0604030504040204" pitchFamily="34" charset="0"/>
              </a:defRPr>
            </a:pPr>
            <a:endParaRPr lang="sv-SE"/>
          </a:p>
        </c:txPr>
        <c:crossAx val="1073697119"/>
        <c:crosses val="autoZero"/>
        <c:crossBetween val="between"/>
      </c:valAx>
      <c:valAx>
        <c:axId val="1368704112"/>
        <c:scaling>
          <c:orientation val="minMax"/>
          <c:min val="0"/>
        </c:scaling>
        <c:delete val="0"/>
        <c:axPos val="r"/>
        <c:numFmt formatCode="0%"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Roboto" panose="02000000000000000000" pitchFamily="2" charset="0"/>
                <a:ea typeface="Roboto" panose="02000000000000000000" pitchFamily="2" charset="0"/>
                <a:cs typeface="Verdana" panose="020B0604030504040204" pitchFamily="34" charset="0"/>
              </a:defRPr>
            </a:pPr>
            <a:endParaRPr lang="sv-SE"/>
          </a:p>
        </c:txPr>
        <c:crossAx val="1675522192"/>
        <c:crosses val="max"/>
        <c:crossBetween val="between"/>
      </c:valAx>
      <c:catAx>
        <c:axId val="1675522192"/>
        <c:scaling>
          <c:orientation val="minMax"/>
        </c:scaling>
        <c:delete val="1"/>
        <c:axPos val="b"/>
        <c:numFmt formatCode="General" sourceLinked="1"/>
        <c:majorTickMark val="out"/>
        <c:minorTickMark val="none"/>
        <c:tickLblPos val="nextTo"/>
        <c:crossAx val="1368704112"/>
        <c:crosses val="autoZero"/>
        <c:auto val="1"/>
        <c:lblAlgn val="ctr"/>
        <c:lblOffset val="100"/>
        <c:noMultiLvlLbl val="0"/>
      </c:catAx>
      <c:spPr>
        <a:noFill/>
        <a:ln>
          <a:noFill/>
        </a:ln>
        <a:effectLst/>
      </c:spPr>
    </c:plotArea>
    <c:legend>
      <c:legendPos val="r"/>
      <c:layout>
        <c:manualLayout>
          <c:xMode val="edge"/>
          <c:yMode val="edge"/>
          <c:x val="1.2529100529100527E-2"/>
          <c:y val="0.94544213713817482"/>
          <c:w val="0.97067195767195769"/>
          <c:h val="3.7195493968302733E-2"/>
        </c:manualLayout>
      </c:layout>
      <c:overlay val="1"/>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j-lt"/>
              <a:ea typeface="Roboto" panose="02000000000000000000" pitchFamily="2" charset="0"/>
              <a:cs typeface="Verdana" panose="020B0604030504040204" pitchFamily="34" charset="0"/>
            </a:defRPr>
          </a:pPr>
          <a:endParaRPr lang="sv-SE"/>
        </a:p>
      </c:txPr>
    </c:legend>
    <c:plotVisOnly val="1"/>
    <c:dispBlanksAs val="gap"/>
    <c:showDLblsOverMax val="0"/>
  </c:chart>
  <c:spPr>
    <a:noFill/>
    <a:ln w="9525" cap="flat" cmpd="sng" algn="ctr">
      <a:noFill/>
      <a:round/>
    </a:ln>
    <a:effectLst/>
  </c:spPr>
  <c:txPr>
    <a:bodyPr/>
    <a:lstStyle/>
    <a:p>
      <a:pPr>
        <a:defRPr sz="900">
          <a:solidFill>
            <a:sysClr val="windowText" lastClr="000000"/>
          </a:solidFill>
          <a:latin typeface="Roboto" panose="02000000000000000000" pitchFamily="2" charset="0"/>
          <a:ea typeface="Roboto" panose="02000000000000000000" pitchFamily="2" charset="0"/>
          <a:cs typeface="Verdana" panose="020B0604030504040204" pitchFamily="34" charset="0"/>
        </a:defRPr>
      </a:pPr>
      <a:endParaRPr lang="sv-SE"/>
    </a:p>
  </c:txPr>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4926937138851606E-2"/>
          <c:y val="2.4831172839506168E-2"/>
          <c:w val="0.94001760384969646"/>
          <c:h val="0.87813809272521182"/>
        </c:manualLayout>
      </c:layout>
      <c:barChart>
        <c:barDir val="col"/>
        <c:grouping val="stacked"/>
        <c:varyColors val="0"/>
        <c:ser>
          <c:idx val="0"/>
          <c:order val="0"/>
          <c:tx>
            <c:strRef>
              <c:f>'Data Dia 33'!$B$8</c:f>
              <c:strCache>
                <c:ptCount val="1"/>
                <c:pt idx="0">
                  <c:v>Tjänstepension</c:v>
                </c:pt>
              </c:strCache>
            </c:strRef>
          </c:tx>
          <c:spPr>
            <a:solidFill>
              <a:schemeClr val="accent1"/>
            </a:solidFill>
            <a:ln>
              <a:noFill/>
            </a:ln>
            <a:effectLst/>
          </c:spPr>
          <c:invertIfNegative val="0"/>
          <c:cat>
            <c:strRef>
              <c:f>'Data Dia 33'!$A$9:$A$18</c:f>
              <c:strCache>
                <c:ptCount val="10"/>
                <c:pt idx="0">
                  <c:v>2014</c:v>
                </c:pt>
                <c:pt idx="1">
                  <c:v>2015</c:v>
                </c:pt>
                <c:pt idx="2">
                  <c:v>2016</c:v>
                </c:pt>
                <c:pt idx="3">
                  <c:v>2017</c:v>
                </c:pt>
                <c:pt idx="4">
                  <c:v>2018</c:v>
                </c:pt>
                <c:pt idx="5">
                  <c:v>2019</c:v>
                </c:pt>
                <c:pt idx="6">
                  <c:v>2020</c:v>
                </c:pt>
                <c:pt idx="7">
                  <c:v>2021</c:v>
                </c:pt>
                <c:pt idx="8">
                  <c:v>2022</c:v>
                </c:pt>
                <c:pt idx="9">
                  <c:v>2023</c:v>
                </c:pt>
              </c:strCache>
            </c:strRef>
          </c:cat>
          <c:val>
            <c:numRef>
              <c:f>'Data Dia 33'!$B$9:$B$18</c:f>
              <c:numCache>
                <c:formatCode>#,##0</c:formatCode>
                <c:ptCount val="10"/>
                <c:pt idx="0">
                  <c:v>2265.087</c:v>
                </c:pt>
                <c:pt idx="1">
                  <c:v>2352.6039999999998</c:v>
                </c:pt>
                <c:pt idx="2">
                  <c:v>2553.2089999999998</c:v>
                </c:pt>
                <c:pt idx="3">
                  <c:v>2754.6489999999999</c:v>
                </c:pt>
                <c:pt idx="4">
                  <c:v>2831.4050000000002</c:v>
                </c:pt>
                <c:pt idx="5">
                  <c:v>3242.2530000000002</c:v>
                </c:pt>
                <c:pt idx="6">
                  <c:v>3491.4340000000002</c:v>
                </c:pt>
                <c:pt idx="7">
                  <c:v>3808.2370000000001</c:v>
                </c:pt>
                <c:pt idx="8">
                  <c:v>3472.1680000000001</c:v>
                </c:pt>
                <c:pt idx="9">
                  <c:v>3806.3589999999999</c:v>
                </c:pt>
              </c:numCache>
            </c:numRef>
          </c:val>
          <c:extLst>
            <c:ext xmlns:c16="http://schemas.microsoft.com/office/drawing/2014/chart" uri="{C3380CC4-5D6E-409C-BE32-E72D297353CC}">
              <c16:uniqueId val="{00000000-BC96-4CC9-9E9B-05924DB19630}"/>
            </c:ext>
          </c:extLst>
        </c:ser>
        <c:ser>
          <c:idx val="1"/>
          <c:order val="1"/>
          <c:tx>
            <c:strRef>
              <c:f>'Data Dia 33'!$C$8</c:f>
              <c:strCache>
                <c:ptCount val="1"/>
                <c:pt idx="0">
                  <c:v>Privata kapitalförsäkringar och privata pensionsförsäkringar</c:v>
                </c:pt>
              </c:strCache>
            </c:strRef>
          </c:tx>
          <c:spPr>
            <a:solidFill>
              <a:schemeClr val="accent2"/>
            </a:solidFill>
            <a:ln>
              <a:noFill/>
            </a:ln>
            <a:effectLst/>
          </c:spPr>
          <c:invertIfNegative val="0"/>
          <c:cat>
            <c:strRef>
              <c:f>'Data Dia 33'!$A$9:$A$18</c:f>
              <c:strCache>
                <c:ptCount val="10"/>
                <c:pt idx="0">
                  <c:v>2014</c:v>
                </c:pt>
                <c:pt idx="1">
                  <c:v>2015</c:v>
                </c:pt>
                <c:pt idx="2">
                  <c:v>2016</c:v>
                </c:pt>
                <c:pt idx="3">
                  <c:v>2017</c:v>
                </c:pt>
                <c:pt idx="4">
                  <c:v>2018</c:v>
                </c:pt>
                <c:pt idx="5">
                  <c:v>2019</c:v>
                </c:pt>
                <c:pt idx="6">
                  <c:v>2020</c:v>
                </c:pt>
                <c:pt idx="7">
                  <c:v>2021</c:v>
                </c:pt>
                <c:pt idx="8">
                  <c:v>2022</c:v>
                </c:pt>
                <c:pt idx="9">
                  <c:v>2023</c:v>
                </c:pt>
              </c:strCache>
            </c:strRef>
          </c:cat>
          <c:val>
            <c:numRef>
              <c:f>'Data Dia 33'!$C$9:$C$18</c:f>
              <c:numCache>
                <c:formatCode>#,##0</c:formatCode>
                <c:ptCount val="10"/>
                <c:pt idx="0">
                  <c:v>1020.033</c:v>
                </c:pt>
                <c:pt idx="1">
                  <c:v>1015.544</c:v>
                </c:pt>
                <c:pt idx="2">
                  <c:v>1033.519</c:v>
                </c:pt>
                <c:pt idx="3">
                  <c:v>1058.085</c:v>
                </c:pt>
                <c:pt idx="4">
                  <c:v>1025.9449999999999</c:v>
                </c:pt>
                <c:pt idx="5">
                  <c:v>1111.2739999999999</c:v>
                </c:pt>
                <c:pt idx="6">
                  <c:v>1154.905</c:v>
                </c:pt>
                <c:pt idx="7">
                  <c:v>1324.3589999999999</c:v>
                </c:pt>
                <c:pt idx="8">
                  <c:v>1234.5989999999999</c:v>
                </c:pt>
                <c:pt idx="9">
                  <c:v>1308.825</c:v>
                </c:pt>
              </c:numCache>
            </c:numRef>
          </c:val>
          <c:extLst>
            <c:ext xmlns:c16="http://schemas.microsoft.com/office/drawing/2014/chart" uri="{C3380CC4-5D6E-409C-BE32-E72D297353CC}">
              <c16:uniqueId val="{00000001-BC96-4CC9-9E9B-05924DB19630}"/>
            </c:ext>
          </c:extLst>
        </c:ser>
        <c:ser>
          <c:idx val="2"/>
          <c:order val="2"/>
          <c:tx>
            <c:strRef>
              <c:f>'Data Dia 33'!$D$8</c:f>
              <c:strCache>
                <c:ptCount val="1"/>
                <c:pt idx="0">
                  <c:v>Premiepension</c:v>
                </c:pt>
              </c:strCache>
            </c:strRef>
          </c:tx>
          <c:spPr>
            <a:solidFill>
              <a:schemeClr val="accent3"/>
            </a:solidFill>
            <a:ln>
              <a:noFill/>
            </a:ln>
            <a:effectLst/>
          </c:spPr>
          <c:invertIfNegative val="0"/>
          <c:cat>
            <c:strRef>
              <c:f>'Data Dia 33'!$A$9:$A$18</c:f>
              <c:strCache>
                <c:ptCount val="10"/>
                <c:pt idx="0">
                  <c:v>2014</c:v>
                </c:pt>
                <c:pt idx="1">
                  <c:v>2015</c:v>
                </c:pt>
                <c:pt idx="2">
                  <c:v>2016</c:v>
                </c:pt>
                <c:pt idx="3">
                  <c:v>2017</c:v>
                </c:pt>
                <c:pt idx="4">
                  <c:v>2018</c:v>
                </c:pt>
                <c:pt idx="5">
                  <c:v>2019</c:v>
                </c:pt>
                <c:pt idx="6">
                  <c:v>2020</c:v>
                </c:pt>
                <c:pt idx="7">
                  <c:v>2021</c:v>
                </c:pt>
                <c:pt idx="8">
                  <c:v>2022</c:v>
                </c:pt>
                <c:pt idx="9">
                  <c:v>2023</c:v>
                </c:pt>
              </c:strCache>
            </c:strRef>
          </c:cat>
          <c:val>
            <c:numRef>
              <c:f>'Data Dia 33'!$D$9:$D$18</c:f>
              <c:numCache>
                <c:formatCode>#,##0</c:formatCode>
                <c:ptCount val="10"/>
                <c:pt idx="0">
                  <c:v>803.601</c:v>
                </c:pt>
                <c:pt idx="1">
                  <c:v>888.38099999999997</c:v>
                </c:pt>
                <c:pt idx="2">
                  <c:v>1014.674</c:v>
                </c:pt>
                <c:pt idx="3">
                  <c:v>1169.9960000000001</c:v>
                </c:pt>
                <c:pt idx="4">
                  <c:v>1168.556</c:v>
                </c:pt>
                <c:pt idx="5">
                  <c:v>1532.364</c:v>
                </c:pt>
                <c:pt idx="6">
                  <c:v>1642.6079999999999</c:v>
                </c:pt>
                <c:pt idx="7">
                  <c:v>2146.9050000000002</c:v>
                </c:pt>
                <c:pt idx="8">
                  <c:v>1914.671</c:v>
                </c:pt>
                <c:pt idx="9">
                  <c:v>2275.14</c:v>
                </c:pt>
              </c:numCache>
            </c:numRef>
          </c:val>
          <c:extLst>
            <c:ext xmlns:c16="http://schemas.microsoft.com/office/drawing/2014/chart" uri="{C3380CC4-5D6E-409C-BE32-E72D297353CC}">
              <c16:uniqueId val="{00000002-BC96-4CC9-9E9B-05924DB19630}"/>
            </c:ext>
          </c:extLst>
        </c:ser>
        <c:ser>
          <c:idx val="3"/>
          <c:order val="3"/>
          <c:tx>
            <c:strRef>
              <c:f>'Data Dia 33'!$E$8</c:f>
              <c:strCache>
                <c:ptCount val="1"/>
                <c:pt idx="0">
                  <c:v>Kontanter och bankinsättningar</c:v>
                </c:pt>
              </c:strCache>
            </c:strRef>
          </c:tx>
          <c:spPr>
            <a:solidFill>
              <a:schemeClr val="accent4"/>
            </a:solidFill>
            <a:ln>
              <a:noFill/>
            </a:ln>
            <a:effectLst/>
          </c:spPr>
          <c:invertIfNegative val="0"/>
          <c:cat>
            <c:strRef>
              <c:f>'Data Dia 33'!$A$9:$A$18</c:f>
              <c:strCache>
                <c:ptCount val="10"/>
                <c:pt idx="0">
                  <c:v>2014</c:v>
                </c:pt>
                <c:pt idx="1">
                  <c:v>2015</c:v>
                </c:pt>
                <c:pt idx="2">
                  <c:v>2016</c:v>
                </c:pt>
                <c:pt idx="3">
                  <c:v>2017</c:v>
                </c:pt>
                <c:pt idx="4">
                  <c:v>2018</c:v>
                </c:pt>
                <c:pt idx="5">
                  <c:v>2019</c:v>
                </c:pt>
                <c:pt idx="6">
                  <c:v>2020</c:v>
                </c:pt>
                <c:pt idx="7">
                  <c:v>2021</c:v>
                </c:pt>
                <c:pt idx="8">
                  <c:v>2022</c:v>
                </c:pt>
                <c:pt idx="9">
                  <c:v>2023</c:v>
                </c:pt>
              </c:strCache>
            </c:strRef>
          </c:cat>
          <c:val>
            <c:numRef>
              <c:f>'Data Dia 33'!$E$9:$E$18</c:f>
              <c:numCache>
                <c:formatCode>#,##0</c:formatCode>
                <c:ptCount val="10"/>
                <c:pt idx="0">
                  <c:v>1501.039</c:v>
                </c:pt>
                <c:pt idx="1">
                  <c:v>1610.8019999999999</c:v>
                </c:pt>
                <c:pt idx="2">
                  <c:v>1729.568</c:v>
                </c:pt>
                <c:pt idx="3">
                  <c:v>1840.846</c:v>
                </c:pt>
                <c:pt idx="4">
                  <c:v>1975.6089999999999</c:v>
                </c:pt>
                <c:pt idx="5">
                  <c:v>2067.1990000000001</c:v>
                </c:pt>
                <c:pt idx="6">
                  <c:v>2284.009</c:v>
                </c:pt>
                <c:pt idx="7">
                  <c:v>2470.9160000000002</c:v>
                </c:pt>
                <c:pt idx="8">
                  <c:v>2643.808</c:v>
                </c:pt>
                <c:pt idx="9">
                  <c:v>2665.57</c:v>
                </c:pt>
              </c:numCache>
            </c:numRef>
          </c:val>
          <c:extLst>
            <c:ext xmlns:c16="http://schemas.microsoft.com/office/drawing/2014/chart" uri="{C3380CC4-5D6E-409C-BE32-E72D297353CC}">
              <c16:uniqueId val="{00000003-BC96-4CC9-9E9B-05924DB19630}"/>
            </c:ext>
          </c:extLst>
        </c:ser>
        <c:ser>
          <c:idx val="4"/>
          <c:order val="4"/>
          <c:tx>
            <c:strRef>
              <c:f>'Data Dia 33'!$F$8</c:f>
              <c:strCache>
                <c:ptCount val="1"/>
                <c:pt idx="0">
                  <c:v>Direktägda aktier</c:v>
                </c:pt>
              </c:strCache>
            </c:strRef>
          </c:tx>
          <c:spPr>
            <a:solidFill>
              <a:schemeClr val="accent5"/>
            </a:solidFill>
            <a:ln>
              <a:noFill/>
            </a:ln>
            <a:effectLst/>
          </c:spPr>
          <c:invertIfNegative val="0"/>
          <c:cat>
            <c:strRef>
              <c:f>'Data Dia 33'!$A$9:$A$18</c:f>
              <c:strCache>
                <c:ptCount val="10"/>
                <c:pt idx="0">
                  <c:v>2014</c:v>
                </c:pt>
                <c:pt idx="1">
                  <c:v>2015</c:v>
                </c:pt>
                <c:pt idx="2">
                  <c:v>2016</c:v>
                </c:pt>
                <c:pt idx="3">
                  <c:v>2017</c:v>
                </c:pt>
                <c:pt idx="4">
                  <c:v>2018</c:v>
                </c:pt>
                <c:pt idx="5">
                  <c:v>2019</c:v>
                </c:pt>
                <c:pt idx="6">
                  <c:v>2020</c:v>
                </c:pt>
                <c:pt idx="7">
                  <c:v>2021</c:v>
                </c:pt>
                <c:pt idx="8">
                  <c:v>2022</c:v>
                </c:pt>
                <c:pt idx="9">
                  <c:v>2023</c:v>
                </c:pt>
              </c:strCache>
            </c:strRef>
          </c:cat>
          <c:val>
            <c:numRef>
              <c:f>'Data Dia 33'!$F$9:$F$18</c:f>
              <c:numCache>
                <c:formatCode>#,##0</c:formatCode>
                <c:ptCount val="10"/>
                <c:pt idx="0">
                  <c:v>1823.886</c:v>
                </c:pt>
                <c:pt idx="1">
                  <c:v>1988.4390000000001</c:v>
                </c:pt>
                <c:pt idx="2">
                  <c:v>2156.2199999999998</c:v>
                </c:pt>
                <c:pt idx="3">
                  <c:v>2227.0929999999998</c:v>
                </c:pt>
                <c:pt idx="4">
                  <c:v>2235.5509999999999</c:v>
                </c:pt>
                <c:pt idx="5">
                  <c:v>2873.3609999999999</c:v>
                </c:pt>
                <c:pt idx="6">
                  <c:v>3362.5970000000002</c:v>
                </c:pt>
                <c:pt idx="7">
                  <c:v>4276.3969999999999</c:v>
                </c:pt>
                <c:pt idx="8">
                  <c:v>3309.375</c:v>
                </c:pt>
                <c:pt idx="9">
                  <c:v>3804.1990000000001</c:v>
                </c:pt>
              </c:numCache>
            </c:numRef>
          </c:val>
          <c:extLst>
            <c:ext xmlns:c16="http://schemas.microsoft.com/office/drawing/2014/chart" uri="{C3380CC4-5D6E-409C-BE32-E72D297353CC}">
              <c16:uniqueId val="{00000004-BC96-4CC9-9E9B-05924DB19630}"/>
            </c:ext>
          </c:extLst>
        </c:ser>
        <c:ser>
          <c:idx val="5"/>
          <c:order val="5"/>
          <c:tx>
            <c:strRef>
              <c:f>'Data Dia 33'!$G$8</c:f>
              <c:strCache>
                <c:ptCount val="1"/>
                <c:pt idx="0">
                  <c:v>Fonder</c:v>
                </c:pt>
              </c:strCache>
            </c:strRef>
          </c:tx>
          <c:spPr>
            <a:solidFill>
              <a:srgbClr val="FFE3A6"/>
            </a:solidFill>
            <a:ln>
              <a:noFill/>
            </a:ln>
            <a:effectLst/>
          </c:spPr>
          <c:invertIfNegative val="0"/>
          <c:cat>
            <c:strRef>
              <c:f>'Data Dia 33'!$A$9:$A$18</c:f>
              <c:strCache>
                <c:ptCount val="10"/>
                <c:pt idx="0">
                  <c:v>2014</c:v>
                </c:pt>
                <c:pt idx="1">
                  <c:v>2015</c:v>
                </c:pt>
                <c:pt idx="2">
                  <c:v>2016</c:v>
                </c:pt>
                <c:pt idx="3">
                  <c:v>2017</c:v>
                </c:pt>
                <c:pt idx="4">
                  <c:v>2018</c:v>
                </c:pt>
                <c:pt idx="5">
                  <c:v>2019</c:v>
                </c:pt>
                <c:pt idx="6">
                  <c:v>2020</c:v>
                </c:pt>
                <c:pt idx="7">
                  <c:v>2021</c:v>
                </c:pt>
                <c:pt idx="8">
                  <c:v>2022</c:v>
                </c:pt>
                <c:pt idx="9">
                  <c:v>2023</c:v>
                </c:pt>
              </c:strCache>
            </c:strRef>
          </c:cat>
          <c:val>
            <c:numRef>
              <c:f>'Data Dia 33'!$G$9:$G$18</c:f>
              <c:numCache>
                <c:formatCode>#,##0</c:formatCode>
                <c:ptCount val="10"/>
                <c:pt idx="0">
                  <c:v>1045.133</c:v>
                </c:pt>
                <c:pt idx="1">
                  <c:v>1100.8910000000001</c:v>
                </c:pt>
                <c:pt idx="2">
                  <c:v>1125.125</c:v>
                </c:pt>
                <c:pt idx="3">
                  <c:v>1297.623</c:v>
                </c:pt>
                <c:pt idx="4">
                  <c:v>1198.893</c:v>
                </c:pt>
                <c:pt idx="5">
                  <c:v>1479.6759999999999</c:v>
                </c:pt>
                <c:pt idx="6">
                  <c:v>1601.527</c:v>
                </c:pt>
                <c:pt idx="7">
                  <c:v>1813.6410000000001</c:v>
                </c:pt>
                <c:pt idx="8">
                  <c:v>1530.9090000000001</c:v>
                </c:pt>
                <c:pt idx="9">
                  <c:v>1777.18</c:v>
                </c:pt>
              </c:numCache>
            </c:numRef>
          </c:val>
          <c:extLst>
            <c:ext xmlns:c16="http://schemas.microsoft.com/office/drawing/2014/chart" uri="{C3380CC4-5D6E-409C-BE32-E72D297353CC}">
              <c16:uniqueId val="{00000005-BC96-4CC9-9E9B-05924DB19630}"/>
            </c:ext>
          </c:extLst>
        </c:ser>
        <c:dLbls>
          <c:showLegendKey val="0"/>
          <c:showVal val="0"/>
          <c:showCatName val="0"/>
          <c:showSerName val="0"/>
          <c:showPercent val="0"/>
          <c:showBubbleSize val="0"/>
        </c:dLbls>
        <c:gapWidth val="80"/>
        <c:overlap val="100"/>
        <c:axId val="38238863"/>
        <c:axId val="38250927"/>
      </c:barChart>
      <c:catAx>
        <c:axId val="38238863"/>
        <c:scaling>
          <c:orientation val="minMax"/>
          <c:min val="1"/>
        </c:scaling>
        <c:delete val="0"/>
        <c:axPos val="b"/>
        <c:numFmt formatCode="yyyy;@" sourceLinked="0"/>
        <c:majorTickMark val="none"/>
        <c:minorTickMark val="none"/>
        <c:tickLblPos val="nextTo"/>
        <c:spPr>
          <a:noFill/>
          <a:ln w="6350"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Roboto" panose="02000000000000000000" pitchFamily="2" charset="0"/>
                <a:ea typeface="Roboto" panose="02000000000000000000" pitchFamily="2" charset="0"/>
                <a:cs typeface="Verdana" panose="020B0604030504040204" pitchFamily="34" charset="0"/>
              </a:defRPr>
            </a:pPr>
            <a:endParaRPr lang="sv-SE"/>
          </a:p>
        </c:txPr>
        <c:crossAx val="38250927"/>
        <c:crosses val="autoZero"/>
        <c:auto val="1"/>
        <c:lblAlgn val="ctr"/>
        <c:lblOffset val="100"/>
        <c:noMultiLvlLbl val="0"/>
      </c:catAx>
      <c:valAx>
        <c:axId val="38250927"/>
        <c:scaling>
          <c:orientation val="minMax"/>
          <c:max val="18000"/>
        </c:scaling>
        <c:delete val="0"/>
        <c:axPos val="l"/>
        <c:majorGridlines>
          <c:spPr>
            <a:ln w="9525" cap="flat" cmpd="sng" algn="ctr">
              <a:solidFill>
                <a:schemeClr val="tx1">
                  <a:lumMod val="15000"/>
                  <a:lumOff val="85000"/>
                </a:schemeClr>
              </a:solidFill>
              <a:round/>
            </a:ln>
            <a:effectLst/>
          </c:spPr>
        </c:majorGridlines>
        <c:numFmt formatCode="#,##0" sourceLinked="0"/>
        <c:majorTickMark val="out"/>
        <c:minorTickMark val="none"/>
        <c:tickLblPos val="nextTo"/>
        <c:spPr>
          <a:noFill/>
          <a:ln w="6350">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Roboto" panose="02000000000000000000" pitchFamily="2" charset="0"/>
                <a:ea typeface="Roboto" panose="02000000000000000000" pitchFamily="2" charset="0"/>
                <a:cs typeface="Verdana" panose="020B0604030504040204" pitchFamily="34" charset="0"/>
              </a:defRPr>
            </a:pPr>
            <a:endParaRPr lang="sv-SE"/>
          </a:p>
        </c:txPr>
        <c:crossAx val="38238863"/>
        <c:crosses val="autoZero"/>
        <c:crossBetween val="between"/>
      </c:valAx>
      <c:spPr>
        <a:noFill/>
        <a:ln>
          <a:noFill/>
        </a:ln>
        <a:effectLst/>
      </c:spPr>
    </c:plotArea>
    <c:legend>
      <c:legendPos val="r"/>
      <c:layout>
        <c:manualLayout>
          <c:xMode val="edge"/>
          <c:yMode val="edge"/>
          <c:x val="1.9164462081128718E-2"/>
          <c:y val="0.94759597335301327"/>
          <c:w val="0.9640365961199292"/>
          <c:h val="4.5867202129016585E-2"/>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Roboto" panose="02000000000000000000" pitchFamily="2" charset="0"/>
              <a:ea typeface="Roboto" panose="02000000000000000000" pitchFamily="2" charset="0"/>
              <a:cs typeface="Verdana" panose="020B0604030504040204" pitchFamily="34" charset="0"/>
            </a:defRPr>
          </a:pPr>
          <a:endParaRPr lang="sv-SE"/>
        </a:p>
      </c:txPr>
    </c:legend>
    <c:plotVisOnly val="1"/>
    <c:dispBlanksAs val="gap"/>
    <c:showDLblsOverMax val="0"/>
  </c:chart>
  <c:spPr>
    <a:noFill/>
    <a:ln w="9525" cap="flat" cmpd="sng" algn="ctr">
      <a:noFill/>
      <a:round/>
    </a:ln>
    <a:effectLst/>
  </c:spPr>
  <c:txPr>
    <a:bodyPr/>
    <a:lstStyle/>
    <a:p>
      <a:pPr>
        <a:defRPr sz="900" b="0">
          <a:solidFill>
            <a:sysClr val="windowText" lastClr="000000"/>
          </a:solidFill>
          <a:latin typeface="Roboto" panose="02000000000000000000" pitchFamily="2" charset="0"/>
          <a:ea typeface="Roboto" panose="02000000000000000000" pitchFamily="2" charset="0"/>
          <a:cs typeface="Verdana" panose="020B0604030504040204" pitchFamily="34" charset="0"/>
        </a:defRPr>
      </a:pPr>
      <a:endParaRPr lang="sv-SE"/>
    </a:p>
  </c:txPr>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3.5015782576319744E-2"/>
          <c:y val="2.0195366409252284E-2"/>
          <c:w val="0.93236395259998872"/>
          <c:h val="0.88402344317804638"/>
        </c:manualLayout>
      </c:layout>
      <c:lineChart>
        <c:grouping val="standard"/>
        <c:varyColors val="0"/>
        <c:ser>
          <c:idx val="0"/>
          <c:order val="0"/>
          <c:tx>
            <c:strRef>
              <c:f>'Data Dia 34'!$B$9</c:f>
              <c:strCache>
                <c:ptCount val="1"/>
                <c:pt idx="0">
                  <c:v>Kvinnor</c:v>
                </c:pt>
              </c:strCache>
            </c:strRef>
          </c:tx>
          <c:spPr>
            <a:ln w="28575" cap="rnd">
              <a:solidFill>
                <a:srgbClr val="6679BB"/>
              </a:solidFill>
              <a:round/>
            </a:ln>
            <a:effectLst/>
          </c:spPr>
          <c:marker>
            <c:symbol val="none"/>
          </c:marker>
          <c:cat>
            <c:strRef>
              <c:f>'Data Dia 34'!$A$10:$A$50</c:f>
              <c:strCache>
                <c:ptCount val="41"/>
                <c:pt idx="0">
                  <c:v>1955</c:v>
                </c:pt>
                <c:pt idx="1">
                  <c:v>1956</c:v>
                </c:pt>
                <c:pt idx="2">
                  <c:v>1957</c:v>
                </c:pt>
                <c:pt idx="3">
                  <c:v>1958</c:v>
                </c:pt>
                <c:pt idx="4">
                  <c:v>1959</c:v>
                </c:pt>
                <c:pt idx="5">
                  <c:v>1960</c:v>
                </c:pt>
                <c:pt idx="6">
                  <c:v>1961</c:v>
                </c:pt>
                <c:pt idx="7">
                  <c:v>1962</c:v>
                </c:pt>
                <c:pt idx="8">
                  <c:v>1963</c:v>
                </c:pt>
                <c:pt idx="9">
                  <c:v>1964</c:v>
                </c:pt>
                <c:pt idx="10">
                  <c:v>1965</c:v>
                </c:pt>
                <c:pt idx="11">
                  <c:v>1966</c:v>
                </c:pt>
                <c:pt idx="12">
                  <c:v>1967</c:v>
                </c:pt>
                <c:pt idx="13">
                  <c:v>1968</c:v>
                </c:pt>
                <c:pt idx="14">
                  <c:v>1969</c:v>
                </c:pt>
                <c:pt idx="15">
                  <c:v>1970</c:v>
                </c:pt>
                <c:pt idx="16">
                  <c:v>1971</c:v>
                </c:pt>
                <c:pt idx="17">
                  <c:v>1972</c:v>
                </c:pt>
                <c:pt idx="18">
                  <c:v>1973</c:v>
                </c:pt>
                <c:pt idx="19">
                  <c:v>1974</c:v>
                </c:pt>
                <c:pt idx="20">
                  <c:v>1975</c:v>
                </c:pt>
                <c:pt idx="21">
                  <c:v>1976</c:v>
                </c:pt>
                <c:pt idx="22">
                  <c:v>1977</c:v>
                </c:pt>
                <c:pt idx="23">
                  <c:v>1978</c:v>
                </c:pt>
                <c:pt idx="24">
                  <c:v>1979</c:v>
                </c:pt>
                <c:pt idx="25">
                  <c:v>1980</c:v>
                </c:pt>
                <c:pt idx="26">
                  <c:v>1981</c:v>
                </c:pt>
                <c:pt idx="27">
                  <c:v>1982</c:v>
                </c:pt>
                <c:pt idx="28">
                  <c:v>1983</c:v>
                </c:pt>
                <c:pt idx="29">
                  <c:v>1984</c:v>
                </c:pt>
                <c:pt idx="30">
                  <c:v>1985</c:v>
                </c:pt>
                <c:pt idx="31">
                  <c:v>1986</c:v>
                </c:pt>
                <c:pt idx="32">
                  <c:v>1987</c:v>
                </c:pt>
                <c:pt idx="33">
                  <c:v>1988</c:v>
                </c:pt>
                <c:pt idx="34">
                  <c:v>1989</c:v>
                </c:pt>
                <c:pt idx="35">
                  <c:v>1990</c:v>
                </c:pt>
                <c:pt idx="36">
                  <c:v>1991</c:v>
                </c:pt>
                <c:pt idx="37">
                  <c:v>1992</c:v>
                </c:pt>
                <c:pt idx="38">
                  <c:v>1993</c:v>
                </c:pt>
                <c:pt idx="39">
                  <c:v>1994</c:v>
                </c:pt>
                <c:pt idx="40">
                  <c:v>1995</c:v>
                </c:pt>
              </c:strCache>
            </c:strRef>
          </c:cat>
          <c:val>
            <c:numRef>
              <c:f>'Data Dia 34'!$B$10:$B$50</c:f>
              <c:numCache>
                <c:formatCode>0.000</c:formatCode>
                <c:ptCount val="41"/>
                <c:pt idx="1">
                  <c:v>23.379899999999999</c:v>
                </c:pt>
                <c:pt idx="2">
                  <c:v>23.461200000000002</c:v>
                </c:pt>
                <c:pt idx="3">
                  <c:v>23.542000000000002</c:v>
                </c:pt>
                <c:pt idx="4">
                  <c:v>23.622499999999999</c:v>
                </c:pt>
                <c:pt idx="5">
                  <c:v>23.702500000000001</c:v>
                </c:pt>
                <c:pt idx="6">
                  <c:v>23.7821</c:v>
                </c:pt>
                <c:pt idx="7">
                  <c:v>23.8612</c:v>
                </c:pt>
                <c:pt idx="8">
                  <c:v>23.94</c:v>
                </c:pt>
                <c:pt idx="9">
                  <c:v>24.0183</c:v>
                </c:pt>
                <c:pt idx="10">
                  <c:v>24.0962</c:v>
                </c:pt>
                <c:pt idx="11">
                  <c:v>24.1737</c:v>
                </c:pt>
                <c:pt idx="12">
                  <c:v>24.250699999999998</c:v>
                </c:pt>
                <c:pt idx="13">
                  <c:v>24.327300000000001</c:v>
                </c:pt>
                <c:pt idx="14">
                  <c:v>24.403400000000001</c:v>
                </c:pt>
                <c:pt idx="15">
                  <c:v>24.4788</c:v>
                </c:pt>
                <c:pt idx="16">
                  <c:v>24.5535</c:v>
                </c:pt>
                <c:pt idx="17">
                  <c:v>24.627300000000002</c:v>
                </c:pt>
                <c:pt idx="18">
                  <c:v>24.700099999999999</c:v>
                </c:pt>
                <c:pt idx="19">
                  <c:v>24.771599999999999</c:v>
                </c:pt>
                <c:pt idx="20">
                  <c:v>24.8416</c:v>
                </c:pt>
                <c:pt idx="21">
                  <c:v>24.9101</c:v>
                </c:pt>
                <c:pt idx="22">
                  <c:v>24.976800000000001</c:v>
                </c:pt>
                <c:pt idx="23">
                  <c:v>25.041599999999999</c:v>
                </c:pt>
                <c:pt idx="24">
                  <c:v>25.104500000000002</c:v>
                </c:pt>
                <c:pt idx="25">
                  <c:v>25.165299999999998</c:v>
                </c:pt>
                <c:pt idx="26">
                  <c:v>25.2242</c:v>
                </c:pt>
                <c:pt idx="27">
                  <c:v>25.281099999999999</c:v>
                </c:pt>
                <c:pt idx="28">
                  <c:v>25.335999999999999</c:v>
                </c:pt>
                <c:pt idx="29">
                  <c:v>25.388999999999999</c:v>
                </c:pt>
                <c:pt idx="30">
                  <c:v>25.440100000000001</c:v>
                </c:pt>
                <c:pt idx="31">
                  <c:v>25.4895</c:v>
                </c:pt>
                <c:pt idx="32">
                  <c:v>25.537299999999998</c:v>
                </c:pt>
                <c:pt idx="33">
                  <c:v>25.583400000000001</c:v>
                </c:pt>
                <c:pt idx="34">
                  <c:v>25.6281</c:v>
                </c:pt>
                <c:pt idx="35">
                  <c:v>25.671299999999999</c:v>
                </c:pt>
                <c:pt idx="36">
                  <c:v>25.7133</c:v>
                </c:pt>
                <c:pt idx="37">
                  <c:v>25.754000000000001</c:v>
                </c:pt>
                <c:pt idx="38">
                  <c:v>25.793500000000002</c:v>
                </c:pt>
                <c:pt idx="39">
                  <c:v>25.831900000000001</c:v>
                </c:pt>
                <c:pt idx="40">
                  <c:v>25.869299999999999</c:v>
                </c:pt>
              </c:numCache>
            </c:numRef>
          </c:val>
          <c:smooth val="0"/>
          <c:extLst>
            <c:ext xmlns:c16="http://schemas.microsoft.com/office/drawing/2014/chart" uri="{C3380CC4-5D6E-409C-BE32-E72D297353CC}">
              <c16:uniqueId val="{00000000-3AEA-4DD3-8F1A-1319011D5F00}"/>
            </c:ext>
          </c:extLst>
        </c:ser>
        <c:ser>
          <c:idx val="1"/>
          <c:order val="1"/>
          <c:tx>
            <c:strRef>
              <c:f>'Data Dia 34'!$C$9</c:f>
              <c:strCache>
                <c:ptCount val="1"/>
                <c:pt idx="0">
                  <c:v>Män</c:v>
                </c:pt>
              </c:strCache>
            </c:strRef>
          </c:tx>
          <c:spPr>
            <a:ln w="28575" cap="rnd">
              <a:solidFill>
                <a:schemeClr val="accent2"/>
              </a:solidFill>
              <a:round/>
            </a:ln>
            <a:effectLst/>
          </c:spPr>
          <c:marker>
            <c:symbol val="none"/>
          </c:marker>
          <c:cat>
            <c:strRef>
              <c:f>'Data Dia 34'!$A$10:$A$50</c:f>
              <c:strCache>
                <c:ptCount val="41"/>
                <c:pt idx="0">
                  <c:v>1955</c:v>
                </c:pt>
                <c:pt idx="1">
                  <c:v>1956</c:v>
                </c:pt>
                <c:pt idx="2">
                  <c:v>1957</c:v>
                </c:pt>
                <c:pt idx="3">
                  <c:v>1958</c:v>
                </c:pt>
                <c:pt idx="4">
                  <c:v>1959</c:v>
                </c:pt>
                <c:pt idx="5">
                  <c:v>1960</c:v>
                </c:pt>
                <c:pt idx="6">
                  <c:v>1961</c:v>
                </c:pt>
                <c:pt idx="7">
                  <c:v>1962</c:v>
                </c:pt>
                <c:pt idx="8">
                  <c:v>1963</c:v>
                </c:pt>
                <c:pt idx="9">
                  <c:v>1964</c:v>
                </c:pt>
                <c:pt idx="10">
                  <c:v>1965</c:v>
                </c:pt>
                <c:pt idx="11">
                  <c:v>1966</c:v>
                </c:pt>
                <c:pt idx="12">
                  <c:v>1967</c:v>
                </c:pt>
                <c:pt idx="13">
                  <c:v>1968</c:v>
                </c:pt>
                <c:pt idx="14">
                  <c:v>1969</c:v>
                </c:pt>
                <c:pt idx="15">
                  <c:v>1970</c:v>
                </c:pt>
                <c:pt idx="16">
                  <c:v>1971</c:v>
                </c:pt>
                <c:pt idx="17">
                  <c:v>1972</c:v>
                </c:pt>
                <c:pt idx="18">
                  <c:v>1973</c:v>
                </c:pt>
                <c:pt idx="19">
                  <c:v>1974</c:v>
                </c:pt>
                <c:pt idx="20">
                  <c:v>1975</c:v>
                </c:pt>
                <c:pt idx="21">
                  <c:v>1976</c:v>
                </c:pt>
                <c:pt idx="22">
                  <c:v>1977</c:v>
                </c:pt>
                <c:pt idx="23">
                  <c:v>1978</c:v>
                </c:pt>
                <c:pt idx="24">
                  <c:v>1979</c:v>
                </c:pt>
                <c:pt idx="25">
                  <c:v>1980</c:v>
                </c:pt>
                <c:pt idx="26">
                  <c:v>1981</c:v>
                </c:pt>
                <c:pt idx="27">
                  <c:v>1982</c:v>
                </c:pt>
                <c:pt idx="28">
                  <c:v>1983</c:v>
                </c:pt>
                <c:pt idx="29">
                  <c:v>1984</c:v>
                </c:pt>
                <c:pt idx="30">
                  <c:v>1985</c:v>
                </c:pt>
                <c:pt idx="31">
                  <c:v>1986</c:v>
                </c:pt>
                <c:pt idx="32">
                  <c:v>1987</c:v>
                </c:pt>
                <c:pt idx="33">
                  <c:v>1988</c:v>
                </c:pt>
                <c:pt idx="34">
                  <c:v>1989</c:v>
                </c:pt>
                <c:pt idx="35">
                  <c:v>1990</c:v>
                </c:pt>
                <c:pt idx="36">
                  <c:v>1991</c:v>
                </c:pt>
                <c:pt idx="37">
                  <c:v>1992</c:v>
                </c:pt>
                <c:pt idx="38">
                  <c:v>1993</c:v>
                </c:pt>
                <c:pt idx="39">
                  <c:v>1994</c:v>
                </c:pt>
                <c:pt idx="40">
                  <c:v>1995</c:v>
                </c:pt>
              </c:strCache>
            </c:strRef>
          </c:cat>
          <c:val>
            <c:numRef>
              <c:f>'Data Dia 34'!$C$10:$C$50</c:f>
              <c:numCache>
                <c:formatCode>0.000</c:formatCode>
                <c:ptCount val="41"/>
                <c:pt idx="1">
                  <c:v>21.476500000000001</c:v>
                </c:pt>
                <c:pt idx="2">
                  <c:v>21.594200000000001</c:v>
                </c:pt>
                <c:pt idx="3">
                  <c:v>21.710899999999999</c:v>
                </c:pt>
                <c:pt idx="4">
                  <c:v>21.826599999999999</c:v>
                </c:pt>
                <c:pt idx="5">
                  <c:v>21.941299999999998</c:v>
                </c:pt>
                <c:pt idx="6">
                  <c:v>22.055</c:v>
                </c:pt>
                <c:pt idx="7">
                  <c:v>22.1677</c:v>
                </c:pt>
                <c:pt idx="8">
                  <c:v>22.279399999999999</c:v>
                </c:pt>
                <c:pt idx="9">
                  <c:v>22.3901</c:v>
                </c:pt>
                <c:pt idx="10">
                  <c:v>22.4998</c:v>
                </c:pt>
                <c:pt idx="11">
                  <c:v>22.608499999999999</c:v>
                </c:pt>
                <c:pt idx="12">
                  <c:v>22.7163</c:v>
                </c:pt>
                <c:pt idx="13">
                  <c:v>22.823</c:v>
                </c:pt>
                <c:pt idx="14">
                  <c:v>22.928599999999999</c:v>
                </c:pt>
                <c:pt idx="15">
                  <c:v>23.033200000000001</c:v>
                </c:pt>
                <c:pt idx="16">
                  <c:v>23.136600000000001</c:v>
                </c:pt>
                <c:pt idx="17">
                  <c:v>23.238600000000002</c:v>
                </c:pt>
                <c:pt idx="18">
                  <c:v>23.339200000000002</c:v>
                </c:pt>
                <c:pt idx="19">
                  <c:v>23.438099999999999</c:v>
                </c:pt>
                <c:pt idx="20">
                  <c:v>23.5351</c:v>
                </c:pt>
                <c:pt idx="21">
                  <c:v>23.63</c:v>
                </c:pt>
                <c:pt idx="22">
                  <c:v>23.7227</c:v>
                </c:pt>
                <c:pt idx="23">
                  <c:v>23.812899999999999</c:v>
                </c:pt>
                <c:pt idx="24">
                  <c:v>23.900400000000001</c:v>
                </c:pt>
                <c:pt idx="25">
                  <c:v>23.985099999999999</c:v>
                </c:pt>
                <c:pt idx="26">
                  <c:v>24.0669</c:v>
                </c:pt>
                <c:pt idx="27">
                  <c:v>24.145800000000001</c:v>
                </c:pt>
                <c:pt idx="28">
                  <c:v>24.221699999999998</c:v>
                </c:pt>
                <c:pt idx="29">
                  <c:v>24.294799999999999</c:v>
                </c:pt>
                <c:pt idx="30">
                  <c:v>24.364999999999998</c:v>
                </c:pt>
                <c:pt idx="31">
                  <c:v>24.432500000000001</c:v>
                </c:pt>
                <c:pt idx="32">
                  <c:v>24.497299999999999</c:v>
                </c:pt>
                <c:pt idx="33">
                  <c:v>24.559699999999999</c:v>
                </c:pt>
                <c:pt idx="34">
                  <c:v>24.619599999999998</c:v>
                </c:pt>
                <c:pt idx="35">
                  <c:v>24.677299999999999</c:v>
                </c:pt>
                <c:pt idx="36">
                  <c:v>24.732900000000001</c:v>
                </c:pt>
                <c:pt idx="37">
                  <c:v>24.7864</c:v>
                </c:pt>
                <c:pt idx="38">
                  <c:v>24.838100000000001</c:v>
                </c:pt>
                <c:pt idx="39">
                  <c:v>24.888000000000002</c:v>
                </c:pt>
                <c:pt idx="40">
                  <c:v>24.936299999999999</c:v>
                </c:pt>
              </c:numCache>
            </c:numRef>
          </c:val>
          <c:smooth val="0"/>
          <c:extLst>
            <c:ext xmlns:c16="http://schemas.microsoft.com/office/drawing/2014/chart" uri="{C3380CC4-5D6E-409C-BE32-E72D297353CC}">
              <c16:uniqueId val="{00000001-3AEA-4DD3-8F1A-1319011D5F00}"/>
            </c:ext>
          </c:extLst>
        </c:ser>
        <c:dLbls>
          <c:showLegendKey val="0"/>
          <c:showVal val="0"/>
          <c:showCatName val="0"/>
          <c:showSerName val="0"/>
          <c:showPercent val="0"/>
          <c:showBubbleSize val="0"/>
        </c:dLbls>
        <c:smooth val="0"/>
        <c:axId val="533070608"/>
        <c:axId val="533070936"/>
      </c:lineChart>
      <c:catAx>
        <c:axId val="533070608"/>
        <c:scaling>
          <c:orientation val="minMax"/>
        </c:scaling>
        <c:delete val="0"/>
        <c:axPos val="b"/>
        <c:minorGridlines>
          <c:spPr>
            <a:ln w="9525" cap="flat" cmpd="sng" algn="ctr">
              <a:noFill/>
              <a:round/>
            </a:ln>
            <a:effectLst/>
          </c:spPr>
        </c:minorGridlines>
        <c:numFmt formatCode="General" sourceLinked="1"/>
        <c:majorTickMark val="out"/>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Roboto" panose="02000000000000000000" pitchFamily="2" charset="0"/>
                <a:ea typeface="Roboto" panose="02000000000000000000" pitchFamily="2" charset="0"/>
                <a:cs typeface="+mn-cs"/>
              </a:defRPr>
            </a:pPr>
            <a:endParaRPr lang="sv-SE"/>
          </a:p>
        </c:txPr>
        <c:crossAx val="533070936"/>
        <c:crosses val="autoZero"/>
        <c:auto val="1"/>
        <c:lblAlgn val="ctr"/>
        <c:lblOffset val="100"/>
        <c:tickLblSkip val="5"/>
        <c:tickMarkSkip val="5"/>
        <c:noMultiLvlLbl val="0"/>
      </c:catAx>
      <c:valAx>
        <c:axId val="533070936"/>
        <c:scaling>
          <c:orientation val="minMax"/>
          <c:min val="15"/>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Roboto" panose="02000000000000000000" pitchFamily="2" charset="0"/>
                <a:ea typeface="Roboto" panose="02000000000000000000" pitchFamily="2" charset="0"/>
                <a:cs typeface="+mn-cs"/>
              </a:defRPr>
            </a:pPr>
            <a:endParaRPr lang="sv-SE"/>
          </a:p>
        </c:txPr>
        <c:crossAx val="533070608"/>
        <c:crosses val="autoZero"/>
        <c:crossBetween val="midCat"/>
        <c:majorUnit val="5"/>
      </c:valAx>
      <c:spPr>
        <a:noFill/>
        <a:ln>
          <a:noFill/>
        </a:ln>
        <a:effectLst/>
      </c:spPr>
    </c:plotArea>
    <c:legend>
      <c:legendPos val="b"/>
      <c:layout>
        <c:manualLayout>
          <c:xMode val="edge"/>
          <c:yMode val="edge"/>
          <c:x val="0.32970061728395061"/>
          <c:y val="0.94665526655721421"/>
          <c:w val="0.34059876543209877"/>
          <c:h val="4.1260243865217212E-2"/>
        </c:manualLayout>
      </c:layout>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Roboto" panose="02000000000000000000" pitchFamily="2" charset="0"/>
              <a:ea typeface="Roboto" panose="02000000000000000000" pitchFamily="2" charset="0"/>
              <a:cs typeface="+mn-cs"/>
            </a:defRPr>
          </a:pPr>
          <a:endParaRPr lang="sv-SE"/>
        </a:p>
      </c:txPr>
    </c:legend>
    <c:plotVisOnly val="1"/>
    <c:dispBlanksAs val="gap"/>
    <c:showDLblsOverMax val="0"/>
  </c:chart>
  <c:spPr>
    <a:noFill/>
    <a:ln w="9525" cap="flat" cmpd="sng" algn="ctr">
      <a:noFill/>
      <a:round/>
    </a:ln>
    <a:effectLst/>
  </c:spPr>
  <c:txPr>
    <a:bodyPr rot="0" vert="horz"/>
    <a:lstStyle/>
    <a:p>
      <a:pPr>
        <a:defRPr sz="900">
          <a:solidFill>
            <a:sysClr val="windowText" lastClr="000000"/>
          </a:solidFill>
          <a:latin typeface="Roboto" panose="02000000000000000000" pitchFamily="2" charset="0"/>
          <a:ea typeface="Roboto" panose="02000000000000000000" pitchFamily="2" charset="0"/>
        </a:defRPr>
      </a:pPr>
      <a:endParaRPr lang="sv-SE"/>
    </a:p>
  </c:txPr>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1887057086614172"/>
          <c:y val="5.22901902887139E-2"/>
          <c:w val="0.82429552165354336"/>
          <c:h val="0.718361220472441"/>
        </c:manualLayout>
      </c:layout>
      <c:lineChart>
        <c:grouping val="standard"/>
        <c:varyColors val="0"/>
        <c:ser>
          <c:idx val="0"/>
          <c:order val="0"/>
          <c:tx>
            <c:strRef>
              <c:f>'Data Dia 34'!$A$9</c:f>
              <c:strCache>
                <c:ptCount val="1"/>
                <c:pt idx="0">
                  <c:v>Födelseår</c:v>
                </c:pt>
              </c:strCache>
            </c:strRef>
          </c:tx>
          <c:spPr>
            <a:ln w="28575" cap="rnd">
              <a:solidFill>
                <a:srgbClr val="6679BB"/>
              </a:solidFill>
              <a:round/>
            </a:ln>
            <a:effectLst/>
          </c:spPr>
          <c:marker>
            <c:symbol val="none"/>
          </c:marker>
          <c:val>
            <c:numRef>
              <c:f>'Data Dia 34'!$A$11:$A$50</c:f>
              <c:numCache>
                <c:formatCode>General</c:formatCode>
                <c:ptCount val="4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numCache>
            </c:numRef>
          </c:val>
          <c:smooth val="0"/>
          <c:extLst>
            <c:ext xmlns:c16="http://schemas.microsoft.com/office/drawing/2014/chart" uri="{C3380CC4-5D6E-409C-BE32-E72D297353CC}">
              <c16:uniqueId val="{00000000-07E0-46D8-A4D4-E2184840A702}"/>
            </c:ext>
          </c:extLst>
        </c:ser>
        <c:ser>
          <c:idx val="1"/>
          <c:order val="1"/>
          <c:tx>
            <c:strRef>
              <c:f>'Data Dia 34'!$B$9</c:f>
              <c:strCache>
                <c:ptCount val="1"/>
                <c:pt idx="0">
                  <c:v>Kvinnor</c:v>
                </c:pt>
              </c:strCache>
            </c:strRef>
          </c:tx>
          <c:spPr>
            <a:ln w="28575" cap="rnd">
              <a:solidFill>
                <a:srgbClr val="FFD478"/>
              </a:solidFill>
              <a:round/>
            </a:ln>
            <a:effectLst/>
          </c:spPr>
          <c:marker>
            <c:symbol val="none"/>
          </c:marker>
          <c:val>
            <c:numRef>
              <c:f>'Data Dia 34'!$B$11:$B$50</c:f>
              <c:numCache>
                <c:formatCode>0.000</c:formatCode>
                <c:ptCount val="40"/>
                <c:pt idx="0">
                  <c:v>23.379899999999999</c:v>
                </c:pt>
                <c:pt idx="1">
                  <c:v>23.461200000000002</c:v>
                </c:pt>
                <c:pt idx="2">
                  <c:v>23.542000000000002</c:v>
                </c:pt>
                <c:pt idx="3">
                  <c:v>23.622499999999999</c:v>
                </c:pt>
                <c:pt idx="4">
                  <c:v>23.702500000000001</c:v>
                </c:pt>
                <c:pt idx="5">
                  <c:v>23.7821</c:v>
                </c:pt>
                <c:pt idx="6">
                  <c:v>23.8612</c:v>
                </c:pt>
                <c:pt idx="7">
                  <c:v>23.94</c:v>
                </c:pt>
                <c:pt idx="8">
                  <c:v>24.0183</c:v>
                </c:pt>
                <c:pt idx="9">
                  <c:v>24.0962</c:v>
                </c:pt>
                <c:pt idx="10">
                  <c:v>24.1737</c:v>
                </c:pt>
                <c:pt idx="11">
                  <c:v>24.250699999999998</c:v>
                </c:pt>
                <c:pt idx="12">
                  <c:v>24.327300000000001</c:v>
                </c:pt>
                <c:pt idx="13">
                  <c:v>24.403400000000001</c:v>
                </c:pt>
                <c:pt idx="14">
                  <c:v>24.4788</c:v>
                </c:pt>
                <c:pt idx="15">
                  <c:v>24.5535</c:v>
                </c:pt>
                <c:pt idx="16">
                  <c:v>24.627300000000002</c:v>
                </c:pt>
                <c:pt idx="17">
                  <c:v>24.700099999999999</c:v>
                </c:pt>
                <c:pt idx="18">
                  <c:v>24.771599999999999</c:v>
                </c:pt>
                <c:pt idx="19">
                  <c:v>24.8416</c:v>
                </c:pt>
                <c:pt idx="20">
                  <c:v>24.9101</c:v>
                </c:pt>
                <c:pt idx="21">
                  <c:v>24.976800000000001</c:v>
                </c:pt>
                <c:pt idx="22">
                  <c:v>25.041599999999999</c:v>
                </c:pt>
                <c:pt idx="23">
                  <c:v>25.104500000000002</c:v>
                </c:pt>
                <c:pt idx="24">
                  <c:v>25.165299999999998</c:v>
                </c:pt>
                <c:pt idx="25">
                  <c:v>25.2242</c:v>
                </c:pt>
                <c:pt idx="26">
                  <c:v>25.281099999999999</c:v>
                </c:pt>
                <c:pt idx="27">
                  <c:v>25.335999999999999</c:v>
                </c:pt>
                <c:pt idx="28">
                  <c:v>25.388999999999999</c:v>
                </c:pt>
                <c:pt idx="29">
                  <c:v>25.440100000000001</c:v>
                </c:pt>
                <c:pt idx="30">
                  <c:v>25.4895</c:v>
                </c:pt>
                <c:pt idx="31">
                  <c:v>25.537299999999998</c:v>
                </c:pt>
                <c:pt idx="32">
                  <c:v>25.583400000000001</c:v>
                </c:pt>
                <c:pt idx="33">
                  <c:v>25.6281</c:v>
                </c:pt>
                <c:pt idx="34">
                  <c:v>25.671299999999999</c:v>
                </c:pt>
                <c:pt idx="35">
                  <c:v>25.7133</c:v>
                </c:pt>
                <c:pt idx="36">
                  <c:v>25.754000000000001</c:v>
                </c:pt>
                <c:pt idx="37">
                  <c:v>25.793500000000002</c:v>
                </c:pt>
                <c:pt idx="38">
                  <c:v>25.831900000000001</c:v>
                </c:pt>
                <c:pt idx="39">
                  <c:v>25.869299999999999</c:v>
                </c:pt>
              </c:numCache>
            </c:numRef>
          </c:val>
          <c:smooth val="0"/>
          <c:extLst>
            <c:ext xmlns:c16="http://schemas.microsoft.com/office/drawing/2014/chart" uri="{C3380CC4-5D6E-409C-BE32-E72D297353CC}">
              <c16:uniqueId val="{00000001-07E0-46D8-A4D4-E2184840A702}"/>
            </c:ext>
          </c:extLst>
        </c:ser>
        <c:ser>
          <c:idx val="2"/>
          <c:order val="2"/>
          <c:tx>
            <c:strRef>
              <c:f>'Data Dia 34'!$C$9</c:f>
              <c:strCache>
                <c:ptCount val="1"/>
                <c:pt idx="0">
                  <c:v>Män</c:v>
                </c:pt>
              </c:strCache>
            </c:strRef>
          </c:tx>
          <c:spPr>
            <a:ln w="28575" cap="rnd">
              <a:solidFill>
                <a:srgbClr val="E93E84"/>
              </a:solidFill>
              <a:round/>
            </a:ln>
            <a:effectLst/>
          </c:spPr>
          <c:marker>
            <c:symbol val="none"/>
          </c:marker>
          <c:val>
            <c:numRef>
              <c:f>'Data Dia 34'!$C$11:$C$50</c:f>
              <c:numCache>
                <c:formatCode>0.000</c:formatCode>
                <c:ptCount val="40"/>
                <c:pt idx="0">
                  <c:v>21.476500000000001</c:v>
                </c:pt>
                <c:pt idx="1">
                  <c:v>21.594200000000001</c:v>
                </c:pt>
                <c:pt idx="2">
                  <c:v>21.710899999999999</c:v>
                </c:pt>
                <c:pt idx="3">
                  <c:v>21.826599999999999</c:v>
                </c:pt>
                <c:pt idx="4">
                  <c:v>21.941299999999998</c:v>
                </c:pt>
                <c:pt idx="5">
                  <c:v>22.055</c:v>
                </c:pt>
                <c:pt idx="6">
                  <c:v>22.1677</c:v>
                </c:pt>
                <c:pt idx="7">
                  <c:v>22.279399999999999</c:v>
                </c:pt>
                <c:pt idx="8">
                  <c:v>22.3901</c:v>
                </c:pt>
                <c:pt idx="9">
                  <c:v>22.4998</c:v>
                </c:pt>
                <c:pt idx="10">
                  <c:v>22.608499999999999</c:v>
                </c:pt>
                <c:pt idx="11">
                  <c:v>22.7163</c:v>
                </c:pt>
                <c:pt idx="12">
                  <c:v>22.823</c:v>
                </c:pt>
                <c:pt idx="13">
                  <c:v>22.928599999999999</c:v>
                </c:pt>
                <c:pt idx="14">
                  <c:v>23.033200000000001</c:v>
                </c:pt>
                <c:pt idx="15">
                  <c:v>23.136600000000001</c:v>
                </c:pt>
                <c:pt idx="16">
                  <c:v>23.238600000000002</c:v>
                </c:pt>
                <c:pt idx="17">
                  <c:v>23.339200000000002</c:v>
                </c:pt>
                <c:pt idx="18">
                  <c:v>23.438099999999999</c:v>
                </c:pt>
                <c:pt idx="19">
                  <c:v>23.5351</c:v>
                </c:pt>
                <c:pt idx="20">
                  <c:v>23.63</c:v>
                </c:pt>
                <c:pt idx="21">
                  <c:v>23.7227</c:v>
                </c:pt>
                <c:pt idx="22">
                  <c:v>23.812899999999999</c:v>
                </c:pt>
                <c:pt idx="23">
                  <c:v>23.900400000000001</c:v>
                </c:pt>
                <c:pt idx="24">
                  <c:v>23.985099999999999</c:v>
                </c:pt>
                <c:pt idx="25">
                  <c:v>24.0669</c:v>
                </c:pt>
                <c:pt idx="26">
                  <c:v>24.145800000000001</c:v>
                </c:pt>
                <c:pt idx="27">
                  <c:v>24.221699999999998</c:v>
                </c:pt>
                <c:pt idx="28">
                  <c:v>24.294799999999999</c:v>
                </c:pt>
                <c:pt idx="29">
                  <c:v>24.364999999999998</c:v>
                </c:pt>
                <c:pt idx="30">
                  <c:v>24.432500000000001</c:v>
                </c:pt>
                <c:pt idx="31">
                  <c:v>24.497299999999999</c:v>
                </c:pt>
                <c:pt idx="32">
                  <c:v>24.559699999999999</c:v>
                </c:pt>
                <c:pt idx="33">
                  <c:v>24.619599999999998</c:v>
                </c:pt>
                <c:pt idx="34">
                  <c:v>24.677299999999999</c:v>
                </c:pt>
                <c:pt idx="35">
                  <c:v>24.732900000000001</c:v>
                </c:pt>
                <c:pt idx="36">
                  <c:v>24.7864</c:v>
                </c:pt>
                <c:pt idx="37">
                  <c:v>24.838100000000001</c:v>
                </c:pt>
                <c:pt idx="38">
                  <c:v>24.888000000000002</c:v>
                </c:pt>
                <c:pt idx="39">
                  <c:v>24.936299999999999</c:v>
                </c:pt>
              </c:numCache>
            </c:numRef>
          </c:val>
          <c:smooth val="0"/>
          <c:extLst>
            <c:ext xmlns:c16="http://schemas.microsoft.com/office/drawing/2014/chart" uri="{C3380CC4-5D6E-409C-BE32-E72D297353CC}">
              <c16:uniqueId val="{00000002-07E0-46D8-A4D4-E2184840A702}"/>
            </c:ext>
          </c:extLst>
        </c:ser>
        <c:dLbls>
          <c:showLegendKey val="0"/>
          <c:showVal val="0"/>
          <c:showCatName val="0"/>
          <c:showSerName val="0"/>
          <c:showPercent val="0"/>
          <c:showBubbleSize val="0"/>
        </c:dLbls>
        <c:smooth val="0"/>
        <c:axId val="533070608"/>
        <c:axId val="533070936"/>
      </c:lineChart>
      <c:catAx>
        <c:axId val="533070608"/>
        <c:scaling>
          <c:orientation val="minMax"/>
        </c:scaling>
        <c:delete val="0"/>
        <c:axPos val="b"/>
        <c:numFmt formatCode="General" sourceLinked="1"/>
        <c:majorTickMark val="out"/>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Verdana" panose="020B0604030504040204" pitchFamily="34" charset="0"/>
                <a:ea typeface="Verdana" panose="020B0604030504040204" pitchFamily="34" charset="0"/>
                <a:cs typeface="+mn-cs"/>
              </a:defRPr>
            </a:pPr>
            <a:endParaRPr lang="sv-SE"/>
          </a:p>
        </c:txPr>
        <c:crossAx val="533070936"/>
        <c:crosses val="autoZero"/>
        <c:auto val="1"/>
        <c:lblAlgn val="ctr"/>
        <c:lblOffset val="100"/>
        <c:noMultiLvlLbl val="0"/>
      </c:catAx>
      <c:valAx>
        <c:axId val="53307093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000" b="0" i="0" u="none" strike="noStrike" kern="1200" baseline="0">
                <a:solidFill>
                  <a:schemeClr val="tx1"/>
                </a:solidFill>
                <a:latin typeface="Verdana" panose="020B0604030504040204" pitchFamily="34" charset="0"/>
                <a:ea typeface="Verdana" panose="020B0604030504040204" pitchFamily="34" charset="0"/>
                <a:cs typeface="+mn-cs"/>
              </a:defRPr>
            </a:pPr>
            <a:endParaRPr lang="sv-SE"/>
          </a:p>
        </c:txPr>
        <c:crossAx val="533070608"/>
        <c:crosses val="autoZero"/>
        <c:crossBetween val="midCat"/>
      </c:valAx>
      <c:spPr>
        <a:noFill/>
        <a:ln>
          <a:noFill/>
        </a:ln>
        <a:effectLst/>
      </c:spPr>
    </c:plotArea>
    <c:legend>
      <c:legendPos val="b"/>
      <c:layout>
        <c:manualLayout>
          <c:xMode val="edge"/>
          <c:yMode val="edge"/>
          <c:x val="4.3211614173228337E-2"/>
          <c:y val="0.86558841863517055"/>
          <c:w val="0.89990625000000013"/>
          <c:h val="0.12383152887139108"/>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Verdana" panose="020B0604030504040204" pitchFamily="34" charset="0"/>
              <a:ea typeface="Verdana" panose="020B0604030504040204" pitchFamily="34" charset="0"/>
              <a:cs typeface="+mn-cs"/>
            </a:defRPr>
          </a:pPr>
          <a:endParaRPr lang="sv-SE"/>
        </a:p>
      </c:txPr>
    </c:legend>
    <c:plotVisOnly val="1"/>
    <c:dispBlanksAs val="gap"/>
    <c:showDLblsOverMax val="0"/>
  </c:chart>
  <c:spPr>
    <a:solidFill>
      <a:schemeClr val="bg1"/>
    </a:solidFill>
    <a:ln w="9525" cap="flat" cmpd="sng" algn="ctr">
      <a:noFill/>
      <a:round/>
    </a:ln>
    <a:effectLst/>
  </c:spPr>
  <c:txPr>
    <a:bodyPr rot="0" vert="horz"/>
    <a:lstStyle/>
    <a:p>
      <a:pPr>
        <a:defRPr sz="1000">
          <a:solidFill>
            <a:schemeClr val="tx1"/>
          </a:solidFill>
          <a:latin typeface="Verdana" panose="020B0604030504040204" pitchFamily="34" charset="0"/>
          <a:ea typeface="Verdana" panose="020B0604030504040204" pitchFamily="34" charset="0"/>
        </a:defRPr>
      </a:pPr>
      <a:endParaRPr lang="sv-SE"/>
    </a:p>
  </c:txPr>
  <c:printSettings>
    <c:headerFooter/>
    <c:pageMargins b="0.75" l="0.7" r="0.7" t="0.75" header="0.3" footer="0.3"/>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1887057086614172"/>
          <c:y val="5.22901902887139E-2"/>
          <c:w val="0.82429552165354336"/>
          <c:h val="0.718361220472441"/>
        </c:manualLayout>
      </c:layout>
      <c:lineChart>
        <c:grouping val="standard"/>
        <c:varyColors val="0"/>
        <c:ser>
          <c:idx val="0"/>
          <c:order val="0"/>
          <c:tx>
            <c:strRef>
              <c:f>'Data Dia 34'!$A$9</c:f>
              <c:strCache>
                <c:ptCount val="1"/>
                <c:pt idx="0">
                  <c:v>Födelseår</c:v>
                </c:pt>
              </c:strCache>
            </c:strRef>
          </c:tx>
          <c:spPr>
            <a:ln w="28575" cap="rnd">
              <a:solidFill>
                <a:srgbClr val="6679BB"/>
              </a:solidFill>
              <a:round/>
            </a:ln>
            <a:effectLst/>
          </c:spPr>
          <c:marker>
            <c:symbol val="none"/>
          </c:marker>
          <c:val>
            <c:numRef>
              <c:f>'Data Dia 34'!$A$11:$A$50</c:f>
              <c:numCache>
                <c:formatCode>General</c:formatCode>
                <c:ptCount val="4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numCache>
            </c:numRef>
          </c:val>
          <c:smooth val="0"/>
          <c:extLst>
            <c:ext xmlns:c16="http://schemas.microsoft.com/office/drawing/2014/chart" uri="{C3380CC4-5D6E-409C-BE32-E72D297353CC}">
              <c16:uniqueId val="{00000000-07E0-46D8-A4D4-E2184840A702}"/>
            </c:ext>
          </c:extLst>
        </c:ser>
        <c:ser>
          <c:idx val="1"/>
          <c:order val="1"/>
          <c:tx>
            <c:strRef>
              <c:f>'Data Dia 34'!$B$9</c:f>
              <c:strCache>
                <c:ptCount val="1"/>
                <c:pt idx="0">
                  <c:v>Kvinnor</c:v>
                </c:pt>
              </c:strCache>
            </c:strRef>
          </c:tx>
          <c:spPr>
            <a:ln w="28575" cap="rnd">
              <a:solidFill>
                <a:srgbClr val="FFD478"/>
              </a:solidFill>
              <a:round/>
            </a:ln>
            <a:effectLst/>
          </c:spPr>
          <c:marker>
            <c:symbol val="none"/>
          </c:marker>
          <c:val>
            <c:numRef>
              <c:f>'Data Dia 34'!$B$11:$B$50</c:f>
              <c:numCache>
                <c:formatCode>0.000</c:formatCode>
                <c:ptCount val="40"/>
                <c:pt idx="0">
                  <c:v>23.379899999999999</c:v>
                </c:pt>
                <c:pt idx="1">
                  <c:v>23.461200000000002</c:v>
                </c:pt>
                <c:pt idx="2">
                  <c:v>23.542000000000002</c:v>
                </c:pt>
                <c:pt idx="3">
                  <c:v>23.622499999999999</c:v>
                </c:pt>
                <c:pt idx="4">
                  <c:v>23.702500000000001</c:v>
                </c:pt>
                <c:pt idx="5">
                  <c:v>23.7821</c:v>
                </c:pt>
                <c:pt idx="6">
                  <c:v>23.8612</c:v>
                </c:pt>
                <c:pt idx="7">
                  <c:v>23.94</c:v>
                </c:pt>
                <c:pt idx="8">
                  <c:v>24.0183</c:v>
                </c:pt>
                <c:pt idx="9">
                  <c:v>24.0962</c:v>
                </c:pt>
                <c:pt idx="10">
                  <c:v>24.1737</c:v>
                </c:pt>
                <c:pt idx="11">
                  <c:v>24.250699999999998</c:v>
                </c:pt>
                <c:pt idx="12">
                  <c:v>24.327300000000001</c:v>
                </c:pt>
                <c:pt idx="13">
                  <c:v>24.403400000000001</c:v>
                </c:pt>
                <c:pt idx="14">
                  <c:v>24.4788</c:v>
                </c:pt>
                <c:pt idx="15">
                  <c:v>24.5535</c:v>
                </c:pt>
                <c:pt idx="16">
                  <c:v>24.627300000000002</c:v>
                </c:pt>
                <c:pt idx="17">
                  <c:v>24.700099999999999</c:v>
                </c:pt>
                <c:pt idx="18">
                  <c:v>24.771599999999999</c:v>
                </c:pt>
                <c:pt idx="19">
                  <c:v>24.8416</c:v>
                </c:pt>
                <c:pt idx="20">
                  <c:v>24.9101</c:v>
                </c:pt>
                <c:pt idx="21">
                  <c:v>24.976800000000001</c:v>
                </c:pt>
                <c:pt idx="22">
                  <c:v>25.041599999999999</c:v>
                </c:pt>
                <c:pt idx="23">
                  <c:v>25.104500000000002</c:v>
                </c:pt>
                <c:pt idx="24">
                  <c:v>25.165299999999998</c:v>
                </c:pt>
                <c:pt idx="25">
                  <c:v>25.2242</c:v>
                </c:pt>
                <c:pt idx="26">
                  <c:v>25.281099999999999</c:v>
                </c:pt>
                <c:pt idx="27">
                  <c:v>25.335999999999999</c:v>
                </c:pt>
                <c:pt idx="28">
                  <c:v>25.388999999999999</c:v>
                </c:pt>
                <c:pt idx="29">
                  <c:v>25.440100000000001</c:v>
                </c:pt>
                <c:pt idx="30">
                  <c:v>25.4895</c:v>
                </c:pt>
                <c:pt idx="31">
                  <c:v>25.537299999999998</c:v>
                </c:pt>
                <c:pt idx="32">
                  <c:v>25.583400000000001</c:v>
                </c:pt>
                <c:pt idx="33">
                  <c:v>25.6281</c:v>
                </c:pt>
                <c:pt idx="34">
                  <c:v>25.671299999999999</c:v>
                </c:pt>
                <c:pt idx="35">
                  <c:v>25.7133</c:v>
                </c:pt>
                <c:pt idx="36">
                  <c:v>25.754000000000001</c:v>
                </c:pt>
                <c:pt idx="37">
                  <c:v>25.793500000000002</c:v>
                </c:pt>
                <c:pt idx="38">
                  <c:v>25.831900000000001</c:v>
                </c:pt>
                <c:pt idx="39">
                  <c:v>25.869299999999999</c:v>
                </c:pt>
              </c:numCache>
            </c:numRef>
          </c:val>
          <c:smooth val="0"/>
          <c:extLst>
            <c:ext xmlns:c16="http://schemas.microsoft.com/office/drawing/2014/chart" uri="{C3380CC4-5D6E-409C-BE32-E72D297353CC}">
              <c16:uniqueId val="{00000001-07E0-46D8-A4D4-E2184840A702}"/>
            </c:ext>
          </c:extLst>
        </c:ser>
        <c:ser>
          <c:idx val="2"/>
          <c:order val="2"/>
          <c:tx>
            <c:strRef>
              <c:f>'Data Dia 34'!$C$9</c:f>
              <c:strCache>
                <c:ptCount val="1"/>
                <c:pt idx="0">
                  <c:v>Män</c:v>
                </c:pt>
              </c:strCache>
            </c:strRef>
          </c:tx>
          <c:spPr>
            <a:ln w="28575" cap="rnd">
              <a:solidFill>
                <a:srgbClr val="E93E84"/>
              </a:solidFill>
              <a:round/>
            </a:ln>
            <a:effectLst/>
          </c:spPr>
          <c:marker>
            <c:symbol val="none"/>
          </c:marker>
          <c:val>
            <c:numRef>
              <c:f>'Data Dia 34'!$C$11:$C$50</c:f>
              <c:numCache>
                <c:formatCode>0.000</c:formatCode>
                <c:ptCount val="40"/>
                <c:pt idx="0">
                  <c:v>21.476500000000001</c:v>
                </c:pt>
                <c:pt idx="1">
                  <c:v>21.594200000000001</c:v>
                </c:pt>
                <c:pt idx="2">
                  <c:v>21.710899999999999</c:v>
                </c:pt>
                <c:pt idx="3">
                  <c:v>21.826599999999999</c:v>
                </c:pt>
                <c:pt idx="4">
                  <c:v>21.941299999999998</c:v>
                </c:pt>
                <c:pt idx="5">
                  <c:v>22.055</c:v>
                </c:pt>
                <c:pt idx="6">
                  <c:v>22.1677</c:v>
                </c:pt>
                <c:pt idx="7">
                  <c:v>22.279399999999999</c:v>
                </c:pt>
                <c:pt idx="8">
                  <c:v>22.3901</c:v>
                </c:pt>
                <c:pt idx="9">
                  <c:v>22.4998</c:v>
                </c:pt>
                <c:pt idx="10">
                  <c:v>22.608499999999999</c:v>
                </c:pt>
                <c:pt idx="11">
                  <c:v>22.7163</c:v>
                </c:pt>
                <c:pt idx="12">
                  <c:v>22.823</c:v>
                </c:pt>
                <c:pt idx="13">
                  <c:v>22.928599999999999</c:v>
                </c:pt>
                <c:pt idx="14">
                  <c:v>23.033200000000001</c:v>
                </c:pt>
                <c:pt idx="15">
                  <c:v>23.136600000000001</c:v>
                </c:pt>
                <c:pt idx="16">
                  <c:v>23.238600000000002</c:v>
                </c:pt>
                <c:pt idx="17">
                  <c:v>23.339200000000002</c:v>
                </c:pt>
                <c:pt idx="18">
                  <c:v>23.438099999999999</c:v>
                </c:pt>
                <c:pt idx="19">
                  <c:v>23.5351</c:v>
                </c:pt>
                <c:pt idx="20">
                  <c:v>23.63</c:v>
                </c:pt>
                <c:pt idx="21">
                  <c:v>23.7227</c:v>
                </c:pt>
                <c:pt idx="22">
                  <c:v>23.812899999999999</c:v>
                </c:pt>
                <c:pt idx="23">
                  <c:v>23.900400000000001</c:v>
                </c:pt>
                <c:pt idx="24">
                  <c:v>23.985099999999999</c:v>
                </c:pt>
                <c:pt idx="25">
                  <c:v>24.0669</c:v>
                </c:pt>
                <c:pt idx="26">
                  <c:v>24.145800000000001</c:v>
                </c:pt>
                <c:pt idx="27">
                  <c:v>24.221699999999998</c:v>
                </c:pt>
                <c:pt idx="28">
                  <c:v>24.294799999999999</c:v>
                </c:pt>
                <c:pt idx="29">
                  <c:v>24.364999999999998</c:v>
                </c:pt>
                <c:pt idx="30">
                  <c:v>24.432500000000001</c:v>
                </c:pt>
                <c:pt idx="31">
                  <c:v>24.497299999999999</c:v>
                </c:pt>
                <c:pt idx="32">
                  <c:v>24.559699999999999</c:v>
                </c:pt>
                <c:pt idx="33">
                  <c:v>24.619599999999998</c:v>
                </c:pt>
                <c:pt idx="34">
                  <c:v>24.677299999999999</c:v>
                </c:pt>
                <c:pt idx="35">
                  <c:v>24.732900000000001</c:v>
                </c:pt>
                <c:pt idx="36">
                  <c:v>24.7864</c:v>
                </c:pt>
                <c:pt idx="37">
                  <c:v>24.838100000000001</c:v>
                </c:pt>
                <c:pt idx="38">
                  <c:v>24.888000000000002</c:v>
                </c:pt>
                <c:pt idx="39">
                  <c:v>24.936299999999999</c:v>
                </c:pt>
              </c:numCache>
            </c:numRef>
          </c:val>
          <c:smooth val="0"/>
          <c:extLst>
            <c:ext xmlns:c16="http://schemas.microsoft.com/office/drawing/2014/chart" uri="{C3380CC4-5D6E-409C-BE32-E72D297353CC}">
              <c16:uniqueId val="{00000002-07E0-46D8-A4D4-E2184840A702}"/>
            </c:ext>
          </c:extLst>
        </c:ser>
        <c:dLbls>
          <c:showLegendKey val="0"/>
          <c:showVal val="0"/>
          <c:showCatName val="0"/>
          <c:showSerName val="0"/>
          <c:showPercent val="0"/>
          <c:showBubbleSize val="0"/>
        </c:dLbls>
        <c:smooth val="0"/>
        <c:axId val="533070608"/>
        <c:axId val="533070936"/>
      </c:lineChart>
      <c:catAx>
        <c:axId val="533070608"/>
        <c:scaling>
          <c:orientation val="minMax"/>
        </c:scaling>
        <c:delete val="0"/>
        <c:axPos val="b"/>
        <c:numFmt formatCode="General" sourceLinked="1"/>
        <c:majorTickMark val="out"/>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Verdana" panose="020B0604030504040204" pitchFamily="34" charset="0"/>
                <a:ea typeface="Verdana" panose="020B0604030504040204" pitchFamily="34" charset="0"/>
                <a:cs typeface="+mn-cs"/>
              </a:defRPr>
            </a:pPr>
            <a:endParaRPr lang="sv-SE"/>
          </a:p>
        </c:txPr>
        <c:crossAx val="533070936"/>
        <c:crosses val="autoZero"/>
        <c:auto val="1"/>
        <c:lblAlgn val="ctr"/>
        <c:lblOffset val="100"/>
        <c:noMultiLvlLbl val="0"/>
      </c:catAx>
      <c:valAx>
        <c:axId val="53307093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000" b="0" i="0" u="none" strike="noStrike" kern="1200" baseline="0">
                <a:solidFill>
                  <a:schemeClr val="tx1"/>
                </a:solidFill>
                <a:latin typeface="Verdana" panose="020B0604030504040204" pitchFamily="34" charset="0"/>
                <a:ea typeface="Verdana" panose="020B0604030504040204" pitchFamily="34" charset="0"/>
                <a:cs typeface="+mn-cs"/>
              </a:defRPr>
            </a:pPr>
            <a:endParaRPr lang="sv-SE"/>
          </a:p>
        </c:txPr>
        <c:crossAx val="533070608"/>
        <c:crosses val="autoZero"/>
        <c:crossBetween val="midCat"/>
      </c:valAx>
      <c:spPr>
        <a:noFill/>
        <a:ln>
          <a:noFill/>
        </a:ln>
        <a:effectLst/>
      </c:spPr>
    </c:plotArea>
    <c:legend>
      <c:legendPos val="b"/>
      <c:layout>
        <c:manualLayout>
          <c:xMode val="edge"/>
          <c:yMode val="edge"/>
          <c:x val="4.3211614173228337E-2"/>
          <c:y val="0.86558841863517055"/>
          <c:w val="0.89990625000000013"/>
          <c:h val="0.12383152887139108"/>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Verdana" panose="020B0604030504040204" pitchFamily="34" charset="0"/>
              <a:ea typeface="Verdana" panose="020B0604030504040204" pitchFamily="34" charset="0"/>
              <a:cs typeface="+mn-cs"/>
            </a:defRPr>
          </a:pPr>
          <a:endParaRPr lang="sv-SE"/>
        </a:p>
      </c:txPr>
    </c:legend>
    <c:plotVisOnly val="1"/>
    <c:dispBlanksAs val="gap"/>
    <c:showDLblsOverMax val="0"/>
  </c:chart>
  <c:spPr>
    <a:solidFill>
      <a:schemeClr val="bg1"/>
    </a:solidFill>
    <a:ln w="9525" cap="flat" cmpd="sng" algn="ctr">
      <a:noFill/>
      <a:round/>
    </a:ln>
    <a:effectLst/>
  </c:spPr>
  <c:txPr>
    <a:bodyPr rot="0" vert="horz"/>
    <a:lstStyle/>
    <a:p>
      <a:pPr>
        <a:defRPr sz="1000">
          <a:solidFill>
            <a:schemeClr val="tx1"/>
          </a:solidFill>
          <a:latin typeface="Verdana" panose="020B0604030504040204" pitchFamily="34" charset="0"/>
          <a:ea typeface="Verdana" panose="020B0604030504040204" pitchFamily="34" charset="0"/>
        </a:defRPr>
      </a:pPr>
      <a:endParaRPr lang="sv-SE"/>
    </a:p>
  </c:txPr>
  <c:printSettings>
    <c:headerFooter/>
    <c:pageMargins b="0.75" l="0.7" r="0.7" t="0.75" header="0.3" footer="0.3"/>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1887057086614172"/>
          <c:y val="5.22901902887139E-2"/>
          <c:w val="0.82429552165354336"/>
          <c:h val="0.718361220472441"/>
        </c:manualLayout>
      </c:layout>
      <c:lineChart>
        <c:grouping val="standard"/>
        <c:varyColors val="0"/>
        <c:ser>
          <c:idx val="0"/>
          <c:order val="0"/>
          <c:tx>
            <c:strRef>
              <c:f>'Data Dia 34'!$B$9</c:f>
              <c:strCache>
                <c:ptCount val="1"/>
                <c:pt idx="0">
                  <c:v>Kvinnor</c:v>
                </c:pt>
              </c:strCache>
            </c:strRef>
          </c:tx>
          <c:spPr>
            <a:ln w="28575" cap="rnd">
              <a:solidFill>
                <a:srgbClr val="6679BB"/>
              </a:solidFill>
              <a:round/>
            </a:ln>
            <a:effectLst/>
          </c:spPr>
          <c:marker>
            <c:symbol val="none"/>
          </c:marker>
          <c:cat>
            <c:strRef>
              <c:f>'Data Dia 34'!$A$11:$A$50</c:f>
              <c:strCache>
                <c:ptCount val="40"/>
                <c:pt idx="0">
                  <c:v>1956</c:v>
                </c:pt>
                <c:pt idx="1">
                  <c:v>1957</c:v>
                </c:pt>
                <c:pt idx="2">
                  <c:v>1958</c:v>
                </c:pt>
                <c:pt idx="3">
                  <c:v>1959</c:v>
                </c:pt>
                <c:pt idx="4">
                  <c:v>1960</c:v>
                </c:pt>
                <c:pt idx="5">
                  <c:v>1961</c:v>
                </c:pt>
                <c:pt idx="6">
                  <c:v>1962</c:v>
                </c:pt>
                <c:pt idx="7">
                  <c:v>1963</c:v>
                </c:pt>
                <c:pt idx="8">
                  <c:v>1964</c:v>
                </c:pt>
                <c:pt idx="9">
                  <c:v>1965</c:v>
                </c:pt>
                <c:pt idx="10">
                  <c:v>1966</c:v>
                </c:pt>
                <c:pt idx="11">
                  <c:v>1967</c:v>
                </c:pt>
                <c:pt idx="12">
                  <c:v>1968</c:v>
                </c:pt>
                <c:pt idx="13">
                  <c:v>1969</c:v>
                </c:pt>
                <c:pt idx="14">
                  <c:v>1970</c:v>
                </c:pt>
                <c:pt idx="15">
                  <c:v>1971</c:v>
                </c:pt>
                <c:pt idx="16">
                  <c:v>1972</c:v>
                </c:pt>
                <c:pt idx="17">
                  <c:v>1973</c:v>
                </c:pt>
                <c:pt idx="18">
                  <c:v>1974</c:v>
                </c:pt>
                <c:pt idx="19">
                  <c:v>1975</c:v>
                </c:pt>
                <c:pt idx="20">
                  <c:v>1976</c:v>
                </c:pt>
                <c:pt idx="21">
                  <c:v>1977</c:v>
                </c:pt>
                <c:pt idx="22">
                  <c:v>1978</c:v>
                </c:pt>
                <c:pt idx="23">
                  <c:v>1979</c:v>
                </c:pt>
                <c:pt idx="24">
                  <c:v>1980</c:v>
                </c:pt>
                <c:pt idx="25">
                  <c:v>1981</c:v>
                </c:pt>
                <c:pt idx="26">
                  <c:v>1982</c:v>
                </c:pt>
                <c:pt idx="27">
                  <c:v>1983</c:v>
                </c:pt>
                <c:pt idx="28">
                  <c:v>1984</c:v>
                </c:pt>
                <c:pt idx="29">
                  <c:v>1985</c:v>
                </c:pt>
                <c:pt idx="30">
                  <c:v>1986</c:v>
                </c:pt>
                <c:pt idx="31">
                  <c:v>1987</c:v>
                </c:pt>
                <c:pt idx="32">
                  <c:v>1988</c:v>
                </c:pt>
                <c:pt idx="33">
                  <c:v>1989</c:v>
                </c:pt>
                <c:pt idx="34">
                  <c:v>1990</c:v>
                </c:pt>
                <c:pt idx="35">
                  <c:v>1991</c:v>
                </c:pt>
                <c:pt idx="36">
                  <c:v>1992</c:v>
                </c:pt>
                <c:pt idx="37">
                  <c:v>1993</c:v>
                </c:pt>
                <c:pt idx="38">
                  <c:v>1994</c:v>
                </c:pt>
                <c:pt idx="39">
                  <c:v>1995</c:v>
                </c:pt>
              </c:strCache>
            </c:strRef>
          </c:cat>
          <c:val>
            <c:numRef>
              <c:f>'Data Dia 34'!$B$11:$B$50</c:f>
              <c:numCache>
                <c:formatCode>0.000</c:formatCode>
                <c:ptCount val="40"/>
                <c:pt idx="0">
                  <c:v>23.379899999999999</c:v>
                </c:pt>
                <c:pt idx="1">
                  <c:v>23.461200000000002</c:v>
                </c:pt>
                <c:pt idx="2">
                  <c:v>23.542000000000002</c:v>
                </c:pt>
                <c:pt idx="3">
                  <c:v>23.622499999999999</c:v>
                </c:pt>
                <c:pt idx="4">
                  <c:v>23.702500000000001</c:v>
                </c:pt>
                <c:pt idx="5">
                  <c:v>23.7821</c:v>
                </c:pt>
                <c:pt idx="6">
                  <c:v>23.8612</c:v>
                </c:pt>
                <c:pt idx="7">
                  <c:v>23.94</c:v>
                </c:pt>
                <c:pt idx="8">
                  <c:v>24.0183</c:v>
                </c:pt>
                <c:pt idx="9">
                  <c:v>24.0962</c:v>
                </c:pt>
                <c:pt idx="10">
                  <c:v>24.1737</c:v>
                </c:pt>
                <c:pt idx="11">
                  <c:v>24.250699999999998</c:v>
                </c:pt>
                <c:pt idx="12">
                  <c:v>24.327300000000001</c:v>
                </c:pt>
                <c:pt idx="13">
                  <c:v>24.403400000000001</c:v>
                </c:pt>
                <c:pt idx="14">
                  <c:v>24.4788</c:v>
                </c:pt>
                <c:pt idx="15">
                  <c:v>24.5535</c:v>
                </c:pt>
                <c:pt idx="16">
                  <c:v>24.627300000000002</c:v>
                </c:pt>
                <c:pt idx="17">
                  <c:v>24.700099999999999</c:v>
                </c:pt>
                <c:pt idx="18">
                  <c:v>24.771599999999999</c:v>
                </c:pt>
                <c:pt idx="19">
                  <c:v>24.8416</c:v>
                </c:pt>
                <c:pt idx="20">
                  <c:v>24.9101</c:v>
                </c:pt>
                <c:pt idx="21">
                  <c:v>24.976800000000001</c:v>
                </c:pt>
                <c:pt idx="22">
                  <c:v>25.041599999999999</c:v>
                </c:pt>
                <c:pt idx="23">
                  <c:v>25.104500000000002</c:v>
                </c:pt>
                <c:pt idx="24">
                  <c:v>25.165299999999998</c:v>
                </c:pt>
                <c:pt idx="25">
                  <c:v>25.2242</c:v>
                </c:pt>
                <c:pt idx="26">
                  <c:v>25.281099999999999</c:v>
                </c:pt>
                <c:pt idx="27">
                  <c:v>25.335999999999999</c:v>
                </c:pt>
                <c:pt idx="28">
                  <c:v>25.388999999999999</c:v>
                </c:pt>
                <c:pt idx="29">
                  <c:v>25.440100000000001</c:v>
                </c:pt>
                <c:pt idx="30">
                  <c:v>25.4895</c:v>
                </c:pt>
                <c:pt idx="31">
                  <c:v>25.537299999999998</c:v>
                </c:pt>
                <c:pt idx="32">
                  <c:v>25.583400000000001</c:v>
                </c:pt>
                <c:pt idx="33">
                  <c:v>25.6281</c:v>
                </c:pt>
                <c:pt idx="34">
                  <c:v>25.671299999999999</c:v>
                </c:pt>
                <c:pt idx="35">
                  <c:v>25.7133</c:v>
                </c:pt>
                <c:pt idx="36">
                  <c:v>25.754000000000001</c:v>
                </c:pt>
                <c:pt idx="37">
                  <c:v>25.793500000000002</c:v>
                </c:pt>
                <c:pt idx="38">
                  <c:v>25.831900000000001</c:v>
                </c:pt>
                <c:pt idx="39">
                  <c:v>25.869299999999999</c:v>
                </c:pt>
              </c:numCache>
            </c:numRef>
          </c:val>
          <c:smooth val="0"/>
          <c:extLst>
            <c:ext xmlns:c16="http://schemas.microsoft.com/office/drawing/2014/chart" uri="{C3380CC4-5D6E-409C-BE32-E72D297353CC}">
              <c16:uniqueId val="{00000000-07E0-46D8-A4D4-E2184840A702}"/>
            </c:ext>
          </c:extLst>
        </c:ser>
        <c:ser>
          <c:idx val="1"/>
          <c:order val="1"/>
          <c:tx>
            <c:strRef>
              <c:f>'Data Dia 34'!$C$9</c:f>
              <c:strCache>
                <c:ptCount val="1"/>
                <c:pt idx="0">
                  <c:v>Män</c:v>
                </c:pt>
              </c:strCache>
            </c:strRef>
          </c:tx>
          <c:spPr>
            <a:ln w="28575" cap="rnd">
              <a:solidFill>
                <a:srgbClr val="FFD478"/>
              </a:solidFill>
              <a:round/>
            </a:ln>
            <a:effectLst/>
          </c:spPr>
          <c:marker>
            <c:symbol val="none"/>
          </c:marker>
          <c:cat>
            <c:strRef>
              <c:f>'Data Dia 34'!$A$11:$A$50</c:f>
              <c:strCache>
                <c:ptCount val="40"/>
                <c:pt idx="0">
                  <c:v>1956</c:v>
                </c:pt>
                <c:pt idx="1">
                  <c:v>1957</c:v>
                </c:pt>
                <c:pt idx="2">
                  <c:v>1958</c:v>
                </c:pt>
                <c:pt idx="3">
                  <c:v>1959</c:v>
                </c:pt>
                <c:pt idx="4">
                  <c:v>1960</c:v>
                </c:pt>
                <c:pt idx="5">
                  <c:v>1961</c:v>
                </c:pt>
                <c:pt idx="6">
                  <c:v>1962</c:v>
                </c:pt>
                <c:pt idx="7">
                  <c:v>1963</c:v>
                </c:pt>
                <c:pt idx="8">
                  <c:v>1964</c:v>
                </c:pt>
                <c:pt idx="9">
                  <c:v>1965</c:v>
                </c:pt>
                <c:pt idx="10">
                  <c:v>1966</c:v>
                </c:pt>
                <c:pt idx="11">
                  <c:v>1967</c:v>
                </c:pt>
                <c:pt idx="12">
                  <c:v>1968</c:v>
                </c:pt>
                <c:pt idx="13">
                  <c:v>1969</c:v>
                </c:pt>
                <c:pt idx="14">
                  <c:v>1970</c:v>
                </c:pt>
                <c:pt idx="15">
                  <c:v>1971</c:v>
                </c:pt>
                <c:pt idx="16">
                  <c:v>1972</c:v>
                </c:pt>
                <c:pt idx="17">
                  <c:v>1973</c:v>
                </c:pt>
                <c:pt idx="18">
                  <c:v>1974</c:v>
                </c:pt>
                <c:pt idx="19">
                  <c:v>1975</c:v>
                </c:pt>
                <c:pt idx="20">
                  <c:v>1976</c:v>
                </c:pt>
                <c:pt idx="21">
                  <c:v>1977</c:v>
                </c:pt>
                <c:pt idx="22">
                  <c:v>1978</c:v>
                </c:pt>
                <c:pt idx="23">
                  <c:v>1979</c:v>
                </c:pt>
                <c:pt idx="24">
                  <c:v>1980</c:v>
                </c:pt>
                <c:pt idx="25">
                  <c:v>1981</c:v>
                </c:pt>
                <c:pt idx="26">
                  <c:v>1982</c:v>
                </c:pt>
                <c:pt idx="27">
                  <c:v>1983</c:v>
                </c:pt>
                <c:pt idx="28">
                  <c:v>1984</c:v>
                </c:pt>
                <c:pt idx="29">
                  <c:v>1985</c:v>
                </c:pt>
                <c:pt idx="30">
                  <c:v>1986</c:v>
                </c:pt>
                <c:pt idx="31">
                  <c:v>1987</c:v>
                </c:pt>
                <c:pt idx="32">
                  <c:v>1988</c:v>
                </c:pt>
                <c:pt idx="33">
                  <c:v>1989</c:v>
                </c:pt>
                <c:pt idx="34">
                  <c:v>1990</c:v>
                </c:pt>
                <c:pt idx="35">
                  <c:v>1991</c:v>
                </c:pt>
                <c:pt idx="36">
                  <c:v>1992</c:v>
                </c:pt>
                <c:pt idx="37">
                  <c:v>1993</c:v>
                </c:pt>
                <c:pt idx="38">
                  <c:v>1994</c:v>
                </c:pt>
                <c:pt idx="39">
                  <c:v>1995</c:v>
                </c:pt>
              </c:strCache>
            </c:strRef>
          </c:cat>
          <c:val>
            <c:numRef>
              <c:f>'Data Dia 34'!$C$11:$C$50</c:f>
              <c:numCache>
                <c:formatCode>0.000</c:formatCode>
                <c:ptCount val="40"/>
                <c:pt idx="0">
                  <c:v>21.476500000000001</c:v>
                </c:pt>
                <c:pt idx="1">
                  <c:v>21.594200000000001</c:v>
                </c:pt>
                <c:pt idx="2">
                  <c:v>21.710899999999999</c:v>
                </c:pt>
                <c:pt idx="3">
                  <c:v>21.826599999999999</c:v>
                </c:pt>
                <c:pt idx="4">
                  <c:v>21.941299999999998</c:v>
                </c:pt>
                <c:pt idx="5">
                  <c:v>22.055</c:v>
                </c:pt>
                <c:pt idx="6">
                  <c:v>22.1677</c:v>
                </c:pt>
                <c:pt idx="7">
                  <c:v>22.279399999999999</c:v>
                </c:pt>
                <c:pt idx="8">
                  <c:v>22.3901</c:v>
                </c:pt>
                <c:pt idx="9">
                  <c:v>22.4998</c:v>
                </c:pt>
                <c:pt idx="10">
                  <c:v>22.608499999999999</c:v>
                </c:pt>
                <c:pt idx="11">
                  <c:v>22.7163</c:v>
                </c:pt>
                <c:pt idx="12">
                  <c:v>22.823</c:v>
                </c:pt>
                <c:pt idx="13">
                  <c:v>22.928599999999999</c:v>
                </c:pt>
                <c:pt idx="14">
                  <c:v>23.033200000000001</c:v>
                </c:pt>
                <c:pt idx="15">
                  <c:v>23.136600000000001</c:v>
                </c:pt>
                <c:pt idx="16">
                  <c:v>23.238600000000002</c:v>
                </c:pt>
                <c:pt idx="17">
                  <c:v>23.339200000000002</c:v>
                </c:pt>
                <c:pt idx="18">
                  <c:v>23.438099999999999</c:v>
                </c:pt>
                <c:pt idx="19">
                  <c:v>23.5351</c:v>
                </c:pt>
                <c:pt idx="20">
                  <c:v>23.63</c:v>
                </c:pt>
                <c:pt idx="21">
                  <c:v>23.7227</c:v>
                </c:pt>
                <c:pt idx="22">
                  <c:v>23.812899999999999</c:v>
                </c:pt>
                <c:pt idx="23">
                  <c:v>23.900400000000001</c:v>
                </c:pt>
                <c:pt idx="24">
                  <c:v>23.985099999999999</c:v>
                </c:pt>
                <c:pt idx="25">
                  <c:v>24.0669</c:v>
                </c:pt>
                <c:pt idx="26">
                  <c:v>24.145800000000001</c:v>
                </c:pt>
                <c:pt idx="27">
                  <c:v>24.221699999999998</c:v>
                </c:pt>
                <c:pt idx="28">
                  <c:v>24.294799999999999</c:v>
                </c:pt>
                <c:pt idx="29">
                  <c:v>24.364999999999998</c:v>
                </c:pt>
                <c:pt idx="30">
                  <c:v>24.432500000000001</c:v>
                </c:pt>
                <c:pt idx="31">
                  <c:v>24.497299999999999</c:v>
                </c:pt>
                <c:pt idx="32">
                  <c:v>24.559699999999999</c:v>
                </c:pt>
                <c:pt idx="33">
                  <c:v>24.619599999999998</c:v>
                </c:pt>
                <c:pt idx="34">
                  <c:v>24.677299999999999</c:v>
                </c:pt>
                <c:pt idx="35">
                  <c:v>24.732900000000001</c:v>
                </c:pt>
                <c:pt idx="36">
                  <c:v>24.7864</c:v>
                </c:pt>
                <c:pt idx="37">
                  <c:v>24.838100000000001</c:v>
                </c:pt>
                <c:pt idx="38">
                  <c:v>24.888000000000002</c:v>
                </c:pt>
                <c:pt idx="39">
                  <c:v>24.936299999999999</c:v>
                </c:pt>
              </c:numCache>
            </c:numRef>
          </c:val>
          <c:smooth val="0"/>
          <c:extLst>
            <c:ext xmlns:c16="http://schemas.microsoft.com/office/drawing/2014/chart" uri="{C3380CC4-5D6E-409C-BE32-E72D297353CC}">
              <c16:uniqueId val="{00000001-07E0-46D8-A4D4-E2184840A702}"/>
            </c:ext>
          </c:extLst>
        </c:ser>
        <c:dLbls>
          <c:showLegendKey val="0"/>
          <c:showVal val="0"/>
          <c:showCatName val="0"/>
          <c:showSerName val="0"/>
          <c:showPercent val="0"/>
          <c:showBubbleSize val="0"/>
        </c:dLbls>
        <c:smooth val="0"/>
        <c:axId val="533070608"/>
        <c:axId val="533070936"/>
      </c:lineChart>
      <c:catAx>
        <c:axId val="533070608"/>
        <c:scaling>
          <c:orientation val="minMax"/>
        </c:scaling>
        <c:delete val="0"/>
        <c:axPos val="b"/>
        <c:numFmt formatCode="General" sourceLinked="1"/>
        <c:majorTickMark val="out"/>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Verdana" panose="020B0604030504040204" pitchFamily="34" charset="0"/>
                <a:ea typeface="Verdana" panose="020B0604030504040204" pitchFamily="34" charset="0"/>
                <a:cs typeface="+mn-cs"/>
              </a:defRPr>
            </a:pPr>
            <a:endParaRPr lang="sv-SE"/>
          </a:p>
        </c:txPr>
        <c:crossAx val="533070936"/>
        <c:crosses val="autoZero"/>
        <c:auto val="1"/>
        <c:lblAlgn val="ctr"/>
        <c:lblOffset val="100"/>
        <c:noMultiLvlLbl val="0"/>
      </c:catAx>
      <c:valAx>
        <c:axId val="533070936"/>
        <c:scaling>
          <c:orientation val="minMax"/>
        </c:scaling>
        <c:delete val="0"/>
        <c:axPos val="l"/>
        <c:majorGridlines>
          <c:spPr>
            <a:ln w="9525" cap="flat" cmpd="sng" algn="ctr">
              <a:solidFill>
                <a:schemeClr val="tx1">
                  <a:lumMod val="15000"/>
                  <a:lumOff val="85000"/>
                </a:schemeClr>
              </a:solidFill>
              <a:round/>
            </a:ln>
            <a:effectLst/>
          </c:spPr>
        </c:majorGridlines>
        <c:numFmt formatCode="0.000"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000" b="0" i="0" u="none" strike="noStrike" kern="1200" baseline="0">
                <a:solidFill>
                  <a:schemeClr val="tx1"/>
                </a:solidFill>
                <a:latin typeface="Verdana" panose="020B0604030504040204" pitchFamily="34" charset="0"/>
                <a:ea typeface="Verdana" panose="020B0604030504040204" pitchFamily="34" charset="0"/>
                <a:cs typeface="+mn-cs"/>
              </a:defRPr>
            </a:pPr>
            <a:endParaRPr lang="sv-SE"/>
          </a:p>
        </c:txPr>
        <c:crossAx val="533070608"/>
        <c:crosses val="autoZero"/>
        <c:crossBetween val="midCat"/>
      </c:valAx>
      <c:spPr>
        <a:noFill/>
        <a:ln>
          <a:noFill/>
        </a:ln>
        <a:effectLst/>
      </c:spPr>
    </c:plotArea>
    <c:legend>
      <c:legendPos val="b"/>
      <c:layout>
        <c:manualLayout>
          <c:xMode val="edge"/>
          <c:yMode val="edge"/>
          <c:x val="4.3211614173228337E-2"/>
          <c:y val="0.86558841863517055"/>
          <c:w val="0.89990625000000013"/>
          <c:h val="0.12383152887139108"/>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Verdana" panose="020B0604030504040204" pitchFamily="34" charset="0"/>
              <a:ea typeface="Verdana" panose="020B0604030504040204" pitchFamily="34" charset="0"/>
              <a:cs typeface="+mn-cs"/>
            </a:defRPr>
          </a:pPr>
          <a:endParaRPr lang="sv-SE"/>
        </a:p>
      </c:txPr>
    </c:legend>
    <c:plotVisOnly val="1"/>
    <c:dispBlanksAs val="gap"/>
    <c:showDLblsOverMax val="0"/>
  </c:chart>
  <c:spPr>
    <a:solidFill>
      <a:schemeClr val="bg1"/>
    </a:solidFill>
    <a:ln w="9525" cap="flat" cmpd="sng" algn="ctr">
      <a:noFill/>
      <a:round/>
    </a:ln>
    <a:effectLst/>
  </c:spPr>
  <c:txPr>
    <a:bodyPr rot="0" vert="horz"/>
    <a:lstStyle/>
    <a:p>
      <a:pPr>
        <a:defRPr sz="1000">
          <a:solidFill>
            <a:schemeClr val="tx1"/>
          </a:solidFill>
          <a:latin typeface="Verdana" panose="020B0604030504040204" pitchFamily="34" charset="0"/>
          <a:ea typeface="Verdana" panose="020B0604030504040204" pitchFamily="34" charset="0"/>
        </a:defRPr>
      </a:pPr>
      <a:endParaRPr lang="sv-SE"/>
    </a:p>
  </c:txPr>
  <c:printSettings>
    <c:headerFooter/>
    <c:pageMargins b="0.75" l="0.7" r="0.7" t="0.75" header="0.3" footer="0.3"/>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1887057086614172"/>
          <c:y val="5.22901902887139E-2"/>
          <c:w val="0.82429552165354336"/>
          <c:h val="0.718361220472441"/>
        </c:manualLayout>
      </c:layout>
      <c:lineChart>
        <c:grouping val="standard"/>
        <c:varyColors val="0"/>
        <c:ser>
          <c:idx val="0"/>
          <c:order val="0"/>
          <c:spPr>
            <a:ln w="28575" cap="rnd">
              <a:solidFill>
                <a:srgbClr val="6679BB"/>
              </a:solidFill>
              <a:round/>
            </a:ln>
            <a:effectLst/>
          </c:spPr>
          <c:marker>
            <c:symbol val="none"/>
          </c:marker>
          <c:cat>
            <c:strRef>
              <c:f>'Data Dia 34'!$A$11:$A$50</c:f>
              <c:strCache>
                <c:ptCount val="40"/>
                <c:pt idx="0">
                  <c:v>1956</c:v>
                </c:pt>
                <c:pt idx="1">
                  <c:v>1957</c:v>
                </c:pt>
                <c:pt idx="2">
                  <c:v>1958</c:v>
                </c:pt>
                <c:pt idx="3">
                  <c:v>1959</c:v>
                </c:pt>
                <c:pt idx="4">
                  <c:v>1960</c:v>
                </c:pt>
                <c:pt idx="5">
                  <c:v>1961</c:v>
                </c:pt>
                <c:pt idx="6">
                  <c:v>1962</c:v>
                </c:pt>
                <c:pt idx="7">
                  <c:v>1963</c:v>
                </c:pt>
                <c:pt idx="8">
                  <c:v>1964</c:v>
                </c:pt>
                <c:pt idx="9">
                  <c:v>1965</c:v>
                </c:pt>
                <c:pt idx="10">
                  <c:v>1966</c:v>
                </c:pt>
                <c:pt idx="11">
                  <c:v>1967</c:v>
                </c:pt>
                <c:pt idx="12">
                  <c:v>1968</c:v>
                </c:pt>
                <c:pt idx="13">
                  <c:v>1969</c:v>
                </c:pt>
                <c:pt idx="14">
                  <c:v>1970</c:v>
                </c:pt>
                <c:pt idx="15">
                  <c:v>1971</c:v>
                </c:pt>
                <c:pt idx="16">
                  <c:v>1972</c:v>
                </c:pt>
                <c:pt idx="17">
                  <c:v>1973</c:v>
                </c:pt>
                <c:pt idx="18">
                  <c:v>1974</c:v>
                </c:pt>
                <c:pt idx="19">
                  <c:v>1975</c:v>
                </c:pt>
                <c:pt idx="20">
                  <c:v>1976</c:v>
                </c:pt>
                <c:pt idx="21">
                  <c:v>1977</c:v>
                </c:pt>
                <c:pt idx="22">
                  <c:v>1978</c:v>
                </c:pt>
                <c:pt idx="23">
                  <c:v>1979</c:v>
                </c:pt>
                <c:pt idx="24">
                  <c:v>1980</c:v>
                </c:pt>
                <c:pt idx="25">
                  <c:v>1981</c:v>
                </c:pt>
                <c:pt idx="26">
                  <c:v>1982</c:v>
                </c:pt>
                <c:pt idx="27">
                  <c:v>1983</c:v>
                </c:pt>
                <c:pt idx="28">
                  <c:v>1984</c:v>
                </c:pt>
                <c:pt idx="29">
                  <c:v>1985</c:v>
                </c:pt>
                <c:pt idx="30">
                  <c:v>1986</c:v>
                </c:pt>
                <c:pt idx="31">
                  <c:v>1987</c:v>
                </c:pt>
                <c:pt idx="32">
                  <c:v>1988</c:v>
                </c:pt>
                <c:pt idx="33">
                  <c:v>1989</c:v>
                </c:pt>
                <c:pt idx="34">
                  <c:v>1990</c:v>
                </c:pt>
                <c:pt idx="35">
                  <c:v>1991</c:v>
                </c:pt>
                <c:pt idx="36">
                  <c:v>1992</c:v>
                </c:pt>
                <c:pt idx="37">
                  <c:v>1993</c:v>
                </c:pt>
                <c:pt idx="38">
                  <c:v>1994</c:v>
                </c:pt>
                <c:pt idx="39">
                  <c:v>1995</c:v>
                </c:pt>
              </c:strCache>
            </c:strRef>
          </c:cat>
          <c:val>
            <c:numRef>
              <c:f>'Data Dia 34'!$B$11:$B$50</c:f>
              <c:numCache>
                <c:formatCode>0.000</c:formatCode>
                <c:ptCount val="40"/>
                <c:pt idx="0">
                  <c:v>23.379899999999999</c:v>
                </c:pt>
                <c:pt idx="1">
                  <c:v>23.461200000000002</c:v>
                </c:pt>
                <c:pt idx="2">
                  <c:v>23.542000000000002</c:v>
                </c:pt>
                <c:pt idx="3">
                  <c:v>23.622499999999999</c:v>
                </c:pt>
                <c:pt idx="4">
                  <c:v>23.702500000000001</c:v>
                </c:pt>
                <c:pt idx="5">
                  <c:v>23.7821</c:v>
                </c:pt>
                <c:pt idx="6">
                  <c:v>23.8612</c:v>
                </c:pt>
                <c:pt idx="7">
                  <c:v>23.94</c:v>
                </c:pt>
                <c:pt idx="8">
                  <c:v>24.0183</c:v>
                </c:pt>
                <c:pt idx="9">
                  <c:v>24.0962</c:v>
                </c:pt>
                <c:pt idx="10">
                  <c:v>24.1737</c:v>
                </c:pt>
                <c:pt idx="11">
                  <c:v>24.250699999999998</c:v>
                </c:pt>
                <c:pt idx="12">
                  <c:v>24.327300000000001</c:v>
                </c:pt>
                <c:pt idx="13">
                  <c:v>24.403400000000001</c:v>
                </c:pt>
                <c:pt idx="14">
                  <c:v>24.4788</c:v>
                </c:pt>
                <c:pt idx="15">
                  <c:v>24.5535</c:v>
                </c:pt>
                <c:pt idx="16">
                  <c:v>24.627300000000002</c:v>
                </c:pt>
                <c:pt idx="17">
                  <c:v>24.700099999999999</c:v>
                </c:pt>
                <c:pt idx="18">
                  <c:v>24.771599999999999</c:v>
                </c:pt>
                <c:pt idx="19">
                  <c:v>24.8416</c:v>
                </c:pt>
                <c:pt idx="20">
                  <c:v>24.9101</c:v>
                </c:pt>
                <c:pt idx="21">
                  <c:v>24.976800000000001</c:v>
                </c:pt>
                <c:pt idx="22">
                  <c:v>25.041599999999999</c:v>
                </c:pt>
                <c:pt idx="23">
                  <c:v>25.104500000000002</c:v>
                </c:pt>
                <c:pt idx="24">
                  <c:v>25.165299999999998</c:v>
                </c:pt>
                <c:pt idx="25">
                  <c:v>25.2242</c:v>
                </c:pt>
                <c:pt idx="26">
                  <c:v>25.281099999999999</c:v>
                </c:pt>
                <c:pt idx="27">
                  <c:v>25.335999999999999</c:v>
                </c:pt>
                <c:pt idx="28">
                  <c:v>25.388999999999999</c:v>
                </c:pt>
                <c:pt idx="29">
                  <c:v>25.440100000000001</c:v>
                </c:pt>
                <c:pt idx="30">
                  <c:v>25.4895</c:v>
                </c:pt>
                <c:pt idx="31">
                  <c:v>25.537299999999998</c:v>
                </c:pt>
                <c:pt idx="32">
                  <c:v>25.583400000000001</c:v>
                </c:pt>
                <c:pt idx="33">
                  <c:v>25.6281</c:v>
                </c:pt>
                <c:pt idx="34">
                  <c:v>25.671299999999999</c:v>
                </c:pt>
                <c:pt idx="35">
                  <c:v>25.7133</c:v>
                </c:pt>
                <c:pt idx="36">
                  <c:v>25.754000000000001</c:v>
                </c:pt>
                <c:pt idx="37">
                  <c:v>25.793500000000002</c:v>
                </c:pt>
                <c:pt idx="38">
                  <c:v>25.831900000000001</c:v>
                </c:pt>
                <c:pt idx="39">
                  <c:v>25.869299999999999</c:v>
                </c:pt>
              </c:numCache>
            </c:numRef>
          </c:val>
          <c:smooth val="0"/>
          <c:extLst>
            <c:ext xmlns:c16="http://schemas.microsoft.com/office/drawing/2014/chart" uri="{C3380CC4-5D6E-409C-BE32-E72D297353CC}">
              <c16:uniqueId val="{00000000-07E0-46D8-A4D4-E2184840A702}"/>
            </c:ext>
          </c:extLst>
        </c:ser>
        <c:dLbls>
          <c:showLegendKey val="0"/>
          <c:showVal val="0"/>
          <c:showCatName val="0"/>
          <c:showSerName val="0"/>
          <c:showPercent val="0"/>
          <c:showBubbleSize val="0"/>
        </c:dLbls>
        <c:smooth val="0"/>
        <c:axId val="533070608"/>
        <c:axId val="533070936"/>
      </c:lineChart>
      <c:catAx>
        <c:axId val="533070608"/>
        <c:scaling>
          <c:orientation val="minMax"/>
        </c:scaling>
        <c:delete val="0"/>
        <c:axPos val="b"/>
        <c:numFmt formatCode="General" sourceLinked="1"/>
        <c:majorTickMark val="out"/>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Verdana" panose="020B0604030504040204" pitchFamily="34" charset="0"/>
                <a:ea typeface="Verdana" panose="020B0604030504040204" pitchFamily="34" charset="0"/>
                <a:cs typeface="+mn-cs"/>
              </a:defRPr>
            </a:pPr>
            <a:endParaRPr lang="sv-SE"/>
          </a:p>
        </c:txPr>
        <c:crossAx val="533070936"/>
        <c:crosses val="autoZero"/>
        <c:auto val="1"/>
        <c:lblAlgn val="ctr"/>
        <c:lblOffset val="100"/>
        <c:noMultiLvlLbl val="0"/>
      </c:catAx>
      <c:valAx>
        <c:axId val="533070936"/>
        <c:scaling>
          <c:orientation val="minMax"/>
        </c:scaling>
        <c:delete val="0"/>
        <c:axPos val="l"/>
        <c:majorGridlines>
          <c:spPr>
            <a:ln w="9525" cap="flat" cmpd="sng" algn="ctr">
              <a:solidFill>
                <a:schemeClr val="tx1">
                  <a:lumMod val="15000"/>
                  <a:lumOff val="85000"/>
                </a:schemeClr>
              </a:solidFill>
              <a:round/>
            </a:ln>
            <a:effectLst/>
          </c:spPr>
        </c:majorGridlines>
        <c:numFmt formatCode="0.000"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000" b="0" i="0" u="none" strike="noStrike" kern="1200" baseline="0">
                <a:solidFill>
                  <a:schemeClr val="tx1"/>
                </a:solidFill>
                <a:latin typeface="Verdana" panose="020B0604030504040204" pitchFamily="34" charset="0"/>
                <a:ea typeface="Verdana" panose="020B0604030504040204" pitchFamily="34" charset="0"/>
                <a:cs typeface="+mn-cs"/>
              </a:defRPr>
            </a:pPr>
            <a:endParaRPr lang="sv-SE"/>
          </a:p>
        </c:txPr>
        <c:crossAx val="533070608"/>
        <c:crosses val="autoZero"/>
        <c:crossBetween val="midCat"/>
      </c:valAx>
      <c:spPr>
        <a:noFill/>
        <a:ln>
          <a:noFill/>
        </a:ln>
        <a:effectLst/>
      </c:spPr>
    </c:plotArea>
    <c:legend>
      <c:legendPos val="b"/>
      <c:layout>
        <c:manualLayout>
          <c:xMode val="edge"/>
          <c:yMode val="edge"/>
          <c:x val="4.3211614173228337E-2"/>
          <c:y val="0.86558841863517055"/>
          <c:w val="0.89990625000000013"/>
          <c:h val="0.12383152887139108"/>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Verdana" panose="020B0604030504040204" pitchFamily="34" charset="0"/>
              <a:ea typeface="Verdana" panose="020B0604030504040204" pitchFamily="34" charset="0"/>
              <a:cs typeface="+mn-cs"/>
            </a:defRPr>
          </a:pPr>
          <a:endParaRPr lang="sv-SE"/>
        </a:p>
      </c:txPr>
    </c:legend>
    <c:plotVisOnly val="1"/>
    <c:dispBlanksAs val="gap"/>
    <c:showDLblsOverMax val="0"/>
  </c:chart>
  <c:spPr>
    <a:solidFill>
      <a:schemeClr val="bg1"/>
    </a:solidFill>
    <a:ln w="9525" cap="flat" cmpd="sng" algn="ctr">
      <a:noFill/>
      <a:round/>
    </a:ln>
    <a:effectLst/>
  </c:spPr>
  <c:txPr>
    <a:bodyPr rot="0" vert="horz"/>
    <a:lstStyle/>
    <a:p>
      <a:pPr>
        <a:defRPr sz="1000">
          <a:solidFill>
            <a:schemeClr val="tx1"/>
          </a:solidFill>
          <a:latin typeface="Verdana" panose="020B0604030504040204" pitchFamily="34" charset="0"/>
          <a:ea typeface="Verdana" panose="020B0604030504040204" pitchFamily="34" charset="0"/>
        </a:defRPr>
      </a:pPr>
      <a:endParaRPr lang="sv-SE"/>
    </a:p>
  </c:txPr>
  <c:printSettings>
    <c:headerFooter/>
    <c:pageMargins b="0.75" l="0.7" r="0.7" t="0.75" header="0.3" footer="0.3"/>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1884436515748033"/>
          <c:y val="5.1846784776902889E-2"/>
          <c:w val="0.82454958169291348"/>
          <c:h val="0.71905938320209972"/>
        </c:manualLayout>
      </c:layout>
      <c:barChart>
        <c:barDir val="col"/>
        <c:grouping val="clustered"/>
        <c:varyColors val="0"/>
        <c:ser>
          <c:idx val="0"/>
          <c:order val="0"/>
          <c:spPr>
            <a:solidFill>
              <a:srgbClr val="6679BB"/>
            </a:solidFill>
            <a:ln>
              <a:noFill/>
            </a:ln>
            <a:effectLst/>
          </c:spPr>
          <c:invertIfNegative val="0"/>
          <c:cat>
            <c:strRef>
              <c:f>'Data Dia 34'!$A$11:$A$50</c:f>
              <c:strCache>
                <c:ptCount val="40"/>
                <c:pt idx="0">
                  <c:v>1956</c:v>
                </c:pt>
                <c:pt idx="1">
                  <c:v>1957</c:v>
                </c:pt>
                <c:pt idx="2">
                  <c:v>1958</c:v>
                </c:pt>
                <c:pt idx="3">
                  <c:v>1959</c:v>
                </c:pt>
                <c:pt idx="4">
                  <c:v>1960</c:v>
                </c:pt>
                <c:pt idx="5">
                  <c:v>1961</c:v>
                </c:pt>
                <c:pt idx="6">
                  <c:v>1962</c:v>
                </c:pt>
                <c:pt idx="7">
                  <c:v>1963</c:v>
                </c:pt>
                <c:pt idx="8">
                  <c:v>1964</c:v>
                </c:pt>
                <c:pt idx="9">
                  <c:v>1965</c:v>
                </c:pt>
                <c:pt idx="10">
                  <c:v>1966</c:v>
                </c:pt>
                <c:pt idx="11">
                  <c:v>1967</c:v>
                </c:pt>
                <c:pt idx="12">
                  <c:v>1968</c:v>
                </c:pt>
                <c:pt idx="13">
                  <c:v>1969</c:v>
                </c:pt>
                <c:pt idx="14">
                  <c:v>1970</c:v>
                </c:pt>
                <c:pt idx="15">
                  <c:v>1971</c:v>
                </c:pt>
                <c:pt idx="16">
                  <c:v>1972</c:v>
                </c:pt>
                <c:pt idx="17">
                  <c:v>1973</c:v>
                </c:pt>
                <c:pt idx="18">
                  <c:v>1974</c:v>
                </c:pt>
                <c:pt idx="19">
                  <c:v>1975</c:v>
                </c:pt>
                <c:pt idx="20">
                  <c:v>1976</c:v>
                </c:pt>
                <c:pt idx="21">
                  <c:v>1977</c:v>
                </c:pt>
                <c:pt idx="22">
                  <c:v>1978</c:v>
                </c:pt>
                <c:pt idx="23">
                  <c:v>1979</c:v>
                </c:pt>
                <c:pt idx="24">
                  <c:v>1980</c:v>
                </c:pt>
                <c:pt idx="25">
                  <c:v>1981</c:v>
                </c:pt>
                <c:pt idx="26">
                  <c:v>1982</c:v>
                </c:pt>
                <c:pt idx="27">
                  <c:v>1983</c:v>
                </c:pt>
                <c:pt idx="28">
                  <c:v>1984</c:v>
                </c:pt>
                <c:pt idx="29">
                  <c:v>1985</c:v>
                </c:pt>
                <c:pt idx="30">
                  <c:v>1986</c:v>
                </c:pt>
                <c:pt idx="31">
                  <c:v>1987</c:v>
                </c:pt>
                <c:pt idx="32">
                  <c:v>1988</c:v>
                </c:pt>
                <c:pt idx="33">
                  <c:v>1989</c:v>
                </c:pt>
                <c:pt idx="34">
                  <c:v>1990</c:v>
                </c:pt>
                <c:pt idx="35">
                  <c:v>1991</c:v>
                </c:pt>
                <c:pt idx="36">
                  <c:v>1992</c:v>
                </c:pt>
                <c:pt idx="37">
                  <c:v>1993</c:v>
                </c:pt>
                <c:pt idx="38">
                  <c:v>1994</c:v>
                </c:pt>
                <c:pt idx="39">
                  <c:v>1995</c:v>
                </c:pt>
              </c:strCache>
            </c:strRef>
          </c:cat>
          <c:val>
            <c:numRef>
              <c:f>'Data Dia 34'!$B$11:$B$50</c:f>
              <c:numCache>
                <c:formatCode>0.000</c:formatCode>
                <c:ptCount val="40"/>
                <c:pt idx="0">
                  <c:v>23.379899999999999</c:v>
                </c:pt>
                <c:pt idx="1">
                  <c:v>23.461200000000002</c:v>
                </c:pt>
                <c:pt idx="2">
                  <c:v>23.542000000000002</c:v>
                </c:pt>
                <c:pt idx="3">
                  <c:v>23.622499999999999</c:v>
                </c:pt>
                <c:pt idx="4">
                  <c:v>23.702500000000001</c:v>
                </c:pt>
                <c:pt idx="5">
                  <c:v>23.7821</c:v>
                </c:pt>
                <c:pt idx="6">
                  <c:v>23.8612</c:v>
                </c:pt>
                <c:pt idx="7">
                  <c:v>23.94</c:v>
                </c:pt>
                <c:pt idx="8">
                  <c:v>24.0183</c:v>
                </c:pt>
                <c:pt idx="9">
                  <c:v>24.0962</c:v>
                </c:pt>
                <c:pt idx="10">
                  <c:v>24.1737</c:v>
                </c:pt>
                <c:pt idx="11">
                  <c:v>24.250699999999998</c:v>
                </c:pt>
                <c:pt idx="12">
                  <c:v>24.327300000000001</c:v>
                </c:pt>
                <c:pt idx="13">
                  <c:v>24.403400000000001</c:v>
                </c:pt>
                <c:pt idx="14">
                  <c:v>24.4788</c:v>
                </c:pt>
                <c:pt idx="15">
                  <c:v>24.5535</c:v>
                </c:pt>
                <c:pt idx="16">
                  <c:v>24.627300000000002</c:v>
                </c:pt>
                <c:pt idx="17">
                  <c:v>24.700099999999999</c:v>
                </c:pt>
                <c:pt idx="18">
                  <c:v>24.771599999999999</c:v>
                </c:pt>
                <c:pt idx="19">
                  <c:v>24.8416</c:v>
                </c:pt>
                <c:pt idx="20">
                  <c:v>24.9101</c:v>
                </c:pt>
                <c:pt idx="21">
                  <c:v>24.976800000000001</c:v>
                </c:pt>
                <c:pt idx="22">
                  <c:v>25.041599999999999</c:v>
                </c:pt>
                <c:pt idx="23">
                  <c:v>25.104500000000002</c:v>
                </c:pt>
                <c:pt idx="24">
                  <c:v>25.165299999999998</c:v>
                </c:pt>
                <c:pt idx="25">
                  <c:v>25.2242</c:v>
                </c:pt>
                <c:pt idx="26">
                  <c:v>25.281099999999999</c:v>
                </c:pt>
                <c:pt idx="27">
                  <c:v>25.335999999999999</c:v>
                </c:pt>
                <c:pt idx="28">
                  <c:v>25.388999999999999</c:v>
                </c:pt>
                <c:pt idx="29">
                  <c:v>25.440100000000001</c:v>
                </c:pt>
                <c:pt idx="30">
                  <c:v>25.4895</c:v>
                </c:pt>
                <c:pt idx="31">
                  <c:v>25.537299999999998</c:v>
                </c:pt>
                <c:pt idx="32">
                  <c:v>25.583400000000001</c:v>
                </c:pt>
                <c:pt idx="33">
                  <c:v>25.6281</c:v>
                </c:pt>
                <c:pt idx="34">
                  <c:v>25.671299999999999</c:v>
                </c:pt>
                <c:pt idx="35">
                  <c:v>25.7133</c:v>
                </c:pt>
                <c:pt idx="36">
                  <c:v>25.754000000000001</c:v>
                </c:pt>
                <c:pt idx="37">
                  <c:v>25.793500000000002</c:v>
                </c:pt>
                <c:pt idx="38">
                  <c:v>25.831900000000001</c:v>
                </c:pt>
                <c:pt idx="39">
                  <c:v>25.869299999999999</c:v>
                </c:pt>
              </c:numCache>
            </c:numRef>
          </c:val>
          <c:extLst>
            <c:ext xmlns:c16="http://schemas.microsoft.com/office/drawing/2014/chart" uri="{C3380CC4-5D6E-409C-BE32-E72D297353CC}">
              <c16:uniqueId val="{00000000-5B75-4F0A-902F-E5E5B4FFFF36}"/>
            </c:ext>
          </c:extLst>
        </c:ser>
        <c:dLbls>
          <c:showLegendKey val="0"/>
          <c:showVal val="0"/>
          <c:showCatName val="0"/>
          <c:showSerName val="0"/>
          <c:showPercent val="0"/>
          <c:showBubbleSize val="0"/>
        </c:dLbls>
        <c:gapWidth val="80"/>
        <c:axId val="533070608"/>
        <c:axId val="533070936"/>
      </c:barChart>
      <c:catAx>
        <c:axId val="533070608"/>
        <c:scaling>
          <c:orientation val="minMax"/>
        </c:scaling>
        <c:delete val="0"/>
        <c:axPos val="b"/>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Verdana" panose="020B0604030504040204" pitchFamily="34" charset="0"/>
                <a:ea typeface="Verdana" panose="020B0604030504040204" pitchFamily="34" charset="0"/>
                <a:cs typeface="+mn-cs"/>
              </a:defRPr>
            </a:pPr>
            <a:endParaRPr lang="sv-SE"/>
          </a:p>
        </c:txPr>
        <c:crossAx val="533070936"/>
        <c:crosses val="autoZero"/>
        <c:auto val="1"/>
        <c:lblAlgn val="ctr"/>
        <c:lblOffset val="100"/>
        <c:noMultiLvlLbl val="0"/>
      </c:catAx>
      <c:valAx>
        <c:axId val="533070936"/>
        <c:scaling>
          <c:orientation val="minMax"/>
        </c:scaling>
        <c:delete val="0"/>
        <c:axPos val="l"/>
        <c:majorGridlines>
          <c:spPr>
            <a:ln w="9525" cap="flat" cmpd="sng" algn="ctr">
              <a:solidFill>
                <a:schemeClr val="tx1">
                  <a:lumMod val="15000"/>
                  <a:lumOff val="85000"/>
                </a:schemeClr>
              </a:solidFill>
              <a:round/>
            </a:ln>
            <a:effectLst/>
          </c:spPr>
        </c:majorGridlines>
        <c:numFmt formatCode="0.000"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000" b="0" i="0" u="none" strike="noStrike" kern="1200" baseline="0">
                <a:solidFill>
                  <a:schemeClr val="tx1"/>
                </a:solidFill>
                <a:latin typeface="Verdana" panose="020B0604030504040204" pitchFamily="34" charset="0"/>
                <a:ea typeface="Verdana" panose="020B0604030504040204" pitchFamily="34" charset="0"/>
                <a:cs typeface="+mn-cs"/>
              </a:defRPr>
            </a:pPr>
            <a:endParaRPr lang="sv-SE"/>
          </a:p>
        </c:txPr>
        <c:crossAx val="533070608"/>
        <c:crosses val="autoZero"/>
        <c:crossBetween val="between"/>
      </c:valAx>
      <c:spPr>
        <a:noFill/>
        <a:ln>
          <a:noFill/>
        </a:ln>
        <a:effectLst/>
      </c:spPr>
    </c:plotArea>
    <c:legend>
      <c:legendPos val="b"/>
      <c:layout>
        <c:manualLayout>
          <c:xMode val="edge"/>
          <c:yMode val="edge"/>
          <c:x val="4.2312746062992131E-2"/>
          <c:y val="0.86379527559055114"/>
          <c:w val="0.89974950787401575"/>
          <c:h val="0.12578805774278215"/>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Verdana" panose="020B0604030504040204" pitchFamily="34" charset="0"/>
              <a:ea typeface="Verdana" panose="020B0604030504040204" pitchFamily="34" charset="0"/>
              <a:cs typeface="+mn-cs"/>
            </a:defRPr>
          </a:pPr>
          <a:endParaRPr lang="sv-SE"/>
        </a:p>
      </c:txPr>
    </c:legend>
    <c:plotVisOnly val="1"/>
    <c:dispBlanksAs val="gap"/>
    <c:showDLblsOverMax val="0"/>
  </c:chart>
  <c:spPr>
    <a:solidFill>
      <a:schemeClr val="bg1"/>
    </a:solidFill>
    <a:ln w="9525" cap="flat" cmpd="sng" algn="ctr">
      <a:noFill/>
      <a:round/>
    </a:ln>
    <a:effectLst/>
  </c:spPr>
  <c:txPr>
    <a:bodyPr/>
    <a:lstStyle/>
    <a:p>
      <a:pPr>
        <a:defRPr sz="1000">
          <a:solidFill>
            <a:schemeClr val="tx1"/>
          </a:solidFill>
          <a:latin typeface="Verdana" panose="020B0604030504040204" pitchFamily="34" charset="0"/>
          <a:ea typeface="Verdana" panose="020B0604030504040204" pitchFamily="34" charset="0"/>
        </a:defRPr>
      </a:pPr>
      <a:endParaRPr lang="sv-SE"/>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2.9821549633626064E-2"/>
          <c:y val="1.9049971834829819E-2"/>
          <c:w val="0.97017845036637396"/>
          <c:h val="0.7783106105727664"/>
        </c:manualLayout>
      </c:layout>
      <c:barChart>
        <c:barDir val="col"/>
        <c:grouping val="clustered"/>
        <c:varyColors val="0"/>
        <c:ser>
          <c:idx val="0"/>
          <c:order val="0"/>
          <c:tx>
            <c:strRef>
              <c:f>'Data Dia 4'!$B$8</c:f>
              <c:strCache>
                <c:ptCount val="1"/>
                <c:pt idx="0">
                  <c:v>2021</c:v>
                </c:pt>
              </c:strCache>
            </c:strRef>
          </c:tx>
          <c:spPr>
            <a:solidFill>
              <a:schemeClr val="accent1"/>
            </a:solidFill>
            <a:ln>
              <a:noFill/>
            </a:ln>
            <a:effectLst/>
          </c:spPr>
          <c:invertIfNegative val="0"/>
          <c:cat>
            <c:strRef>
              <c:f>'Data Dia 4'!$A$9:$A$23</c:f>
              <c:strCache>
                <c:ptCount val="15"/>
                <c:pt idx="0">
                  <c:v>Folksam</c:v>
                </c:pt>
                <c:pt idx="1">
                  <c:v>Alecta</c:v>
                </c:pt>
                <c:pt idx="2">
                  <c:v>Avanza</c:v>
                </c:pt>
                <c:pt idx="3">
                  <c:v>Skandia</c:v>
                </c:pt>
                <c:pt idx="4">
                  <c:v>SEB</c:v>
                </c:pt>
                <c:pt idx="5">
                  <c:v>Futur Pension</c:v>
                </c:pt>
                <c:pt idx="6">
                  <c:v>Nordea Liv</c:v>
                </c:pt>
                <c:pt idx="7">
                  <c:v>Swedbank Försäkring</c:v>
                </c:pt>
                <c:pt idx="8">
                  <c:v>AMF Pension</c:v>
                </c:pt>
                <c:pt idx="9">
                  <c:v>Handelsbanken</c:v>
                </c:pt>
                <c:pt idx="10">
                  <c:v>Nordnet</c:v>
                </c:pt>
                <c:pt idx="11">
                  <c:v>Länsförsäkringar</c:v>
                </c:pt>
                <c:pt idx="12">
                  <c:v>SPP</c:v>
                </c:pt>
                <c:pt idx="13">
                  <c:v>Movestic</c:v>
                </c:pt>
                <c:pt idx="14">
                  <c:v>Övriga</c:v>
                </c:pt>
              </c:strCache>
            </c:strRef>
          </c:cat>
          <c:val>
            <c:numRef>
              <c:f>'Data Dia 4'!$B$9:$B$23</c:f>
              <c:numCache>
                <c:formatCode>General</c:formatCode>
                <c:ptCount val="15"/>
                <c:pt idx="0">
                  <c:v>10.54</c:v>
                </c:pt>
                <c:pt idx="1">
                  <c:v>8.11</c:v>
                </c:pt>
                <c:pt idx="2">
                  <c:v>12.02</c:v>
                </c:pt>
                <c:pt idx="3">
                  <c:v>8.4600000000000009</c:v>
                </c:pt>
                <c:pt idx="4">
                  <c:v>9.6300000000000008</c:v>
                </c:pt>
                <c:pt idx="5">
                  <c:v>11.11</c:v>
                </c:pt>
                <c:pt idx="6">
                  <c:v>7.01</c:v>
                </c:pt>
                <c:pt idx="7">
                  <c:v>6.8</c:v>
                </c:pt>
                <c:pt idx="8">
                  <c:v>5.05</c:v>
                </c:pt>
                <c:pt idx="9">
                  <c:v>5.71</c:v>
                </c:pt>
                <c:pt idx="10">
                  <c:v>6.18</c:v>
                </c:pt>
                <c:pt idx="11">
                  <c:v>2.94</c:v>
                </c:pt>
                <c:pt idx="12">
                  <c:v>2.59</c:v>
                </c:pt>
                <c:pt idx="13">
                  <c:v>2.5099999999999998</c:v>
                </c:pt>
                <c:pt idx="14">
                  <c:v>1.34</c:v>
                </c:pt>
              </c:numCache>
            </c:numRef>
          </c:val>
          <c:extLst>
            <c:ext xmlns:c16="http://schemas.microsoft.com/office/drawing/2014/chart" uri="{C3380CC4-5D6E-409C-BE32-E72D297353CC}">
              <c16:uniqueId val="{00000000-1B2F-4A8E-AC93-5B0955036BCB}"/>
            </c:ext>
          </c:extLst>
        </c:ser>
        <c:ser>
          <c:idx val="1"/>
          <c:order val="1"/>
          <c:tx>
            <c:strRef>
              <c:f>'Data Dia 4'!$C$8</c:f>
              <c:strCache>
                <c:ptCount val="1"/>
                <c:pt idx="0">
                  <c:v>2022</c:v>
                </c:pt>
              </c:strCache>
            </c:strRef>
          </c:tx>
          <c:spPr>
            <a:solidFill>
              <a:schemeClr val="accent2"/>
            </a:solidFill>
            <a:ln>
              <a:noFill/>
            </a:ln>
            <a:effectLst/>
          </c:spPr>
          <c:invertIfNegative val="0"/>
          <c:cat>
            <c:strRef>
              <c:f>'Data Dia 4'!$A$9:$A$23</c:f>
              <c:strCache>
                <c:ptCount val="15"/>
                <c:pt idx="0">
                  <c:v>Folksam</c:v>
                </c:pt>
                <c:pt idx="1">
                  <c:v>Alecta</c:v>
                </c:pt>
                <c:pt idx="2">
                  <c:v>Avanza</c:v>
                </c:pt>
                <c:pt idx="3">
                  <c:v>Skandia</c:v>
                </c:pt>
                <c:pt idx="4">
                  <c:v>SEB</c:v>
                </c:pt>
                <c:pt idx="5">
                  <c:v>Futur Pension</c:v>
                </c:pt>
                <c:pt idx="6">
                  <c:v>Nordea Liv</c:v>
                </c:pt>
                <c:pt idx="7">
                  <c:v>Swedbank Försäkring</c:v>
                </c:pt>
                <c:pt idx="8">
                  <c:v>AMF Pension</c:v>
                </c:pt>
                <c:pt idx="9">
                  <c:v>Handelsbanken</c:v>
                </c:pt>
                <c:pt idx="10">
                  <c:v>Nordnet</c:v>
                </c:pt>
                <c:pt idx="11">
                  <c:v>Länsförsäkringar</c:v>
                </c:pt>
                <c:pt idx="12">
                  <c:v>SPP</c:v>
                </c:pt>
                <c:pt idx="13">
                  <c:v>Movestic</c:v>
                </c:pt>
                <c:pt idx="14">
                  <c:v>Övriga</c:v>
                </c:pt>
              </c:strCache>
            </c:strRef>
          </c:cat>
          <c:val>
            <c:numRef>
              <c:f>'Data Dia 4'!$C$9:$C$23</c:f>
              <c:numCache>
                <c:formatCode>General</c:formatCode>
                <c:ptCount val="15"/>
                <c:pt idx="0">
                  <c:v>11.91</c:v>
                </c:pt>
                <c:pt idx="1">
                  <c:v>9.6999999999999993</c:v>
                </c:pt>
                <c:pt idx="2">
                  <c:v>9.67</c:v>
                </c:pt>
                <c:pt idx="3">
                  <c:v>9.61</c:v>
                </c:pt>
                <c:pt idx="4">
                  <c:v>8.1999999999999993</c:v>
                </c:pt>
                <c:pt idx="5">
                  <c:v>9.2100000000000009</c:v>
                </c:pt>
                <c:pt idx="6">
                  <c:v>6.64</c:v>
                </c:pt>
                <c:pt idx="7">
                  <c:v>6.57</c:v>
                </c:pt>
                <c:pt idx="8">
                  <c:v>6.11</c:v>
                </c:pt>
                <c:pt idx="9">
                  <c:v>5.81</c:v>
                </c:pt>
                <c:pt idx="10">
                  <c:v>5.04</c:v>
                </c:pt>
                <c:pt idx="11">
                  <c:v>3.59</c:v>
                </c:pt>
                <c:pt idx="12">
                  <c:v>3.26</c:v>
                </c:pt>
                <c:pt idx="13">
                  <c:v>2.78</c:v>
                </c:pt>
                <c:pt idx="14">
                  <c:v>1.92</c:v>
                </c:pt>
              </c:numCache>
            </c:numRef>
          </c:val>
          <c:extLst>
            <c:ext xmlns:c16="http://schemas.microsoft.com/office/drawing/2014/chart" uri="{C3380CC4-5D6E-409C-BE32-E72D297353CC}">
              <c16:uniqueId val="{00000001-1B2F-4A8E-AC93-5B0955036BCB}"/>
            </c:ext>
          </c:extLst>
        </c:ser>
        <c:ser>
          <c:idx val="2"/>
          <c:order val="2"/>
          <c:tx>
            <c:strRef>
              <c:f>'Data Dia 4'!$D$8</c:f>
              <c:strCache>
                <c:ptCount val="1"/>
                <c:pt idx="0">
                  <c:v>2023</c:v>
                </c:pt>
              </c:strCache>
            </c:strRef>
          </c:tx>
          <c:spPr>
            <a:solidFill>
              <a:schemeClr val="accent3"/>
            </a:solidFill>
            <a:ln>
              <a:noFill/>
            </a:ln>
            <a:effectLst/>
          </c:spPr>
          <c:invertIfNegative val="0"/>
          <c:cat>
            <c:strRef>
              <c:f>'Data Dia 4'!$A$9:$A$23</c:f>
              <c:strCache>
                <c:ptCount val="15"/>
                <c:pt idx="0">
                  <c:v>Folksam</c:v>
                </c:pt>
                <c:pt idx="1">
                  <c:v>Alecta</c:v>
                </c:pt>
                <c:pt idx="2">
                  <c:v>Avanza</c:v>
                </c:pt>
                <c:pt idx="3">
                  <c:v>Skandia</c:v>
                </c:pt>
                <c:pt idx="4">
                  <c:v>SEB</c:v>
                </c:pt>
                <c:pt idx="5">
                  <c:v>Futur Pension</c:v>
                </c:pt>
                <c:pt idx="6">
                  <c:v>Nordea Liv</c:v>
                </c:pt>
                <c:pt idx="7">
                  <c:v>Swedbank Försäkring</c:v>
                </c:pt>
                <c:pt idx="8">
                  <c:v>AMF Pension</c:v>
                </c:pt>
                <c:pt idx="9">
                  <c:v>Handelsbanken</c:v>
                </c:pt>
                <c:pt idx="10">
                  <c:v>Nordnet</c:v>
                </c:pt>
                <c:pt idx="11">
                  <c:v>Länsförsäkringar</c:v>
                </c:pt>
                <c:pt idx="12">
                  <c:v>SPP</c:v>
                </c:pt>
                <c:pt idx="13">
                  <c:v>Movestic</c:v>
                </c:pt>
                <c:pt idx="14">
                  <c:v>Övriga</c:v>
                </c:pt>
              </c:strCache>
            </c:strRef>
          </c:cat>
          <c:val>
            <c:numRef>
              <c:f>'Data Dia 4'!$D$9:$D$23</c:f>
              <c:numCache>
                <c:formatCode>General</c:formatCode>
                <c:ptCount val="15"/>
                <c:pt idx="0">
                  <c:v>14.07</c:v>
                </c:pt>
                <c:pt idx="1">
                  <c:v>10.6</c:v>
                </c:pt>
                <c:pt idx="2">
                  <c:v>9.2200000000000006</c:v>
                </c:pt>
                <c:pt idx="3">
                  <c:v>8.7899999999999991</c:v>
                </c:pt>
                <c:pt idx="4">
                  <c:v>7.35</c:v>
                </c:pt>
                <c:pt idx="5">
                  <c:v>7.21</c:v>
                </c:pt>
                <c:pt idx="6">
                  <c:v>7.2</c:v>
                </c:pt>
                <c:pt idx="7">
                  <c:v>6.79</c:v>
                </c:pt>
                <c:pt idx="8">
                  <c:v>6.63</c:v>
                </c:pt>
                <c:pt idx="9">
                  <c:v>6.13</c:v>
                </c:pt>
                <c:pt idx="10">
                  <c:v>4.41</c:v>
                </c:pt>
                <c:pt idx="11">
                  <c:v>3.74</c:v>
                </c:pt>
                <c:pt idx="12">
                  <c:v>3.69</c:v>
                </c:pt>
                <c:pt idx="13">
                  <c:v>2.25</c:v>
                </c:pt>
                <c:pt idx="14">
                  <c:v>1.91</c:v>
                </c:pt>
              </c:numCache>
            </c:numRef>
          </c:val>
          <c:extLst>
            <c:ext xmlns:c16="http://schemas.microsoft.com/office/drawing/2014/chart" uri="{C3380CC4-5D6E-409C-BE32-E72D297353CC}">
              <c16:uniqueId val="{00000002-1B2F-4A8E-AC93-5B0955036BCB}"/>
            </c:ext>
          </c:extLst>
        </c:ser>
        <c:dLbls>
          <c:showLegendKey val="0"/>
          <c:showVal val="0"/>
          <c:showCatName val="0"/>
          <c:showSerName val="0"/>
          <c:showPercent val="0"/>
          <c:showBubbleSize val="0"/>
        </c:dLbls>
        <c:gapWidth val="80"/>
        <c:axId val="533070608"/>
        <c:axId val="533070936"/>
      </c:barChart>
      <c:catAx>
        <c:axId val="533070608"/>
        <c:scaling>
          <c:orientation val="minMax"/>
        </c:scaling>
        <c:delete val="0"/>
        <c:axPos val="b"/>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Roboto" panose="02000000000000000000" pitchFamily="2" charset="0"/>
                <a:ea typeface="Roboto" panose="02000000000000000000" pitchFamily="2" charset="0"/>
                <a:cs typeface="+mn-cs"/>
              </a:defRPr>
            </a:pPr>
            <a:endParaRPr lang="sv-SE"/>
          </a:p>
        </c:txPr>
        <c:crossAx val="533070936"/>
        <c:crosses val="autoZero"/>
        <c:auto val="1"/>
        <c:lblAlgn val="ctr"/>
        <c:lblOffset val="100"/>
        <c:noMultiLvlLbl val="0"/>
      </c:catAx>
      <c:valAx>
        <c:axId val="533070936"/>
        <c:scaling>
          <c:orientation val="minMax"/>
        </c:scaling>
        <c:delete val="0"/>
        <c:axPos val="l"/>
        <c:majorGridlines>
          <c:spPr>
            <a:ln w="9525" cap="flat" cmpd="sng" algn="ctr">
              <a:solidFill>
                <a:sysClr val="window" lastClr="FFFFFF">
                  <a:lumMod val="75000"/>
                </a:sysClr>
              </a:solidFill>
              <a:round/>
            </a:ln>
            <a:effectLst/>
          </c:spPr>
        </c:majorGridlines>
        <c:numFmt formatCode="General" sourceLinked="0"/>
        <c:majorTickMark val="out"/>
        <c:minorTickMark val="none"/>
        <c:tickLblPos val="nextTo"/>
        <c:spPr>
          <a:noFill/>
          <a:ln>
            <a:solidFill>
              <a:sysClr val="windowText" lastClr="000000"/>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Roboto" panose="02000000000000000000" pitchFamily="2" charset="0"/>
                <a:ea typeface="Roboto" panose="02000000000000000000" pitchFamily="2" charset="0"/>
                <a:cs typeface="+mn-cs"/>
              </a:defRPr>
            </a:pPr>
            <a:endParaRPr lang="sv-SE"/>
          </a:p>
        </c:txPr>
        <c:crossAx val="533070608"/>
        <c:crosses val="autoZero"/>
        <c:crossBetween val="between"/>
      </c:valAx>
      <c:spPr>
        <a:noFill/>
        <a:ln>
          <a:noFill/>
        </a:ln>
        <a:effectLst/>
      </c:spPr>
    </c:plotArea>
    <c:legend>
      <c:legendPos val="b"/>
      <c:layout>
        <c:manualLayout>
          <c:xMode val="edge"/>
          <c:yMode val="edge"/>
          <c:x val="0.28441566600621754"/>
          <c:y val="0.95134314406360942"/>
          <c:w val="0.44093426483272785"/>
          <c:h val="4.0048268081000982E-2"/>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Roboto" panose="02000000000000000000" pitchFamily="2" charset="0"/>
              <a:ea typeface="Roboto" panose="02000000000000000000" pitchFamily="2" charset="0"/>
              <a:cs typeface="+mn-cs"/>
            </a:defRPr>
          </a:pPr>
          <a:endParaRPr lang="sv-SE"/>
        </a:p>
      </c:txPr>
    </c:legend>
    <c:plotVisOnly val="1"/>
    <c:dispBlanksAs val="gap"/>
    <c:showDLblsOverMax val="0"/>
  </c:chart>
  <c:spPr>
    <a:noFill/>
    <a:ln w="9525" cap="flat" cmpd="sng" algn="ctr">
      <a:noFill/>
      <a:round/>
    </a:ln>
    <a:effectLst/>
  </c:spPr>
  <c:txPr>
    <a:bodyPr/>
    <a:lstStyle/>
    <a:p>
      <a:pPr>
        <a:defRPr sz="900" b="0">
          <a:solidFill>
            <a:sysClr val="windowText" lastClr="000000"/>
          </a:solidFill>
          <a:latin typeface="Roboto" panose="02000000000000000000" pitchFamily="2" charset="0"/>
          <a:ea typeface="Roboto" panose="02000000000000000000" pitchFamily="2" charset="0"/>
        </a:defRPr>
      </a:pPr>
      <a:endParaRPr lang="sv-SE"/>
    </a:p>
  </c:txPr>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3.6198803445982621E-2"/>
          <c:y val="2.1728547089231016E-2"/>
          <c:w val="0.9300580979174643"/>
          <c:h val="0.88911575209244631"/>
        </c:manualLayout>
      </c:layout>
      <c:barChart>
        <c:barDir val="col"/>
        <c:grouping val="stacked"/>
        <c:varyColors val="0"/>
        <c:ser>
          <c:idx val="3"/>
          <c:order val="0"/>
          <c:tx>
            <c:strRef>
              <c:f>'Data Dia 35'!$B$8</c:f>
              <c:strCache>
                <c:ptCount val="1"/>
                <c:pt idx="0">
                  <c:v>Tjänstepension via valcentral</c:v>
                </c:pt>
              </c:strCache>
            </c:strRef>
          </c:tx>
          <c:spPr>
            <a:solidFill>
              <a:srgbClr val="6679BB"/>
            </a:solidFill>
            <a:ln>
              <a:noFill/>
            </a:ln>
            <a:effectLst/>
          </c:spPr>
          <c:invertIfNegative val="0"/>
          <c:cat>
            <c:strRef>
              <c:f>'Data Dia 35'!$A$9:$A$18</c:f>
              <c:strCache>
                <c:ptCount val="10"/>
                <c:pt idx="0">
                  <c:v>2014</c:v>
                </c:pt>
                <c:pt idx="1">
                  <c:v>2015</c:v>
                </c:pt>
                <c:pt idx="2">
                  <c:v>2016</c:v>
                </c:pt>
                <c:pt idx="3">
                  <c:v>2017</c:v>
                </c:pt>
                <c:pt idx="4">
                  <c:v>2018</c:v>
                </c:pt>
                <c:pt idx="5">
                  <c:v>2019</c:v>
                </c:pt>
                <c:pt idx="6">
                  <c:v>2020</c:v>
                </c:pt>
                <c:pt idx="7">
                  <c:v>2021</c:v>
                </c:pt>
                <c:pt idx="8">
                  <c:v>2022</c:v>
                </c:pt>
                <c:pt idx="9">
                  <c:v>2023</c:v>
                </c:pt>
              </c:strCache>
            </c:strRef>
          </c:cat>
          <c:val>
            <c:numRef>
              <c:f>'Data Dia 35'!$B$9:$B$18</c:f>
              <c:numCache>
                <c:formatCode>0.000</c:formatCode>
                <c:ptCount val="10"/>
                <c:pt idx="0">
                  <c:v>6.0426099999999998</c:v>
                </c:pt>
                <c:pt idx="1">
                  <c:v>11.958685849</c:v>
                </c:pt>
                <c:pt idx="2">
                  <c:v>9.5210108144600003</c:v>
                </c:pt>
                <c:pt idx="3">
                  <c:v>12.892101329789998</c:v>
                </c:pt>
                <c:pt idx="4">
                  <c:v>12.912101291299999</c:v>
                </c:pt>
                <c:pt idx="5">
                  <c:v>16.575291874000001</c:v>
                </c:pt>
                <c:pt idx="6">
                  <c:v>13.965531625000001</c:v>
                </c:pt>
                <c:pt idx="7">
                  <c:v>19.492732530000001</c:v>
                </c:pt>
                <c:pt idx="8">
                  <c:v>20.099540309999998</c:v>
                </c:pt>
                <c:pt idx="9">
                  <c:v>26.662535500000001</c:v>
                </c:pt>
              </c:numCache>
            </c:numRef>
          </c:val>
          <c:extLst>
            <c:ext xmlns:c16="http://schemas.microsoft.com/office/drawing/2014/chart" uri="{C3380CC4-5D6E-409C-BE32-E72D297353CC}">
              <c16:uniqueId val="{00000000-7D3B-4A3B-957C-4BFB2D96F442}"/>
            </c:ext>
          </c:extLst>
        </c:ser>
        <c:ser>
          <c:idx val="2"/>
          <c:order val="1"/>
          <c:tx>
            <c:strRef>
              <c:f>'Data Dia 35'!$C$8</c:f>
              <c:strCache>
                <c:ptCount val="1"/>
                <c:pt idx="0">
                  <c:v>Tjänstepension utanför valcentral</c:v>
                </c:pt>
              </c:strCache>
            </c:strRef>
          </c:tx>
          <c:spPr>
            <a:solidFill>
              <a:srgbClr val="FFD478"/>
            </a:solidFill>
            <a:ln>
              <a:noFill/>
            </a:ln>
            <a:effectLst/>
          </c:spPr>
          <c:invertIfNegative val="0"/>
          <c:cat>
            <c:strRef>
              <c:f>'Data Dia 35'!$A$9:$A$18</c:f>
              <c:strCache>
                <c:ptCount val="10"/>
                <c:pt idx="0">
                  <c:v>2014</c:v>
                </c:pt>
                <c:pt idx="1">
                  <c:v>2015</c:v>
                </c:pt>
                <c:pt idx="2">
                  <c:v>2016</c:v>
                </c:pt>
                <c:pt idx="3">
                  <c:v>2017</c:v>
                </c:pt>
                <c:pt idx="4">
                  <c:v>2018</c:v>
                </c:pt>
                <c:pt idx="5">
                  <c:v>2019</c:v>
                </c:pt>
                <c:pt idx="6">
                  <c:v>2020</c:v>
                </c:pt>
                <c:pt idx="7">
                  <c:v>2021</c:v>
                </c:pt>
                <c:pt idx="8">
                  <c:v>2022</c:v>
                </c:pt>
                <c:pt idx="9">
                  <c:v>2023</c:v>
                </c:pt>
              </c:strCache>
            </c:strRef>
          </c:cat>
          <c:val>
            <c:numRef>
              <c:f>'Data Dia 35'!$C$9:$C$18</c:f>
              <c:numCache>
                <c:formatCode>0.000</c:formatCode>
                <c:ptCount val="10"/>
                <c:pt idx="0">
                  <c:v>12.016257</c:v>
                </c:pt>
                <c:pt idx="1">
                  <c:v>12.271566717000001</c:v>
                </c:pt>
                <c:pt idx="2">
                  <c:v>11.47991077048</c:v>
                </c:pt>
                <c:pt idx="3">
                  <c:v>16.01287711654</c:v>
                </c:pt>
                <c:pt idx="4">
                  <c:v>20.17989425248</c:v>
                </c:pt>
                <c:pt idx="5">
                  <c:v>22.200699036</c:v>
                </c:pt>
                <c:pt idx="6">
                  <c:v>27.267262035000002</c:v>
                </c:pt>
                <c:pt idx="7">
                  <c:v>41.805967258999999</c:v>
                </c:pt>
                <c:pt idx="8">
                  <c:v>35.691911404999999</c:v>
                </c:pt>
                <c:pt idx="9">
                  <c:v>44.958810538000002</c:v>
                </c:pt>
              </c:numCache>
            </c:numRef>
          </c:val>
          <c:extLst>
            <c:ext xmlns:c16="http://schemas.microsoft.com/office/drawing/2014/chart" uri="{C3380CC4-5D6E-409C-BE32-E72D297353CC}">
              <c16:uniqueId val="{00000001-7D3B-4A3B-957C-4BFB2D96F442}"/>
            </c:ext>
          </c:extLst>
        </c:ser>
        <c:ser>
          <c:idx val="0"/>
          <c:order val="2"/>
          <c:tx>
            <c:strRef>
              <c:f>'Data Dia 35'!$D$8</c:f>
              <c:strCache>
                <c:ptCount val="1"/>
                <c:pt idx="0">
                  <c:v>Privat kapitalförsäkring</c:v>
                </c:pt>
              </c:strCache>
            </c:strRef>
          </c:tx>
          <c:spPr>
            <a:solidFill>
              <a:srgbClr val="E93E84"/>
            </a:solidFill>
            <a:ln>
              <a:noFill/>
            </a:ln>
            <a:effectLst/>
          </c:spPr>
          <c:invertIfNegative val="0"/>
          <c:cat>
            <c:strRef>
              <c:f>'Data Dia 35'!$A$9:$A$18</c:f>
              <c:strCache>
                <c:ptCount val="10"/>
                <c:pt idx="0">
                  <c:v>2014</c:v>
                </c:pt>
                <c:pt idx="1">
                  <c:v>2015</c:v>
                </c:pt>
                <c:pt idx="2">
                  <c:v>2016</c:v>
                </c:pt>
                <c:pt idx="3">
                  <c:v>2017</c:v>
                </c:pt>
                <c:pt idx="4">
                  <c:v>2018</c:v>
                </c:pt>
                <c:pt idx="5">
                  <c:v>2019</c:v>
                </c:pt>
                <c:pt idx="6">
                  <c:v>2020</c:v>
                </c:pt>
                <c:pt idx="7">
                  <c:v>2021</c:v>
                </c:pt>
                <c:pt idx="8">
                  <c:v>2022</c:v>
                </c:pt>
                <c:pt idx="9">
                  <c:v>2023</c:v>
                </c:pt>
              </c:strCache>
            </c:strRef>
          </c:cat>
          <c:val>
            <c:numRef>
              <c:f>'Data Dia 35'!$D$9:$D$18</c:f>
              <c:numCache>
                <c:formatCode>0.000</c:formatCode>
                <c:ptCount val="10"/>
                <c:pt idx="0">
                  <c:v>12.346266999999999</c:v>
                </c:pt>
                <c:pt idx="1">
                  <c:v>6.4702999999999997E-2</c:v>
                </c:pt>
                <c:pt idx="2">
                  <c:v>7.659033E-3</c:v>
                </c:pt>
                <c:pt idx="3">
                  <c:v>2.9011459E-2</c:v>
                </c:pt>
                <c:pt idx="4">
                  <c:v>2.7461292000000002E-2</c:v>
                </c:pt>
                <c:pt idx="5">
                  <c:v>1.303123E-2</c:v>
                </c:pt>
                <c:pt idx="6">
                  <c:v>0.86183764900000004</c:v>
                </c:pt>
                <c:pt idx="7">
                  <c:v>0.13035048399999999</c:v>
                </c:pt>
                <c:pt idx="8">
                  <c:v>6.0559556E-2</c:v>
                </c:pt>
                <c:pt idx="9">
                  <c:v>5.8044869999999998E-2</c:v>
                </c:pt>
              </c:numCache>
            </c:numRef>
          </c:val>
          <c:extLst>
            <c:ext xmlns:c16="http://schemas.microsoft.com/office/drawing/2014/chart" uri="{C3380CC4-5D6E-409C-BE32-E72D297353CC}">
              <c16:uniqueId val="{00000002-7D3B-4A3B-957C-4BFB2D96F442}"/>
            </c:ext>
          </c:extLst>
        </c:ser>
        <c:ser>
          <c:idx val="1"/>
          <c:order val="3"/>
          <c:tx>
            <c:strRef>
              <c:f>'Data Dia 35'!$E$8</c:f>
              <c:strCache>
                <c:ptCount val="1"/>
                <c:pt idx="0">
                  <c:v>Privat pensionsförsäkring</c:v>
                </c:pt>
              </c:strCache>
            </c:strRef>
          </c:tx>
          <c:spPr>
            <a:solidFill>
              <a:srgbClr val="C6DE89"/>
            </a:solidFill>
            <a:ln>
              <a:noFill/>
            </a:ln>
            <a:effectLst/>
          </c:spPr>
          <c:invertIfNegative val="0"/>
          <c:cat>
            <c:strRef>
              <c:f>'Data Dia 35'!$A$9:$A$18</c:f>
              <c:strCache>
                <c:ptCount val="10"/>
                <c:pt idx="0">
                  <c:v>2014</c:v>
                </c:pt>
                <c:pt idx="1">
                  <c:v>2015</c:v>
                </c:pt>
                <c:pt idx="2">
                  <c:v>2016</c:v>
                </c:pt>
                <c:pt idx="3">
                  <c:v>2017</c:v>
                </c:pt>
                <c:pt idx="4">
                  <c:v>2018</c:v>
                </c:pt>
                <c:pt idx="5">
                  <c:v>2019</c:v>
                </c:pt>
                <c:pt idx="6">
                  <c:v>2020</c:v>
                </c:pt>
                <c:pt idx="7">
                  <c:v>2021</c:v>
                </c:pt>
                <c:pt idx="8">
                  <c:v>2022</c:v>
                </c:pt>
                <c:pt idx="9">
                  <c:v>2023</c:v>
                </c:pt>
              </c:strCache>
            </c:strRef>
          </c:cat>
          <c:val>
            <c:numRef>
              <c:f>'Data Dia 35'!$E$9:$E$18</c:f>
              <c:numCache>
                <c:formatCode>0.000</c:formatCode>
                <c:ptCount val="10"/>
                <c:pt idx="0">
                  <c:v>3.2598379999999998</c:v>
                </c:pt>
                <c:pt idx="1">
                  <c:v>3.2678211460000002</c:v>
                </c:pt>
                <c:pt idx="2">
                  <c:v>2.2153554800799999</c:v>
                </c:pt>
                <c:pt idx="3">
                  <c:v>2.3596651512700006</c:v>
                </c:pt>
                <c:pt idx="4">
                  <c:v>2.5697433362800002</c:v>
                </c:pt>
                <c:pt idx="5">
                  <c:v>2.828705443</c:v>
                </c:pt>
                <c:pt idx="6">
                  <c:v>2.6808190540000001</c:v>
                </c:pt>
                <c:pt idx="7">
                  <c:v>3.3079873850000001</c:v>
                </c:pt>
                <c:pt idx="8">
                  <c:v>2.8671584870000002</c:v>
                </c:pt>
                <c:pt idx="9">
                  <c:v>3.7938911690000001</c:v>
                </c:pt>
              </c:numCache>
            </c:numRef>
          </c:val>
          <c:extLst>
            <c:ext xmlns:c16="http://schemas.microsoft.com/office/drawing/2014/chart" uri="{C3380CC4-5D6E-409C-BE32-E72D297353CC}">
              <c16:uniqueId val="{00000003-7D3B-4A3B-957C-4BFB2D96F442}"/>
            </c:ext>
          </c:extLst>
        </c:ser>
        <c:dLbls>
          <c:showLegendKey val="0"/>
          <c:showVal val="0"/>
          <c:showCatName val="0"/>
          <c:showSerName val="0"/>
          <c:showPercent val="0"/>
          <c:showBubbleSize val="0"/>
        </c:dLbls>
        <c:gapWidth val="80"/>
        <c:overlap val="100"/>
        <c:axId val="533070608"/>
        <c:axId val="533070936"/>
      </c:barChart>
      <c:catAx>
        <c:axId val="533070608"/>
        <c:scaling>
          <c:orientation val="minMax"/>
        </c:scaling>
        <c:delete val="0"/>
        <c:axPos val="b"/>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solidFill>
                <a:latin typeface="Roboto" panose="02000000000000000000" pitchFamily="2" charset="0"/>
                <a:ea typeface="Roboto" panose="02000000000000000000" pitchFamily="2" charset="0"/>
                <a:cs typeface="Roboto" panose="02000000000000000000" pitchFamily="2" charset="0"/>
              </a:defRPr>
            </a:pPr>
            <a:endParaRPr lang="sv-SE"/>
          </a:p>
        </c:txPr>
        <c:crossAx val="533070936"/>
        <c:crosses val="autoZero"/>
        <c:auto val="1"/>
        <c:lblAlgn val="ctr"/>
        <c:lblOffset val="100"/>
        <c:noMultiLvlLbl val="0"/>
      </c:catAx>
      <c:valAx>
        <c:axId val="533070936"/>
        <c:scaling>
          <c:orientation val="minMax"/>
        </c:scaling>
        <c:delete val="0"/>
        <c:axPos val="l"/>
        <c:numFmt formatCode="0"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chemeClr val="tx1"/>
                </a:solidFill>
                <a:latin typeface="Roboto" panose="02000000000000000000" pitchFamily="2" charset="0"/>
                <a:ea typeface="Roboto" panose="02000000000000000000" pitchFamily="2" charset="0"/>
                <a:cs typeface="Roboto" panose="02000000000000000000" pitchFamily="2" charset="0"/>
              </a:defRPr>
            </a:pPr>
            <a:endParaRPr lang="sv-SE"/>
          </a:p>
        </c:txPr>
        <c:crossAx val="533070608"/>
        <c:crosses val="autoZero"/>
        <c:crossBetween val="between"/>
      </c:valAx>
      <c:spPr>
        <a:noFill/>
        <a:ln>
          <a:noFill/>
        </a:ln>
        <a:effectLst/>
      </c:spPr>
    </c:plotArea>
    <c:legend>
      <c:legendPos val="t"/>
      <c:layout>
        <c:manualLayout>
          <c:xMode val="edge"/>
          <c:yMode val="edge"/>
          <c:x val="1.5587776686476552E-2"/>
          <c:y val="0.95291043937335873"/>
          <c:w val="0.95754890046777974"/>
          <c:h val="3.7420947173743009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Roboto" panose="02000000000000000000" pitchFamily="2" charset="0"/>
              <a:ea typeface="Roboto" panose="02000000000000000000" pitchFamily="2" charset="0"/>
              <a:cs typeface="Roboto" panose="02000000000000000000" pitchFamily="2" charset="0"/>
            </a:defRPr>
          </a:pPr>
          <a:endParaRPr lang="sv-SE"/>
        </a:p>
      </c:txPr>
    </c:legend>
    <c:plotVisOnly val="1"/>
    <c:dispBlanksAs val="gap"/>
    <c:showDLblsOverMax val="0"/>
  </c:chart>
  <c:spPr>
    <a:solidFill>
      <a:schemeClr val="bg1"/>
    </a:solidFill>
    <a:ln w="9525" cap="flat" cmpd="sng" algn="ctr">
      <a:noFill/>
      <a:round/>
    </a:ln>
    <a:effectLst/>
  </c:spPr>
  <c:txPr>
    <a:bodyPr/>
    <a:lstStyle/>
    <a:p>
      <a:pPr>
        <a:defRPr sz="900">
          <a:solidFill>
            <a:schemeClr val="tx1"/>
          </a:solidFill>
          <a:latin typeface="Roboto" panose="02000000000000000000" pitchFamily="2" charset="0"/>
          <a:ea typeface="Roboto" panose="02000000000000000000" pitchFamily="2" charset="0"/>
          <a:cs typeface="Roboto" panose="02000000000000000000" pitchFamily="2" charset="0"/>
        </a:defRPr>
      </a:pPr>
      <a:endParaRPr lang="sv-SE"/>
    </a:p>
  </c:txPr>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5.6524558575185457E-2"/>
          <c:y val="2.5815380852760268E-2"/>
          <c:w val="0.93503755609855488"/>
          <c:h val="0.90115442588703809"/>
        </c:manualLayout>
      </c:layout>
      <c:barChart>
        <c:barDir val="col"/>
        <c:grouping val="stacked"/>
        <c:varyColors val="0"/>
        <c:ser>
          <c:idx val="0"/>
          <c:order val="0"/>
          <c:tx>
            <c:strRef>
              <c:f>'Data Dia 36'!$B$8</c:f>
              <c:strCache>
                <c:ptCount val="1"/>
                <c:pt idx="0">
                  <c:v>Depåförsäkring</c:v>
                </c:pt>
              </c:strCache>
            </c:strRef>
          </c:tx>
          <c:spPr>
            <a:solidFill>
              <a:srgbClr val="6679BB"/>
            </a:solidFill>
            <a:ln>
              <a:noFill/>
            </a:ln>
            <a:effectLst/>
          </c:spPr>
          <c:invertIfNegative val="0"/>
          <c:cat>
            <c:strRef>
              <c:f>'Data Dia 36'!$A$9:$A$18</c:f>
              <c:strCache>
                <c:ptCount val="10"/>
                <c:pt idx="0">
                  <c:v>2013</c:v>
                </c:pt>
                <c:pt idx="1">
                  <c:v>2014</c:v>
                </c:pt>
                <c:pt idx="2">
                  <c:v>2015</c:v>
                </c:pt>
                <c:pt idx="3">
                  <c:v>2016</c:v>
                </c:pt>
                <c:pt idx="4">
                  <c:v>2017</c:v>
                </c:pt>
                <c:pt idx="5">
                  <c:v>2018</c:v>
                </c:pt>
                <c:pt idx="6">
                  <c:v>2019</c:v>
                </c:pt>
                <c:pt idx="7">
                  <c:v>2020</c:v>
                </c:pt>
                <c:pt idx="8">
                  <c:v>2021</c:v>
                </c:pt>
                <c:pt idx="9">
                  <c:v>2022</c:v>
                </c:pt>
              </c:strCache>
            </c:strRef>
          </c:cat>
          <c:val>
            <c:numRef>
              <c:f>'Data Dia 36'!$B$9:$B$18</c:f>
              <c:numCache>
                <c:formatCode>#,##0</c:formatCode>
                <c:ptCount val="10"/>
                <c:pt idx="0">
                  <c:v>116.112285</c:v>
                </c:pt>
                <c:pt idx="1">
                  <c:v>137.30824200000001</c:v>
                </c:pt>
                <c:pt idx="2">
                  <c:v>178.057918</c:v>
                </c:pt>
                <c:pt idx="3">
                  <c:v>211.813723203</c:v>
                </c:pt>
                <c:pt idx="4">
                  <c:v>240.077805864</c:v>
                </c:pt>
                <c:pt idx="5">
                  <c:v>249.69190105300001</c:v>
                </c:pt>
                <c:pt idx="6">
                  <c:v>322.44902686</c:v>
                </c:pt>
                <c:pt idx="7">
                  <c:v>415.20928630499998</c:v>
                </c:pt>
                <c:pt idx="8">
                  <c:v>608.78020285599996</c:v>
                </c:pt>
                <c:pt idx="9">
                  <c:v>501.37074234699998</c:v>
                </c:pt>
              </c:numCache>
            </c:numRef>
          </c:val>
          <c:extLst>
            <c:ext xmlns:c16="http://schemas.microsoft.com/office/drawing/2014/chart" uri="{C3380CC4-5D6E-409C-BE32-E72D297353CC}">
              <c16:uniqueId val="{00000000-3B80-44B7-B215-DED83487BC3A}"/>
            </c:ext>
          </c:extLst>
        </c:ser>
        <c:ser>
          <c:idx val="1"/>
          <c:order val="1"/>
          <c:tx>
            <c:strRef>
              <c:f>'Data Dia 36'!$C$8</c:f>
              <c:strCache>
                <c:ptCount val="1"/>
                <c:pt idx="0">
                  <c:v>Fondförsäkring</c:v>
                </c:pt>
              </c:strCache>
            </c:strRef>
          </c:tx>
          <c:spPr>
            <a:solidFill>
              <a:srgbClr val="FFD478"/>
            </a:solidFill>
            <a:ln>
              <a:noFill/>
            </a:ln>
            <a:effectLst/>
          </c:spPr>
          <c:invertIfNegative val="0"/>
          <c:cat>
            <c:strRef>
              <c:f>'Data Dia 36'!$A$9:$A$18</c:f>
              <c:strCache>
                <c:ptCount val="10"/>
                <c:pt idx="0">
                  <c:v>2013</c:v>
                </c:pt>
                <c:pt idx="1">
                  <c:v>2014</c:v>
                </c:pt>
                <c:pt idx="2">
                  <c:v>2015</c:v>
                </c:pt>
                <c:pt idx="3">
                  <c:v>2016</c:v>
                </c:pt>
                <c:pt idx="4">
                  <c:v>2017</c:v>
                </c:pt>
                <c:pt idx="5">
                  <c:v>2018</c:v>
                </c:pt>
                <c:pt idx="6">
                  <c:v>2019</c:v>
                </c:pt>
                <c:pt idx="7">
                  <c:v>2020</c:v>
                </c:pt>
                <c:pt idx="8">
                  <c:v>2021</c:v>
                </c:pt>
                <c:pt idx="9">
                  <c:v>2022</c:v>
                </c:pt>
              </c:strCache>
            </c:strRef>
          </c:cat>
          <c:val>
            <c:numRef>
              <c:f>'Data Dia 36'!$C$9:$C$18</c:f>
              <c:numCache>
                <c:formatCode>#,##0</c:formatCode>
                <c:ptCount val="10"/>
                <c:pt idx="0">
                  <c:v>97.897515999999996</c:v>
                </c:pt>
                <c:pt idx="1">
                  <c:v>111.109437</c:v>
                </c:pt>
                <c:pt idx="2">
                  <c:v>122.202347</c:v>
                </c:pt>
                <c:pt idx="3">
                  <c:v>124.858216046</c:v>
                </c:pt>
                <c:pt idx="4">
                  <c:v>131.49047293699999</c:v>
                </c:pt>
                <c:pt idx="5">
                  <c:v>119.75901269000001</c:v>
                </c:pt>
                <c:pt idx="6">
                  <c:v>140.554428102</c:v>
                </c:pt>
                <c:pt idx="7">
                  <c:v>148.40747211499999</c:v>
                </c:pt>
                <c:pt idx="8">
                  <c:v>175.70576543199999</c:v>
                </c:pt>
                <c:pt idx="9">
                  <c:v>150.26566364600001</c:v>
                </c:pt>
              </c:numCache>
            </c:numRef>
          </c:val>
          <c:extLst>
            <c:ext xmlns:c16="http://schemas.microsoft.com/office/drawing/2014/chart" uri="{C3380CC4-5D6E-409C-BE32-E72D297353CC}">
              <c16:uniqueId val="{00000001-3B80-44B7-B215-DED83487BC3A}"/>
            </c:ext>
          </c:extLst>
        </c:ser>
        <c:ser>
          <c:idx val="2"/>
          <c:order val="2"/>
          <c:tx>
            <c:strRef>
              <c:f>'Data Dia 36'!$D$8</c:f>
              <c:strCache>
                <c:ptCount val="1"/>
                <c:pt idx="0">
                  <c:v>Traditionell försäkring</c:v>
                </c:pt>
              </c:strCache>
            </c:strRef>
          </c:tx>
          <c:spPr>
            <a:solidFill>
              <a:srgbClr val="E93E84"/>
            </a:solidFill>
            <a:ln>
              <a:noFill/>
            </a:ln>
            <a:effectLst/>
          </c:spPr>
          <c:invertIfNegative val="0"/>
          <c:cat>
            <c:strRef>
              <c:f>'Data Dia 36'!$A$9:$A$18</c:f>
              <c:strCache>
                <c:ptCount val="10"/>
                <c:pt idx="0">
                  <c:v>2013</c:v>
                </c:pt>
                <c:pt idx="1">
                  <c:v>2014</c:v>
                </c:pt>
                <c:pt idx="2">
                  <c:v>2015</c:v>
                </c:pt>
                <c:pt idx="3">
                  <c:v>2016</c:v>
                </c:pt>
                <c:pt idx="4">
                  <c:v>2017</c:v>
                </c:pt>
                <c:pt idx="5">
                  <c:v>2018</c:v>
                </c:pt>
                <c:pt idx="6">
                  <c:v>2019</c:v>
                </c:pt>
                <c:pt idx="7">
                  <c:v>2020</c:v>
                </c:pt>
                <c:pt idx="8">
                  <c:v>2021</c:v>
                </c:pt>
                <c:pt idx="9">
                  <c:v>2022</c:v>
                </c:pt>
              </c:strCache>
            </c:strRef>
          </c:cat>
          <c:val>
            <c:numRef>
              <c:f>'Data Dia 36'!$D$9:$D$18</c:f>
              <c:numCache>
                <c:formatCode>#,##0</c:formatCode>
                <c:ptCount val="10"/>
                <c:pt idx="0">
                  <c:v>56.557907999999998</c:v>
                </c:pt>
                <c:pt idx="1">
                  <c:v>69.219299000000007</c:v>
                </c:pt>
                <c:pt idx="2">
                  <c:v>85.543392999999995</c:v>
                </c:pt>
                <c:pt idx="3">
                  <c:v>93.663133010999999</c:v>
                </c:pt>
                <c:pt idx="4">
                  <c:v>106.18854362099999</c:v>
                </c:pt>
                <c:pt idx="5">
                  <c:v>121.14877923100001</c:v>
                </c:pt>
                <c:pt idx="6">
                  <c:v>137.419353371</c:v>
                </c:pt>
                <c:pt idx="7">
                  <c:v>143.95390597299999</c:v>
                </c:pt>
                <c:pt idx="8">
                  <c:v>170.21190030700001</c:v>
                </c:pt>
                <c:pt idx="9">
                  <c:v>186.21953637799999</c:v>
                </c:pt>
              </c:numCache>
            </c:numRef>
          </c:val>
          <c:extLst>
            <c:ext xmlns:c16="http://schemas.microsoft.com/office/drawing/2014/chart" uri="{C3380CC4-5D6E-409C-BE32-E72D297353CC}">
              <c16:uniqueId val="{00000002-3B80-44B7-B215-DED83487BC3A}"/>
            </c:ext>
          </c:extLst>
        </c:ser>
        <c:dLbls>
          <c:showLegendKey val="0"/>
          <c:showVal val="0"/>
          <c:showCatName val="0"/>
          <c:showSerName val="0"/>
          <c:showPercent val="0"/>
          <c:showBubbleSize val="0"/>
        </c:dLbls>
        <c:gapWidth val="80"/>
        <c:overlap val="100"/>
        <c:axId val="533070608"/>
        <c:axId val="533070936"/>
      </c:barChart>
      <c:catAx>
        <c:axId val="533070608"/>
        <c:scaling>
          <c:orientation val="minMax"/>
        </c:scaling>
        <c:delete val="0"/>
        <c:axPos val="b"/>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solidFill>
                <a:latin typeface="Roboto" panose="02000000000000000000" pitchFamily="2" charset="0"/>
                <a:ea typeface="Roboto" panose="02000000000000000000" pitchFamily="2" charset="0"/>
                <a:cs typeface="Roboto" panose="02000000000000000000" pitchFamily="2" charset="0"/>
              </a:defRPr>
            </a:pPr>
            <a:endParaRPr lang="sv-SE"/>
          </a:p>
        </c:txPr>
        <c:crossAx val="533070936"/>
        <c:crosses val="autoZero"/>
        <c:auto val="1"/>
        <c:lblAlgn val="ctr"/>
        <c:lblOffset val="100"/>
        <c:noMultiLvlLbl val="0"/>
      </c:catAx>
      <c:valAx>
        <c:axId val="533070936"/>
        <c:scaling>
          <c:orientation val="minMax"/>
          <c:max val="1000"/>
        </c:scaling>
        <c:delete val="0"/>
        <c:axPos val="l"/>
        <c:majorGridlines>
          <c:spPr>
            <a:ln w="9525" cap="flat" cmpd="sng" algn="ctr">
              <a:solidFill>
                <a:schemeClr val="tx1">
                  <a:lumMod val="15000"/>
                  <a:lumOff val="85000"/>
                </a:schemeClr>
              </a:solidFill>
              <a:round/>
            </a:ln>
            <a:effectLst/>
          </c:spPr>
        </c:majorGridlines>
        <c:numFmt formatCode="#,##0"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chemeClr val="tx1"/>
                </a:solidFill>
                <a:latin typeface="Roboto" panose="02000000000000000000" pitchFamily="2" charset="0"/>
                <a:ea typeface="Roboto" panose="02000000000000000000" pitchFamily="2" charset="0"/>
                <a:cs typeface="Roboto" panose="02000000000000000000" pitchFamily="2" charset="0"/>
              </a:defRPr>
            </a:pPr>
            <a:endParaRPr lang="sv-SE"/>
          </a:p>
        </c:txPr>
        <c:crossAx val="533070608"/>
        <c:crosses val="autoZero"/>
        <c:crossBetween val="between"/>
      </c:valAx>
      <c:spPr>
        <a:noFill/>
        <a:ln>
          <a:noFill/>
        </a:ln>
        <a:effectLst/>
      </c:spPr>
    </c:plotArea>
    <c:legend>
      <c:legendPos val="b"/>
      <c:layout>
        <c:manualLayout>
          <c:xMode val="edge"/>
          <c:yMode val="edge"/>
          <c:x val="0.11690474241655346"/>
          <c:y val="0.95690696001073206"/>
          <c:w val="0.82556569881889763"/>
          <c:h val="3.8818328554538414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Roboto" panose="02000000000000000000" pitchFamily="2" charset="0"/>
              <a:ea typeface="Roboto" panose="02000000000000000000" pitchFamily="2" charset="0"/>
              <a:cs typeface="Roboto" panose="02000000000000000000" pitchFamily="2" charset="0"/>
            </a:defRPr>
          </a:pPr>
          <a:endParaRPr lang="sv-SE"/>
        </a:p>
      </c:txPr>
    </c:legend>
    <c:plotVisOnly val="1"/>
    <c:dispBlanksAs val="gap"/>
    <c:showDLblsOverMax val="0"/>
  </c:chart>
  <c:spPr>
    <a:solidFill>
      <a:schemeClr val="bg1"/>
    </a:solidFill>
    <a:ln w="9525" cap="flat" cmpd="sng" algn="ctr">
      <a:noFill/>
      <a:round/>
    </a:ln>
    <a:effectLst/>
  </c:spPr>
  <c:txPr>
    <a:bodyPr/>
    <a:lstStyle/>
    <a:p>
      <a:pPr>
        <a:defRPr sz="900">
          <a:solidFill>
            <a:schemeClr val="tx1"/>
          </a:solidFill>
          <a:latin typeface="Roboto" panose="02000000000000000000" pitchFamily="2" charset="0"/>
          <a:ea typeface="Roboto" panose="02000000000000000000" pitchFamily="2" charset="0"/>
          <a:cs typeface="Roboto" panose="02000000000000000000" pitchFamily="2" charset="0"/>
        </a:defRPr>
      </a:pPr>
      <a:endParaRPr lang="sv-SE"/>
    </a:p>
  </c:txPr>
</c:chartSpace>
</file>

<file path=xl/charts/chart4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1792152366461286E-2"/>
          <c:y val="1.5080644018288078E-2"/>
          <c:w val="0.93317941176470587"/>
          <c:h val="0.90568079451819106"/>
        </c:manualLayout>
      </c:layout>
      <c:barChart>
        <c:barDir val="col"/>
        <c:grouping val="stacked"/>
        <c:varyColors val="0"/>
        <c:ser>
          <c:idx val="0"/>
          <c:order val="0"/>
          <c:tx>
            <c:strRef>
              <c:f>'Data Dia 37'!$B$8</c:f>
              <c:strCache>
                <c:ptCount val="1"/>
                <c:pt idx="0">
                  <c:v>Livförsäkring: Traditionell försäkring</c:v>
                </c:pt>
              </c:strCache>
            </c:strRef>
          </c:tx>
          <c:spPr>
            <a:solidFill>
              <a:schemeClr val="accent1"/>
            </a:solidFill>
            <a:ln w="22225">
              <a:noFill/>
            </a:ln>
            <a:effectLst/>
          </c:spPr>
          <c:invertIfNegative val="0"/>
          <c:cat>
            <c:strRef>
              <c:f>'Data Dia 37'!$A$9:$A$17</c:f>
              <c:strCache>
                <c:ptCount val="9"/>
                <c:pt idx="0">
                  <c:v>2015</c:v>
                </c:pt>
                <c:pt idx="1">
                  <c:v>2016</c:v>
                </c:pt>
                <c:pt idx="2">
                  <c:v>2017</c:v>
                </c:pt>
                <c:pt idx="3">
                  <c:v>2018</c:v>
                </c:pt>
                <c:pt idx="4">
                  <c:v>2019</c:v>
                </c:pt>
                <c:pt idx="5">
                  <c:v>2020</c:v>
                </c:pt>
                <c:pt idx="6">
                  <c:v>2021</c:v>
                </c:pt>
                <c:pt idx="7">
                  <c:v>2022</c:v>
                </c:pt>
                <c:pt idx="8">
                  <c:v>2023</c:v>
                </c:pt>
              </c:strCache>
            </c:strRef>
          </c:cat>
          <c:val>
            <c:numRef>
              <c:f>'Data Dia 37'!$B$9:$B$17</c:f>
              <c:numCache>
                <c:formatCode>#\ ##0.0</c:formatCode>
                <c:ptCount val="9"/>
                <c:pt idx="0">
                  <c:v>2443.6695076589976</c:v>
                </c:pt>
                <c:pt idx="1">
                  <c:v>2482.9411031039949</c:v>
                </c:pt>
                <c:pt idx="2">
                  <c:v>2665.8287009780006</c:v>
                </c:pt>
                <c:pt idx="3">
                  <c:v>2625.3030941230031</c:v>
                </c:pt>
                <c:pt idx="4">
                  <c:v>2954.3212745079959</c:v>
                </c:pt>
                <c:pt idx="5">
                  <c:v>3054.2411635380049</c:v>
                </c:pt>
                <c:pt idx="6" formatCode="0.0">
                  <c:v>3812.1324850610054</c:v>
                </c:pt>
                <c:pt idx="7" formatCode="0.0">
                  <c:v>3504.4809739730026</c:v>
                </c:pt>
                <c:pt idx="8" formatCode="0.0">
                  <c:v>3738.5419335639999</c:v>
                </c:pt>
              </c:numCache>
            </c:numRef>
          </c:val>
          <c:extLst>
            <c:ext xmlns:c16="http://schemas.microsoft.com/office/drawing/2014/chart" uri="{C3380CC4-5D6E-409C-BE32-E72D297353CC}">
              <c16:uniqueId val="{00000000-8C02-49E5-8AC7-DD455D07D2E9}"/>
            </c:ext>
          </c:extLst>
        </c:ser>
        <c:ser>
          <c:idx val="1"/>
          <c:order val="1"/>
          <c:tx>
            <c:strRef>
              <c:f>'Data Dia 37'!$C$8</c:f>
              <c:strCache>
                <c:ptCount val="1"/>
                <c:pt idx="0">
                  <c:v>Livförsäkring: Fondförsäkring</c:v>
                </c:pt>
              </c:strCache>
            </c:strRef>
          </c:tx>
          <c:spPr>
            <a:solidFill>
              <a:schemeClr val="accent2"/>
            </a:solidFill>
            <a:ln w="22225">
              <a:noFill/>
            </a:ln>
            <a:effectLst/>
          </c:spPr>
          <c:invertIfNegative val="0"/>
          <c:cat>
            <c:strRef>
              <c:f>'Data Dia 37'!$A$9:$A$17</c:f>
              <c:strCache>
                <c:ptCount val="9"/>
                <c:pt idx="0">
                  <c:v>2015</c:v>
                </c:pt>
                <c:pt idx="1">
                  <c:v>2016</c:v>
                </c:pt>
                <c:pt idx="2">
                  <c:v>2017</c:v>
                </c:pt>
                <c:pt idx="3">
                  <c:v>2018</c:v>
                </c:pt>
                <c:pt idx="4">
                  <c:v>2019</c:v>
                </c:pt>
                <c:pt idx="5">
                  <c:v>2020</c:v>
                </c:pt>
                <c:pt idx="6">
                  <c:v>2021</c:v>
                </c:pt>
                <c:pt idx="7">
                  <c:v>2022</c:v>
                </c:pt>
                <c:pt idx="8">
                  <c:v>2023</c:v>
                </c:pt>
              </c:strCache>
            </c:strRef>
          </c:cat>
          <c:val>
            <c:numRef>
              <c:f>'Data Dia 37'!$C$9:$C$17</c:f>
              <c:numCache>
                <c:formatCode>#\ ##0.0</c:formatCode>
                <c:ptCount val="9"/>
                <c:pt idx="0">
                  <c:v>796.4691499999999</c:v>
                </c:pt>
                <c:pt idx="1">
                  <c:v>989.7675650000001</c:v>
                </c:pt>
                <c:pt idx="2">
                  <c:v>1103.8994459999999</c:v>
                </c:pt>
                <c:pt idx="3">
                  <c:v>1066.83546918</c:v>
                </c:pt>
                <c:pt idx="4">
                  <c:v>1355.371245347</c:v>
                </c:pt>
                <c:pt idx="5">
                  <c:v>1463.5702631049999</c:v>
                </c:pt>
                <c:pt idx="6" formatCode="0.0">
                  <c:v>1842.2745169519999</c:v>
                </c:pt>
                <c:pt idx="7" formatCode="0.0">
                  <c:v>1604.353663073</c:v>
                </c:pt>
                <c:pt idx="8" formatCode="0.0">
                  <c:v>1875.3549482070002</c:v>
                </c:pt>
              </c:numCache>
            </c:numRef>
          </c:val>
          <c:extLst>
            <c:ext xmlns:c16="http://schemas.microsoft.com/office/drawing/2014/chart" uri="{C3380CC4-5D6E-409C-BE32-E72D297353CC}">
              <c16:uniqueId val="{00000001-8C02-49E5-8AC7-DD455D07D2E9}"/>
            </c:ext>
          </c:extLst>
        </c:ser>
        <c:ser>
          <c:idx val="2"/>
          <c:order val="2"/>
          <c:tx>
            <c:strRef>
              <c:f>'Data Dia 37'!$D$8</c:f>
              <c:strCache>
                <c:ptCount val="1"/>
                <c:pt idx="0">
                  <c:v>Livförsäkring: Depåförsäkring</c:v>
                </c:pt>
              </c:strCache>
            </c:strRef>
          </c:tx>
          <c:spPr>
            <a:solidFill>
              <a:schemeClr val="accent3"/>
            </a:solidFill>
            <a:ln w="22225">
              <a:noFill/>
            </a:ln>
            <a:effectLst/>
          </c:spPr>
          <c:invertIfNegative val="0"/>
          <c:cat>
            <c:strRef>
              <c:f>'Data Dia 37'!$A$9:$A$17</c:f>
              <c:strCache>
                <c:ptCount val="9"/>
                <c:pt idx="0">
                  <c:v>2015</c:v>
                </c:pt>
                <c:pt idx="1">
                  <c:v>2016</c:v>
                </c:pt>
                <c:pt idx="2">
                  <c:v>2017</c:v>
                </c:pt>
                <c:pt idx="3">
                  <c:v>2018</c:v>
                </c:pt>
                <c:pt idx="4">
                  <c:v>2019</c:v>
                </c:pt>
                <c:pt idx="5">
                  <c:v>2020</c:v>
                </c:pt>
                <c:pt idx="6">
                  <c:v>2021</c:v>
                </c:pt>
                <c:pt idx="7">
                  <c:v>2022</c:v>
                </c:pt>
                <c:pt idx="8">
                  <c:v>2023</c:v>
                </c:pt>
              </c:strCache>
            </c:strRef>
          </c:cat>
          <c:val>
            <c:numRef>
              <c:f>'Data Dia 37'!$D$9:$D$17</c:f>
              <c:numCache>
                <c:formatCode>#\ ##0.0</c:formatCode>
                <c:ptCount val="9"/>
                <c:pt idx="0">
                  <c:v>209.059371</c:v>
                </c:pt>
                <c:pt idx="1">
                  <c:v>212.93259</c:v>
                </c:pt>
                <c:pt idx="2">
                  <c:v>208.60438500000001</c:v>
                </c:pt>
                <c:pt idx="3">
                  <c:v>260.012615891</c:v>
                </c:pt>
                <c:pt idx="4">
                  <c:v>349.17190164800002</c:v>
                </c:pt>
                <c:pt idx="5">
                  <c:v>473.98778007699991</c:v>
                </c:pt>
                <c:pt idx="6" formatCode="0.0">
                  <c:v>693.71962920200008</c:v>
                </c:pt>
                <c:pt idx="7" formatCode="0.0">
                  <c:v>576.29767994099996</c:v>
                </c:pt>
                <c:pt idx="8" formatCode="0.0">
                  <c:v>674.54581196699996</c:v>
                </c:pt>
              </c:numCache>
            </c:numRef>
          </c:val>
          <c:extLst>
            <c:ext xmlns:c16="http://schemas.microsoft.com/office/drawing/2014/chart" uri="{C3380CC4-5D6E-409C-BE32-E72D297353CC}">
              <c16:uniqueId val="{00000002-8C02-49E5-8AC7-DD455D07D2E9}"/>
            </c:ext>
          </c:extLst>
        </c:ser>
        <c:ser>
          <c:idx val="3"/>
          <c:order val="3"/>
          <c:tx>
            <c:strRef>
              <c:f>'Data Dia 37'!$E$8</c:f>
              <c:strCache>
                <c:ptCount val="1"/>
                <c:pt idx="0">
                  <c:v>Skadeförsäkring</c:v>
                </c:pt>
              </c:strCache>
            </c:strRef>
          </c:tx>
          <c:spPr>
            <a:solidFill>
              <a:schemeClr val="accent4"/>
            </a:solidFill>
            <a:ln w="25400">
              <a:noFill/>
            </a:ln>
            <a:effectLst/>
          </c:spPr>
          <c:invertIfNegative val="0"/>
          <c:cat>
            <c:strRef>
              <c:f>'Data Dia 37'!$A$9:$A$17</c:f>
              <c:strCache>
                <c:ptCount val="9"/>
                <c:pt idx="0">
                  <c:v>2015</c:v>
                </c:pt>
                <c:pt idx="1">
                  <c:v>2016</c:v>
                </c:pt>
                <c:pt idx="2">
                  <c:v>2017</c:v>
                </c:pt>
                <c:pt idx="3">
                  <c:v>2018</c:v>
                </c:pt>
                <c:pt idx="4">
                  <c:v>2019</c:v>
                </c:pt>
                <c:pt idx="5">
                  <c:v>2020</c:v>
                </c:pt>
                <c:pt idx="6">
                  <c:v>2021</c:v>
                </c:pt>
                <c:pt idx="7">
                  <c:v>2022</c:v>
                </c:pt>
                <c:pt idx="8">
                  <c:v>2023</c:v>
                </c:pt>
              </c:strCache>
            </c:strRef>
          </c:cat>
          <c:val>
            <c:numRef>
              <c:f>'Data Dia 37'!$E$9:$E$17</c:f>
              <c:numCache>
                <c:formatCode>#\ ##0.0</c:formatCode>
                <c:ptCount val="9"/>
                <c:pt idx="0">
                  <c:v>494.73013804999994</c:v>
                </c:pt>
                <c:pt idx="1">
                  <c:v>497.57506033600015</c:v>
                </c:pt>
                <c:pt idx="2">
                  <c:v>543.35108204900007</c:v>
                </c:pt>
                <c:pt idx="3">
                  <c:v>543.21725136299995</c:v>
                </c:pt>
                <c:pt idx="4">
                  <c:v>572.88966064099952</c:v>
                </c:pt>
                <c:pt idx="5">
                  <c:v>582.92081354199968</c:v>
                </c:pt>
                <c:pt idx="6" formatCode="0.0">
                  <c:v>669.78651160400057</c:v>
                </c:pt>
                <c:pt idx="7" formatCode="0.0">
                  <c:v>642.46410661899984</c:v>
                </c:pt>
                <c:pt idx="8" formatCode="0.0">
                  <c:v>681.41117150699984</c:v>
                </c:pt>
              </c:numCache>
            </c:numRef>
          </c:val>
          <c:extLst>
            <c:ext xmlns:c16="http://schemas.microsoft.com/office/drawing/2014/chart" uri="{C3380CC4-5D6E-409C-BE32-E72D297353CC}">
              <c16:uniqueId val="{00000003-8C02-49E5-8AC7-DD455D07D2E9}"/>
            </c:ext>
          </c:extLst>
        </c:ser>
        <c:dLbls>
          <c:showLegendKey val="0"/>
          <c:showVal val="0"/>
          <c:showCatName val="0"/>
          <c:showSerName val="0"/>
          <c:showPercent val="0"/>
          <c:showBubbleSize val="0"/>
        </c:dLbls>
        <c:gapWidth val="80"/>
        <c:overlap val="100"/>
        <c:axId val="1249665647"/>
        <c:axId val="1249662735"/>
      </c:barChart>
      <c:lineChart>
        <c:grouping val="standard"/>
        <c:varyColors val="0"/>
        <c:ser>
          <c:idx val="4"/>
          <c:order val="4"/>
          <c:tx>
            <c:strRef>
              <c:f>'Data Dia 37'!$G$8</c:f>
              <c:strCache>
                <c:ptCount val="1"/>
                <c:pt idx="0">
                  <c:v>BNP</c:v>
                </c:pt>
              </c:strCache>
            </c:strRef>
          </c:tx>
          <c:spPr>
            <a:ln w="28575" cap="rnd">
              <a:solidFill>
                <a:schemeClr val="tx1"/>
              </a:solidFill>
              <a:round/>
            </a:ln>
            <a:effectLst/>
          </c:spPr>
          <c:marker>
            <c:symbol val="none"/>
          </c:marker>
          <c:cat>
            <c:strRef>
              <c:f>'Data Dia 37'!$A$9:$A$17</c:f>
              <c:strCache>
                <c:ptCount val="9"/>
                <c:pt idx="0">
                  <c:v>2015</c:v>
                </c:pt>
                <c:pt idx="1">
                  <c:v>2016</c:v>
                </c:pt>
                <c:pt idx="2">
                  <c:v>2017</c:v>
                </c:pt>
                <c:pt idx="3">
                  <c:v>2018</c:v>
                </c:pt>
                <c:pt idx="4">
                  <c:v>2019</c:v>
                </c:pt>
                <c:pt idx="5">
                  <c:v>2020</c:v>
                </c:pt>
                <c:pt idx="6">
                  <c:v>2021</c:v>
                </c:pt>
                <c:pt idx="7">
                  <c:v>2022</c:v>
                </c:pt>
                <c:pt idx="8">
                  <c:v>2023</c:v>
                </c:pt>
              </c:strCache>
            </c:strRef>
          </c:cat>
          <c:val>
            <c:numRef>
              <c:f>'Data Dia 37'!$G$9:$G$17</c:f>
              <c:numCache>
                <c:formatCode>#\ ##0.0</c:formatCode>
                <c:ptCount val="9"/>
                <c:pt idx="0">
                  <c:v>4260.47</c:v>
                </c:pt>
                <c:pt idx="1">
                  <c:v>4415.0309999999999</c:v>
                </c:pt>
                <c:pt idx="2">
                  <c:v>4625.0940000000001</c:v>
                </c:pt>
                <c:pt idx="3">
                  <c:v>4828.3059999999996</c:v>
                </c:pt>
                <c:pt idx="4">
                  <c:v>5049.6189999999997</c:v>
                </c:pt>
                <c:pt idx="5">
                  <c:v>5038.5379999999996</c:v>
                </c:pt>
                <c:pt idx="6" formatCode="0.0">
                  <c:v>5486.558</c:v>
                </c:pt>
                <c:pt idx="7" formatCode="0.0">
                  <c:v>5971.5510000000004</c:v>
                </c:pt>
                <c:pt idx="8" formatCode="0.0">
                  <c:v>6294.6660000000002</c:v>
                </c:pt>
              </c:numCache>
            </c:numRef>
          </c:val>
          <c:smooth val="0"/>
          <c:extLst>
            <c:ext xmlns:c16="http://schemas.microsoft.com/office/drawing/2014/chart" uri="{C3380CC4-5D6E-409C-BE32-E72D297353CC}">
              <c16:uniqueId val="{00000004-8C02-49E5-8AC7-DD455D07D2E9}"/>
            </c:ext>
          </c:extLst>
        </c:ser>
        <c:dLbls>
          <c:showLegendKey val="0"/>
          <c:showVal val="0"/>
          <c:showCatName val="0"/>
          <c:showSerName val="0"/>
          <c:showPercent val="0"/>
          <c:showBubbleSize val="0"/>
        </c:dLbls>
        <c:marker val="1"/>
        <c:smooth val="0"/>
        <c:axId val="1249665647"/>
        <c:axId val="1249662735"/>
      </c:lineChart>
      <c:catAx>
        <c:axId val="1249665647"/>
        <c:scaling>
          <c:orientation val="minMax"/>
          <c:min val="1"/>
        </c:scaling>
        <c:delete val="0"/>
        <c:axPos val="b"/>
        <c:numFmt formatCode="yyyy;@" sourceLinked="0"/>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Roboto" panose="02000000000000000000" pitchFamily="2" charset="0"/>
                <a:ea typeface="Roboto" panose="02000000000000000000" pitchFamily="2" charset="0"/>
                <a:cs typeface="Verdana" panose="020B0604030504040204" pitchFamily="34" charset="0"/>
              </a:defRPr>
            </a:pPr>
            <a:endParaRPr lang="sv-SE"/>
          </a:p>
        </c:txPr>
        <c:crossAx val="1249662735"/>
        <c:crosses val="autoZero"/>
        <c:auto val="1"/>
        <c:lblAlgn val="ctr"/>
        <c:lblOffset val="100"/>
        <c:noMultiLvlLbl val="0"/>
      </c:catAx>
      <c:valAx>
        <c:axId val="1249662735"/>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out"/>
        <c:minorTickMark val="none"/>
        <c:tickLblPos val="nextTo"/>
        <c:spPr>
          <a:noFill/>
          <a:ln w="6350">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Roboto" panose="02000000000000000000" pitchFamily="2" charset="0"/>
                <a:ea typeface="Roboto" panose="02000000000000000000" pitchFamily="2" charset="0"/>
                <a:cs typeface="Verdana" panose="020B0604030504040204" pitchFamily="34" charset="0"/>
              </a:defRPr>
            </a:pPr>
            <a:endParaRPr lang="sv-SE"/>
          </a:p>
        </c:txPr>
        <c:crossAx val="1249665647"/>
        <c:crosses val="autoZero"/>
        <c:crossBetween val="between"/>
        <c:majorUnit val="1000"/>
      </c:valAx>
      <c:spPr>
        <a:noFill/>
        <a:ln>
          <a:noFill/>
        </a:ln>
        <a:effectLst/>
      </c:spPr>
    </c:plotArea>
    <c:legend>
      <c:legendPos val="b"/>
      <c:layout>
        <c:manualLayout>
          <c:xMode val="edge"/>
          <c:yMode val="edge"/>
          <c:x val="0"/>
          <c:y val="0.96673658792394845"/>
          <c:w val="1"/>
          <c:h val="3.3263412076051574E-2"/>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Roboto" panose="02000000000000000000" pitchFamily="2" charset="0"/>
              <a:ea typeface="Roboto" panose="02000000000000000000" pitchFamily="2" charset="0"/>
              <a:cs typeface="Verdana" panose="020B0604030504040204" pitchFamily="34" charset="0"/>
            </a:defRPr>
          </a:pPr>
          <a:endParaRPr lang="sv-SE"/>
        </a:p>
      </c:txPr>
    </c:legend>
    <c:plotVisOnly val="1"/>
    <c:dispBlanksAs val="gap"/>
    <c:showDLblsOverMax val="0"/>
  </c:chart>
  <c:spPr>
    <a:noFill/>
    <a:ln w="9525" cap="flat" cmpd="sng" algn="ctr">
      <a:noFill/>
      <a:round/>
    </a:ln>
    <a:effectLst/>
  </c:spPr>
  <c:txPr>
    <a:bodyPr/>
    <a:lstStyle/>
    <a:p>
      <a:pPr>
        <a:defRPr sz="900" b="0">
          <a:solidFill>
            <a:sysClr val="windowText" lastClr="000000"/>
          </a:solidFill>
          <a:latin typeface="Roboto" panose="02000000000000000000" pitchFamily="2" charset="0"/>
          <a:ea typeface="Roboto" panose="02000000000000000000" pitchFamily="2" charset="0"/>
          <a:cs typeface="Verdana" panose="020B0604030504040204" pitchFamily="34" charset="0"/>
        </a:defRPr>
      </a:pPr>
      <a:endParaRPr lang="sv-SE"/>
    </a:p>
  </c:txPr>
</c:chartSpace>
</file>

<file path=xl/charts/chart4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4.2958062087671986E-2"/>
          <c:y val="2.71590358117914E-2"/>
          <c:w val="0.95561181338370216"/>
          <c:h val="0.81765697426636241"/>
        </c:manualLayout>
      </c:layout>
      <c:barChart>
        <c:barDir val="col"/>
        <c:grouping val="stacked"/>
        <c:varyColors val="0"/>
        <c:ser>
          <c:idx val="0"/>
          <c:order val="0"/>
          <c:tx>
            <c:strRef>
              <c:f>'Data Dia 38'!$B$8</c:f>
              <c:strCache>
                <c:ptCount val="1"/>
                <c:pt idx="0">
                  <c:v>Försäkringsföretag</c:v>
                </c:pt>
              </c:strCache>
            </c:strRef>
          </c:tx>
          <c:spPr>
            <a:solidFill>
              <a:srgbClr val="6679BB"/>
            </a:solidFill>
            <a:ln>
              <a:noFill/>
            </a:ln>
            <a:effectLst/>
          </c:spPr>
          <c:invertIfNegative val="0"/>
          <c:cat>
            <c:strRef>
              <c:f>'Data Dia 38'!$A$9:$A$37</c:f>
              <c:strCache>
                <c:ptCount val="29"/>
                <c:pt idx="0">
                  <c:v>Luxemburg</c:v>
                </c:pt>
                <c:pt idx="1">
                  <c:v>Nederländerna</c:v>
                </c:pt>
                <c:pt idx="2">
                  <c:v>Danmark</c:v>
                </c:pt>
                <c:pt idx="3">
                  <c:v>Sverige</c:v>
                </c:pt>
                <c:pt idx="4">
                  <c:v>Frankrike</c:v>
                </c:pt>
                <c:pt idx="5">
                  <c:v>Irland</c:v>
                </c:pt>
                <c:pt idx="6">
                  <c:v>Malta</c:v>
                </c:pt>
                <c:pt idx="7">
                  <c:v>Belgien</c:v>
                </c:pt>
                <c:pt idx="8">
                  <c:v>Tyskland</c:v>
                </c:pt>
                <c:pt idx="9">
                  <c:v>Italien</c:v>
                </c:pt>
                <c:pt idx="10">
                  <c:v>Norge</c:v>
                </c:pt>
                <c:pt idx="11">
                  <c:v>Österrike</c:v>
                </c:pt>
                <c:pt idx="12">
                  <c:v>Finland</c:v>
                </c:pt>
                <c:pt idx="13">
                  <c:v>Portugal</c:v>
                </c:pt>
                <c:pt idx="14">
                  <c:v>Spanien</c:v>
                </c:pt>
                <c:pt idx="15">
                  <c:v>Slovenien</c:v>
                </c:pt>
                <c:pt idx="16">
                  <c:v>Cypern</c:v>
                </c:pt>
                <c:pt idx="17">
                  <c:v>Grekland</c:v>
                </c:pt>
                <c:pt idx="18">
                  <c:v>Kroatien</c:v>
                </c:pt>
                <c:pt idx="19">
                  <c:v>Slovakien</c:v>
                </c:pt>
                <c:pt idx="20">
                  <c:v>Estland</c:v>
                </c:pt>
                <c:pt idx="21">
                  <c:v>Tjeckien</c:v>
                </c:pt>
                <c:pt idx="22">
                  <c:v>Bulgarien</c:v>
                </c:pt>
                <c:pt idx="23">
                  <c:v>Polen</c:v>
                </c:pt>
                <c:pt idx="24">
                  <c:v>Island</c:v>
                </c:pt>
                <c:pt idx="25">
                  <c:v>Ungern</c:v>
                </c:pt>
                <c:pt idx="26">
                  <c:v>Lettland</c:v>
                </c:pt>
                <c:pt idx="27">
                  <c:v>Litauien</c:v>
                </c:pt>
                <c:pt idx="28">
                  <c:v>Rumänien</c:v>
                </c:pt>
              </c:strCache>
            </c:strRef>
          </c:cat>
          <c:val>
            <c:numRef>
              <c:f>'Data Dia 38'!$B$9:$B$37</c:f>
              <c:numCache>
                <c:formatCode>0.0</c:formatCode>
                <c:ptCount val="29"/>
                <c:pt idx="0">
                  <c:v>363.72070972492605</c:v>
                </c:pt>
                <c:pt idx="1">
                  <c:v>43.070744674156039</c:v>
                </c:pt>
                <c:pt idx="2">
                  <c:v>158.90557246332136</c:v>
                </c:pt>
                <c:pt idx="3">
                  <c:v>63.93283260378152</c:v>
                </c:pt>
                <c:pt idx="4">
                  <c:v>96.378126360101319</c:v>
                </c:pt>
                <c:pt idx="5">
                  <c:v>101.07265134516152</c:v>
                </c:pt>
                <c:pt idx="6">
                  <c:v>70.748894587217961</c:v>
                </c:pt>
                <c:pt idx="7">
                  <c:v>55.800585187405183</c:v>
                </c:pt>
                <c:pt idx="8">
                  <c:v>53.768932048258264</c:v>
                </c:pt>
                <c:pt idx="9">
                  <c:v>46.092403210241834</c:v>
                </c:pt>
                <c:pt idx="10">
                  <c:v>46.17434770589086</c:v>
                </c:pt>
                <c:pt idx="11">
                  <c:v>27.092181268973331</c:v>
                </c:pt>
                <c:pt idx="12">
                  <c:v>29.285696803475471</c:v>
                </c:pt>
                <c:pt idx="13">
                  <c:v>19.670646593555624</c:v>
                </c:pt>
                <c:pt idx="14">
                  <c:v>20.916957464416889</c:v>
                </c:pt>
                <c:pt idx="15">
                  <c:v>14.10517739849357</c:v>
                </c:pt>
                <c:pt idx="16">
                  <c:v>16.13887105934382</c:v>
                </c:pt>
                <c:pt idx="17">
                  <c:v>8.8803400413794478</c:v>
                </c:pt>
                <c:pt idx="18">
                  <c:v>7.8144996928366348</c:v>
                </c:pt>
                <c:pt idx="19">
                  <c:v>4.2078748356612277</c:v>
                </c:pt>
                <c:pt idx="20">
                  <c:v>6.0952593253083673</c:v>
                </c:pt>
                <c:pt idx="21">
                  <c:v>6.0758053777175176</c:v>
                </c:pt>
                <c:pt idx="22">
                  <c:v>6.0336782049644491</c:v>
                </c:pt>
                <c:pt idx="23">
                  <c:v>5.7918869671914655</c:v>
                </c:pt>
                <c:pt idx="24">
                  <c:v>5.2687928456667281</c:v>
                </c:pt>
                <c:pt idx="25">
                  <c:v>4.523199889277187</c:v>
                </c:pt>
                <c:pt idx="26">
                  <c:v>3.6395954323649145</c:v>
                </c:pt>
                <c:pt idx="27">
                  <c:v>2.446972704232468</c:v>
                </c:pt>
                <c:pt idx="28">
                  <c:v>1.7891033611193459</c:v>
                </c:pt>
              </c:numCache>
            </c:numRef>
          </c:val>
          <c:extLst>
            <c:ext xmlns:c16="http://schemas.microsoft.com/office/drawing/2014/chart" uri="{C3380CC4-5D6E-409C-BE32-E72D297353CC}">
              <c16:uniqueId val="{00000000-31E8-4BDF-85D6-BB53364F028E}"/>
            </c:ext>
          </c:extLst>
        </c:ser>
        <c:ser>
          <c:idx val="1"/>
          <c:order val="1"/>
          <c:tx>
            <c:strRef>
              <c:f>'Data Dia 38'!$C$8</c:f>
              <c:strCache>
                <c:ptCount val="1"/>
                <c:pt idx="0">
                  <c:v>Tjänstepensionsföretag</c:v>
                </c:pt>
              </c:strCache>
            </c:strRef>
          </c:tx>
          <c:spPr>
            <a:solidFill>
              <a:srgbClr val="FFD478"/>
            </a:solidFill>
            <a:ln>
              <a:noFill/>
            </a:ln>
            <a:effectLst/>
          </c:spPr>
          <c:invertIfNegative val="0"/>
          <c:cat>
            <c:strRef>
              <c:f>'Data Dia 38'!$A$9:$A$37</c:f>
              <c:strCache>
                <c:ptCount val="29"/>
                <c:pt idx="0">
                  <c:v>Luxemburg</c:v>
                </c:pt>
                <c:pt idx="1">
                  <c:v>Nederländerna</c:v>
                </c:pt>
                <c:pt idx="2">
                  <c:v>Danmark</c:v>
                </c:pt>
                <c:pt idx="3">
                  <c:v>Sverige</c:v>
                </c:pt>
                <c:pt idx="4">
                  <c:v>Frankrike</c:v>
                </c:pt>
                <c:pt idx="5">
                  <c:v>Irland</c:v>
                </c:pt>
                <c:pt idx="6">
                  <c:v>Malta</c:v>
                </c:pt>
                <c:pt idx="7">
                  <c:v>Belgien</c:v>
                </c:pt>
                <c:pt idx="8">
                  <c:v>Tyskland</c:v>
                </c:pt>
                <c:pt idx="9">
                  <c:v>Italien</c:v>
                </c:pt>
                <c:pt idx="10">
                  <c:v>Norge</c:v>
                </c:pt>
                <c:pt idx="11">
                  <c:v>Österrike</c:v>
                </c:pt>
                <c:pt idx="12">
                  <c:v>Finland</c:v>
                </c:pt>
                <c:pt idx="13">
                  <c:v>Portugal</c:v>
                </c:pt>
                <c:pt idx="14">
                  <c:v>Spanien</c:v>
                </c:pt>
                <c:pt idx="15">
                  <c:v>Slovenien</c:v>
                </c:pt>
                <c:pt idx="16">
                  <c:v>Cypern</c:v>
                </c:pt>
                <c:pt idx="17">
                  <c:v>Grekland</c:v>
                </c:pt>
                <c:pt idx="18">
                  <c:v>Kroatien</c:v>
                </c:pt>
                <c:pt idx="19">
                  <c:v>Slovakien</c:v>
                </c:pt>
                <c:pt idx="20">
                  <c:v>Estland</c:v>
                </c:pt>
                <c:pt idx="21">
                  <c:v>Tjeckien</c:v>
                </c:pt>
                <c:pt idx="22">
                  <c:v>Bulgarien</c:v>
                </c:pt>
                <c:pt idx="23">
                  <c:v>Polen</c:v>
                </c:pt>
                <c:pt idx="24">
                  <c:v>Island</c:v>
                </c:pt>
                <c:pt idx="25">
                  <c:v>Ungern</c:v>
                </c:pt>
                <c:pt idx="26">
                  <c:v>Lettland</c:v>
                </c:pt>
                <c:pt idx="27">
                  <c:v>Litauien</c:v>
                </c:pt>
                <c:pt idx="28">
                  <c:v>Rumänien</c:v>
                </c:pt>
              </c:strCache>
            </c:strRef>
          </c:cat>
          <c:val>
            <c:numRef>
              <c:f>'Data Dia 38'!$C$9:$C$37</c:f>
              <c:numCache>
                <c:formatCode>0.0</c:formatCode>
                <c:ptCount val="29"/>
                <c:pt idx="0">
                  <c:v>2.6869887125896481</c:v>
                </c:pt>
                <c:pt idx="1">
                  <c:v>140.66700005131477</c:v>
                </c:pt>
                <c:pt idx="2">
                  <c:v>0</c:v>
                </c:pt>
                <c:pt idx="3">
                  <c:v>45.206622059575494</c:v>
                </c:pt>
                <c:pt idx="4">
                  <c:v>7.2985890621098077</c:v>
                </c:pt>
                <c:pt idx="5">
                  <c:v>0</c:v>
                </c:pt>
                <c:pt idx="6">
                  <c:v>0</c:v>
                </c:pt>
                <c:pt idx="7">
                  <c:v>5.9831687386475334</c:v>
                </c:pt>
                <c:pt idx="8">
                  <c:v>5.4505988605150009</c:v>
                </c:pt>
                <c:pt idx="9">
                  <c:v>8.280055161286052</c:v>
                </c:pt>
                <c:pt idx="10">
                  <c:v>7.5026135871781978</c:v>
                </c:pt>
                <c:pt idx="11">
                  <c:v>5.6347967768593659</c:v>
                </c:pt>
                <c:pt idx="12">
                  <c:v>1.2348065204637317</c:v>
                </c:pt>
                <c:pt idx="13">
                  <c:v>5.7433095797087317</c:v>
                </c:pt>
                <c:pt idx="14">
                  <c:v>2.4978674071692879</c:v>
                </c:pt>
                <c:pt idx="15">
                  <c:v>2.4947217924982881</c:v>
                </c:pt>
                <c:pt idx="16">
                  <c:v>0</c:v>
                </c:pt>
                <c:pt idx="17">
                  <c:v>0</c:v>
                </c:pt>
                <c:pt idx="18">
                  <c:v>0</c:v>
                </c:pt>
                <c:pt idx="19">
                  <c:v>2.3420997051316266</c:v>
                </c:pt>
                <c:pt idx="20">
                  <c:v>0</c:v>
                </c:pt>
                <c:pt idx="21">
                  <c:v>0</c:v>
                </c:pt>
                <c:pt idx="22">
                  <c:v>0</c:v>
                </c:pt>
                <c:pt idx="23">
                  <c:v>0</c:v>
                </c:pt>
                <c:pt idx="24">
                  <c:v>0</c:v>
                </c:pt>
                <c:pt idx="25">
                  <c:v>0.10573112674708995</c:v>
                </c:pt>
                <c:pt idx="26">
                  <c:v>0</c:v>
                </c:pt>
                <c:pt idx="27">
                  <c:v>0</c:v>
                </c:pt>
                <c:pt idx="28">
                  <c:v>0</c:v>
                </c:pt>
              </c:numCache>
            </c:numRef>
          </c:val>
          <c:extLst>
            <c:ext xmlns:c16="http://schemas.microsoft.com/office/drawing/2014/chart" uri="{C3380CC4-5D6E-409C-BE32-E72D297353CC}">
              <c16:uniqueId val="{00000001-31E8-4BDF-85D6-BB53364F028E}"/>
            </c:ext>
          </c:extLst>
        </c:ser>
        <c:dLbls>
          <c:showLegendKey val="0"/>
          <c:showVal val="0"/>
          <c:showCatName val="0"/>
          <c:showSerName val="0"/>
          <c:showPercent val="0"/>
          <c:showBubbleSize val="0"/>
        </c:dLbls>
        <c:gapWidth val="80"/>
        <c:overlap val="100"/>
        <c:axId val="533070608"/>
        <c:axId val="533070936"/>
      </c:barChart>
      <c:catAx>
        <c:axId val="533070608"/>
        <c:scaling>
          <c:orientation val="minMax"/>
        </c:scaling>
        <c:delete val="0"/>
        <c:axPos val="b"/>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800" b="0" i="0" u="none" strike="noStrike" kern="1200" baseline="0">
                <a:solidFill>
                  <a:schemeClr val="tx1"/>
                </a:solidFill>
                <a:latin typeface="Roboto" panose="02000000000000000000" pitchFamily="2" charset="0"/>
                <a:ea typeface="Roboto" panose="02000000000000000000" pitchFamily="2" charset="0"/>
                <a:cs typeface="+mn-cs"/>
              </a:defRPr>
            </a:pPr>
            <a:endParaRPr lang="sv-SE"/>
          </a:p>
        </c:txPr>
        <c:crossAx val="533070936"/>
        <c:crosses val="autoZero"/>
        <c:auto val="1"/>
        <c:lblAlgn val="ctr"/>
        <c:lblOffset val="100"/>
        <c:noMultiLvlLbl val="0"/>
      </c:catAx>
      <c:valAx>
        <c:axId val="533070936"/>
        <c:scaling>
          <c:orientation val="minMax"/>
          <c:max val="400"/>
        </c:scaling>
        <c:delete val="0"/>
        <c:axPos val="l"/>
        <c:majorGridlines>
          <c:spPr>
            <a:ln w="9525" cap="flat" cmpd="sng" algn="ctr">
              <a:solidFill>
                <a:schemeClr val="tx1">
                  <a:lumMod val="15000"/>
                  <a:lumOff val="85000"/>
                </a:schemeClr>
              </a:solidFill>
              <a:round/>
            </a:ln>
            <a:effectLst/>
          </c:spPr>
        </c:majorGridlines>
        <c:numFmt formatCode="0" sourceLinked="0"/>
        <c:majorTickMark val="out"/>
        <c:minorTickMark val="none"/>
        <c:tickLblPos val="nextTo"/>
        <c:spPr>
          <a:noFill/>
          <a:ln>
            <a:solidFill>
              <a:sysClr val="windowText" lastClr="000000"/>
            </a:solidFill>
          </a:ln>
          <a:effectLst/>
        </c:spPr>
        <c:txPr>
          <a:bodyPr rot="-60000000" spcFirstLastPara="1" vertOverflow="ellipsis" vert="horz" wrap="square" anchor="ctr" anchorCtr="1"/>
          <a:lstStyle/>
          <a:p>
            <a:pPr>
              <a:defRPr sz="800" b="0" i="0" u="none" strike="noStrike" kern="1200" baseline="0">
                <a:solidFill>
                  <a:schemeClr val="tx1"/>
                </a:solidFill>
                <a:latin typeface="Roboto" panose="02000000000000000000" pitchFamily="2" charset="0"/>
                <a:ea typeface="Roboto" panose="02000000000000000000" pitchFamily="2" charset="0"/>
                <a:cs typeface="+mn-cs"/>
              </a:defRPr>
            </a:pPr>
            <a:endParaRPr lang="sv-SE"/>
          </a:p>
        </c:txPr>
        <c:crossAx val="533070608"/>
        <c:crosses val="autoZero"/>
        <c:crossBetween val="between"/>
      </c:valAx>
      <c:spPr>
        <a:noFill/>
        <a:ln>
          <a:noFill/>
        </a:ln>
        <a:effectLst/>
      </c:spPr>
    </c:plotArea>
    <c:legend>
      <c:legendPos val="b"/>
      <c:layout>
        <c:manualLayout>
          <c:xMode val="edge"/>
          <c:yMode val="edge"/>
          <c:x val="0.2631256822985622"/>
          <c:y val="0.94498766012457414"/>
          <c:w val="0.48217661951548091"/>
          <c:h val="5.1902887139107609E-2"/>
        </c:manualLayout>
      </c:layout>
      <c:overlay val="0"/>
      <c:spPr>
        <a:noFill/>
        <a:ln>
          <a:noFill/>
        </a:ln>
        <a:effectLst/>
      </c:spPr>
      <c:txPr>
        <a:bodyPr rot="0" spcFirstLastPara="1" vertOverflow="ellipsis" vert="horz" wrap="square" anchor="ctr" anchorCtr="1"/>
        <a:lstStyle/>
        <a:p>
          <a:pPr>
            <a:defRPr sz="800" b="0" i="0" u="none" strike="noStrike" kern="1200" baseline="0">
              <a:solidFill>
                <a:schemeClr val="tx1"/>
              </a:solidFill>
              <a:latin typeface="Roboto" panose="02000000000000000000" pitchFamily="2" charset="0"/>
              <a:ea typeface="Roboto" panose="02000000000000000000" pitchFamily="2" charset="0"/>
              <a:cs typeface="+mn-cs"/>
            </a:defRPr>
          </a:pPr>
          <a:endParaRPr lang="sv-SE"/>
        </a:p>
      </c:txPr>
    </c:legend>
    <c:plotVisOnly val="1"/>
    <c:dispBlanksAs val="gap"/>
    <c:showDLblsOverMax val="0"/>
  </c:chart>
  <c:spPr>
    <a:noFill/>
    <a:ln w="9525" cap="flat" cmpd="sng" algn="ctr">
      <a:noFill/>
      <a:round/>
    </a:ln>
    <a:effectLst/>
  </c:spPr>
  <c:txPr>
    <a:bodyPr/>
    <a:lstStyle/>
    <a:p>
      <a:pPr>
        <a:defRPr sz="900">
          <a:solidFill>
            <a:schemeClr val="tx1"/>
          </a:solidFill>
          <a:latin typeface="Roboto" panose="02000000000000000000" pitchFamily="2" charset="0"/>
          <a:ea typeface="Roboto" panose="02000000000000000000" pitchFamily="2" charset="0"/>
        </a:defRPr>
      </a:pPr>
      <a:endParaRPr lang="sv-SE"/>
    </a:p>
  </c:txPr>
</c:chartSpace>
</file>

<file path=xl/charts/chart4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519485833501584"/>
          <c:y val="5.1357596048525432E-3"/>
          <c:w val="0.82214657237248412"/>
          <c:h val="0.90724358749361378"/>
        </c:manualLayout>
      </c:layout>
      <c:barChart>
        <c:barDir val="bar"/>
        <c:grouping val="stacked"/>
        <c:varyColors val="0"/>
        <c:ser>
          <c:idx val="2"/>
          <c:order val="0"/>
          <c:tx>
            <c:strRef>
              <c:f>'Data Dia 39'!$I$10</c:f>
              <c:strCache>
                <c:ptCount val="1"/>
                <c:pt idx="0">
                  <c:v>Traditionell försäkring</c:v>
                </c:pt>
              </c:strCache>
            </c:strRef>
          </c:tx>
          <c:spPr>
            <a:solidFill>
              <a:srgbClr val="6679BB"/>
            </a:solidFill>
            <a:ln>
              <a:noFill/>
            </a:ln>
            <a:effectLst/>
          </c:spPr>
          <c:invertIfNegative val="0"/>
          <c:cat>
            <c:multiLvlStrRef>
              <c:f>'Data Dia 39'!$A$11:$B$29</c:f>
              <c:multiLvlStrCache>
                <c:ptCount val="19"/>
                <c:lvl>
                  <c:pt idx="0">
                    <c:v>Alecta</c:v>
                  </c:pt>
                  <c:pt idx="1">
                    <c:v>AMF Pension</c:v>
                  </c:pt>
                  <c:pt idx="2">
                    <c:v>Folksam*</c:v>
                  </c:pt>
                  <c:pt idx="3">
                    <c:v>Afa Försäkring</c:v>
                  </c:pt>
                  <c:pt idx="4">
                    <c:v>SPK Tjänstepension</c:v>
                  </c:pt>
                  <c:pt idx="5">
                    <c:v>FPK Tjänstepension</c:v>
                  </c:pt>
                  <c:pt idx="6">
                    <c:v>VFF Tjänstepension</c:v>
                  </c:pt>
                  <c:pt idx="7">
                    <c:v>Skandia</c:v>
                  </c:pt>
                  <c:pt idx="8">
                    <c:v>SEB</c:v>
                  </c:pt>
                  <c:pt idx="9">
                    <c:v>Swedbank Försäkring</c:v>
                  </c:pt>
                  <c:pt idx="10">
                    <c:v>Länsförsäkringar</c:v>
                  </c:pt>
                  <c:pt idx="11">
                    <c:v>Nordea Liv</c:v>
                  </c:pt>
                  <c:pt idx="12">
                    <c:v>Handelsbanken</c:v>
                  </c:pt>
                  <c:pt idx="13">
                    <c:v>SPP</c:v>
                  </c:pt>
                  <c:pt idx="14">
                    <c:v>Avanza</c:v>
                  </c:pt>
                  <c:pt idx="15">
                    <c:v>Futur Pension</c:v>
                  </c:pt>
                  <c:pt idx="16">
                    <c:v>Nordnet</c:v>
                  </c:pt>
                  <c:pt idx="17">
                    <c:v>Movestic</c:v>
                  </c:pt>
                  <c:pt idx="18">
                    <c:v>Bliwa</c:v>
                  </c:pt>
                </c:lvl>
                <c:lvl>
                  <c:pt idx="0">
                    <c:v>Tjänstepensionsföretag</c:v>
                  </c:pt>
                  <c:pt idx="7">
                    <c:v>Livförsäkringsföretag</c:v>
                  </c:pt>
                </c:lvl>
              </c:multiLvlStrCache>
            </c:multiLvlStrRef>
          </c:cat>
          <c:val>
            <c:numRef>
              <c:f>'Data Dia 39'!$I$11:$I$29</c:f>
              <c:numCache>
                <c:formatCode>0.0</c:formatCode>
                <c:ptCount val="19"/>
                <c:pt idx="0">
                  <c:v>20.006657709948342</c:v>
                </c:pt>
                <c:pt idx="1">
                  <c:v>9.3513137234610504</c:v>
                </c:pt>
                <c:pt idx="2">
                  <c:v>6.9248180977562122</c:v>
                </c:pt>
                <c:pt idx="3">
                  <c:v>3.2416234999580227</c:v>
                </c:pt>
                <c:pt idx="4">
                  <c:v>0.48461509646884343</c:v>
                </c:pt>
                <c:pt idx="5">
                  <c:v>0.29050962489981286</c:v>
                </c:pt>
                <c:pt idx="6">
                  <c:v>0.18453271853239092</c:v>
                </c:pt>
                <c:pt idx="7">
                  <c:v>9.8202321082042534</c:v>
                </c:pt>
                <c:pt idx="8">
                  <c:v>3.50863077471366</c:v>
                </c:pt>
                <c:pt idx="9">
                  <c:v>0.41846377265202761</c:v>
                </c:pt>
                <c:pt idx="10">
                  <c:v>1.8477832096508537</c:v>
                </c:pt>
                <c:pt idx="11">
                  <c:v>0.61402582507934989</c:v>
                </c:pt>
                <c:pt idx="12">
                  <c:v>0.29081877594730038</c:v>
                </c:pt>
                <c:pt idx="13">
                  <c:v>1.419113618831799</c:v>
                </c:pt>
                <c:pt idx="14">
                  <c:v>1.1541028295683549E-15</c:v>
                </c:pt>
                <c:pt idx="15">
                  <c:v>2.7789153839898967E-2</c:v>
                </c:pt>
                <c:pt idx="16">
                  <c:v>0.10184277193689527</c:v>
                </c:pt>
                <c:pt idx="17">
                  <c:v>1.5801692837948814E-2</c:v>
                </c:pt>
                <c:pt idx="18">
                  <c:v>3.452868145693791E-2</c:v>
                </c:pt>
              </c:numCache>
            </c:numRef>
          </c:val>
          <c:extLst>
            <c:ext xmlns:c16="http://schemas.microsoft.com/office/drawing/2014/chart" uri="{C3380CC4-5D6E-409C-BE32-E72D297353CC}">
              <c16:uniqueId val="{00000000-D121-46FD-9C7F-7F99B2B2E9A8}"/>
            </c:ext>
          </c:extLst>
        </c:ser>
        <c:ser>
          <c:idx val="1"/>
          <c:order val="1"/>
          <c:tx>
            <c:strRef>
              <c:f>'Data Dia 39'!$H$10</c:f>
              <c:strCache>
                <c:ptCount val="1"/>
                <c:pt idx="0">
                  <c:v>Fondförsäkring</c:v>
                </c:pt>
              </c:strCache>
            </c:strRef>
          </c:tx>
          <c:spPr>
            <a:solidFill>
              <a:schemeClr val="accent2"/>
            </a:solidFill>
            <a:ln>
              <a:noFill/>
            </a:ln>
            <a:effectLst/>
          </c:spPr>
          <c:invertIfNegative val="0"/>
          <c:cat>
            <c:multiLvlStrRef>
              <c:f>'Data Dia 39'!$A$11:$B$29</c:f>
              <c:multiLvlStrCache>
                <c:ptCount val="19"/>
                <c:lvl>
                  <c:pt idx="0">
                    <c:v>Alecta</c:v>
                  </c:pt>
                  <c:pt idx="1">
                    <c:v>AMF Pension</c:v>
                  </c:pt>
                  <c:pt idx="2">
                    <c:v>Folksam*</c:v>
                  </c:pt>
                  <c:pt idx="3">
                    <c:v>Afa Försäkring</c:v>
                  </c:pt>
                  <c:pt idx="4">
                    <c:v>SPK Tjänstepension</c:v>
                  </c:pt>
                  <c:pt idx="5">
                    <c:v>FPK Tjänstepension</c:v>
                  </c:pt>
                  <c:pt idx="6">
                    <c:v>VFF Tjänstepension</c:v>
                  </c:pt>
                  <c:pt idx="7">
                    <c:v>Skandia</c:v>
                  </c:pt>
                  <c:pt idx="8">
                    <c:v>SEB</c:v>
                  </c:pt>
                  <c:pt idx="9">
                    <c:v>Swedbank Försäkring</c:v>
                  </c:pt>
                  <c:pt idx="10">
                    <c:v>Länsförsäkringar</c:v>
                  </c:pt>
                  <c:pt idx="11">
                    <c:v>Nordea Liv</c:v>
                  </c:pt>
                  <c:pt idx="12">
                    <c:v>Handelsbanken</c:v>
                  </c:pt>
                  <c:pt idx="13">
                    <c:v>SPP</c:v>
                  </c:pt>
                  <c:pt idx="14">
                    <c:v>Avanza</c:v>
                  </c:pt>
                  <c:pt idx="15">
                    <c:v>Futur Pension</c:v>
                  </c:pt>
                  <c:pt idx="16">
                    <c:v>Nordnet</c:v>
                  </c:pt>
                  <c:pt idx="17">
                    <c:v>Movestic</c:v>
                  </c:pt>
                  <c:pt idx="18">
                    <c:v>Bliwa</c:v>
                  </c:pt>
                </c:lvl>
                <c:lvl>
                  <c:pt idx="0">
                    <c:v>Tjänstepensionsföretag</c:v>
                  </c:pt>
                  <c:pt idx="7">
                    <c:v>Livförsäkringsföretag</c:v>
                  </c:pt>
                </c:lvl>
              </c:multiLvlStrCache>
            </c:multiLvlStrRef>
          </c:cat>
          <c:val>
            <c:numRef>
              <c:f>'Data Dia 39'!$H$11:$H$29</c:f>
              <c:numCache>
                <c:formatCode>0.0</c:formatCode>
                <c:ptCount val="19"/>
                <c:pt idx="0">
                  <c:v>0</c:v>
                </c:pt>
                <c:pt idx="1">
                  <c:v>1.5228170472098748</c:v>
                </c:pt>
                <c:pt idx="2">
                  <c:v>3.9172020082098711</c:v>
                </c:pt>
                <c:pt idx="3">
                  <c:v>0</c:v>
                </c:pt>
                <c:pt idx="4">
                  <c:v>0</c:v>
                </c:pt>
                <c:pt idx="5">
                  <c:v>0</c:v>
                </c:pt>
                <c:pt idx="6">
                  <c:v>0</c:v>
                </c:pt>
                <c:pt idx="7">
                  <c:v>2.6230628212752096</c:v>
                </c:pt>
                <c:pt idx="8">
                  <c:v>4.4404812518545791</c:v>
                </c:pt>
                <c:pt idx="9">
                  <c:v>4.4057501028932062</c:v>
                </c:pt>
                <c:pt idx="10">
                  <c:v>3.5999295828540485</c:v>
                </c:pt>
                <c:pt idx="11">
                  <c:v>1.9665982523763856</c:v>
                </c:pt>
                <c:pt idx="12">
                  <c:v>3.15683155993097</c:v>
                </c:pt>
                <c:pt idx="13">
                  <c:v>2.7428229326958364</c:v>
                </c:pt>
                <c:pt idx="14">
                  <c:v>4.3272448712250867E-2</c:v>
                </c:pt>
                <c:pt idx="15">
                  <c:v>1.2133595112513347</c:v>
                </c:pt>
                <c:pt idx="16">
                  <c:v>0.18913032309671685</c:v>
                </c:pt>
                <c:pt idx="17">
                  <c:v>0.63929496105986749</c:v>
                </c:pt>
                <c:pt idx="18">
                  <c:v>0</c:v>
                </c:pt>
              </c:numCache>
            </c:numRef>
          </c:val>
          <c:extLst>
            <c:ext xmlns:c16="http://schemas.microsoft.com/office/drawing/2014/chart" uri="{C3380CC4-5D6E-409C-BE32-E72D297353CC}">
              <c16:uniqueId val="{00000001-D121-46FD-9C7F-7F99B2B2E9A8}"/>
            </c:ext>
          </c:extLst>
        </c:ser>
        <c:ser>
          <c:idx val="0"/>
          <c:order val="2"/>
          <c:tx>
            <c:strRef>
              <c:f>'Data Dia 39'!$G$10</c:f>
              <c:strCache>
                <c:ptCount val="1"/>
                <c:pt idx="0">
                  <c:v>Depåförsäkring</c:v>
                </c:pt>
              </c:strCache>
            </c:strRef>
          </c:tx>
          <c:spPr>
            <a:solidFill>
              <a:srgbClr val="E93E84"/>
            </a:solidFill>
            <a:ln>
              <a:noFill/>
            </a:ln>
            <a:effectLst/>
          </c:spPr>
          <c:invertIfNegative val="0"/>
          <c:dLbls>
            <c:dLbl>
              <c:idx val="0"/>
              <c:layout>
                <c:manualLayout>
                  <c:x val="3.4871902550642708E-2"/>
                  <c:y val="-1.0495380990761982E-3"/>
                </c:manualLayout>
              </c:layout>
              <c:tx>
                <c:rich>
                  <a:bodyPr/>
                  <a:lstStyle/>
                  <a:p>
                    <a:fld id="{1A2BD976-636C-4E2B-AC2D-29BFF818040D}" type="CELLRANGE">
                      <a:rPr lang="en-US"/>
                      <a:pPr/>
                      <a:t>[CELLRANGE]</a:t>
                    </a:fld>
                    <a:endParaRPr lang="sv-SE"/>
                  </a:p>
                </c:rich>
              </c:tx>
              <c:dLblPos val="ct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2-D121-46FD-9C7F-7F99B2B2E9A8}"/>
                </c:ext>
              </c:extLst>
            </c:dLbl>
            <c:dLbl>
              <c:idx val="1"/>
              <c:layout>
                <c:manualLayout>
                  <c:x val="3.829065213002221E-2"/>
                  <c:y val="-2.0994068654803977E-3"/>
                </c:manualLayout>
              </c:layout>
              <c:tx>
                <c:rich>
                  <a:bodyPr/>
                  <a:lstStyle/>
                  <a:p>
                    <a:fld id="{C035CFDD-D71E-404E-A9CE-719B124161E1}" type="CELLRANGE">
                      <a:rPr lang="en-US"/>
                      <a:pPr/>
                      <a:t>[CELLRANGE]</a:t>
                    </a:fld>
                    <a:endParaRPr lang="sv-SE"/>
                  </a:p>
                </c:rich>
              </c:tx>
              <c:dLblPos val="ct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3-D121-46FD-9C7F-7F99B2B2E9A8}"/>
                </c:ext>
              </c:extLst>
            </c:dLbl>
            <c:dLbl>
              <c:idx val="2"/>
              <c:layout>
                <c:manualLayout>
                  <c:x val="2.188034188034178E-2"/>
                  <c:y val="1.6533366400066134E-7"/>
                </c:manualLayout>
              </c:layout>
              <c:tx>
                <c:rich>
                  <a:bodyPr/>
                  <a:lstStyle/>
                  <a:p>
                    <a:fld id="{13BF697E-9C1E-481E-999A-421F972644C8}" type="CELLRANGE">
                      <a:rPr lang="en-US"/>
                      <a:pPr/>
                      <a:t>[CELLRANGE]</a:t>
                    </a:fld>
                    <a:endParaRPr lang="sv-SE"/>
                  </a:p>
                </c:rich>
              </c:tx>
              <c:dLblPos val="ct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4-D121-46FD-9C7F-7F99B2B2E9A8}"/>
                </c:ext>
              </c:extLst>
            </c:dLbl>
            <c:dLbl>
              <c:idx val="3"/>
              <c:layout>
                <c:manualLayout>
                  <c:x val="2.3247863247863248E-2"/>
                  <c:y val="1.6533366403915607E-7"/>
                </c:manualLayout>
              </c:layout>
              <c:tx>
                <c:rich>
                  <a:bodyPr rot="0" spcFirstLastPara="1" vertOverflow="ellipsis" vert="horz" wrap="square" anchor="ctr" anchorCtr="1"/>
                  <a:lstStyle/>
                  <a:p>
                    <a:pPr>
                      <a:defRPr sz="800" b="0" i="0" u="none" strike="noStrike" kern="1200" baseline="0">
                        <a:solidFill>
                          <a:sysClr val="windowText" lastClr="000000"/>
                        </a:solidFill>
                        <a:latin typeface="Roboto" panose="02000000000000000000" pitchFamily="2" charset="0"/>
                        <a:ea typeface="Roboto" panose="02000000000000000000" pitchFamily="2" charset="0"/>
                        <a:cs typeface="+mn-cs"/>
                      </a:defRPr>
                    </a:pPr>
                    <a:fld id="{0562A084-393A-4065-BC0E-59C26FB7E650}" type="CELLRANGE">
                      <a:rPr lang="en-US"/>
                      <a:pPr>
                        <a:defRPr sz="800"/>
                      </a:pPr>
                      <a:t>[CELLRANGE]</a:t>
                    </a:fld>
                    <a:endParaRPr lang="sv-SE"/>
                  </a:p>
                </c:rich>
              </c:tx>
              <c:numFmt formatCode="#,##0" sourceLinked="0"/>
              <c:spPr>
                <a:solidFill>
                  <a:sysClr val="window" lastClr="FFFFFF"/>
                </a:solidFill>
                <a:ln>
                  <a:noFill/>
                </a:ln>
                <a:effectLst/>
              </c:spPr>
              <c:txPr>
                <a:bodyPr rot="0" spcFirstLastPara="1" vertOverflow="ellipsis" vert="horz" wrap="square" anchor="ctr" anchorCtr="1"/>
                <a:lstStyle/>
                <a:p>
                  <a:pPr>
                    <a:defRPr sz="800" b="0" i="0" u="none" strike="noStrike" kern="1200" baseline="0">
                      <a:solidFill>
                        <a:sysClr val="windowText" lastClr="000000"/>
                      </a:solidFill>
                      <a:latin typeface="Roboto" panose="02000000000000000000" pitchFamily="2" charset="0"/>
                      <a:ea typeface="Roboto" panose="02000000000000000000" pitchFamily="2" charset="0"/>
                      <a:cs typeface="+mn-cs"/>
                    </a:defRPr>
                  </a:pPr>
                  <a:endParaRPr lang="sv-SE"/>
                </a:p>
              </c:txPr>
              <c:dLblPos val="ct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5-D121-46FD-9C7F-7F99B2B2E9A8}"/>
                </c:ext>
              </c:extLst>
            </c:dLbl>
            <c:dLbl>
              <c:idx val="4"/>
              <c:layout>
                <c:manualLayout>
                  <c:x val="2.5198412698412699E-2"/>
                  <c:y val="3.233758939637078E-17"/>
                </c:manualLayout>
              </c:layout>
              <c:tx>
                <c:rich>
                  <a:bodyPr/>
                  <a:lstStyle/>
                  <a:p>
                    <a:fld id="{18CC32B3-E604-4442-8EBA-CD7D279ADF3F}" type="CELLRANGE">
                      <a:rPr lang="en-US"/>
                      <a:pPr/>
                      <a:t>[CELLRANGE]</a:t>
                    </a:fld>
                    <a:endParaRPr lang="sv-SE"/>
                  </a:p>
                </c:rich>
              </c:tx>
              <c:dLblPos val="ct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6-D121-46FD-9C7F-7F99B2B2E9A8}"/>
                </c:ext>
              </c:extLst>
            </c:dLbl>
            <c:dLbl>
              <c:idx val="5"/>
              <c:layout>
                <c:manualLayout>
                  <c:x val="1.6798941798941799E-2"/>
                  <c:y val="3.233758939637078E-17"/>
                </c:manualLayout>
              </c:layout>
              <c:tx>
                <c:rich>
                  <a:bodyPr/>
                  <a:lstStyle/>
                  <a:p>
                    <a:fld id="{622015C6-3B94-4EF2-9838-4E602089B598}" type="CELLRANGE">
                      <a:rPr lang="en-US"/>
                      <a:pPr/>
                      <a:t>[CELLRANGE]</a:t>
                    </a:fld>
                    <a:endParaRPr lang="sv-SE"/>
                  </a:p>
                </c:rich>
              </c:tx>
              <c:dLblPos val="ct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7-D121-46FD-9C7F-7F99B2B2E9A8}"/>
                </c:ext>
              </c:extLst>
            </c:dLbl>
            <c:dLbl>
              <c:idx val="6"/>
              <c:layout>
                <c:manualLayout>
                  <c:x val="2.2398589065255679E-2"/>
                  <c:y val="2.7777777777777776E-7"/>
                </c:manualLayout>
              </c:layout>
              <c:tx>
                <c:rich>
                  <a:bodyPr/>
                  <a:lstStyle/>
                  <a:p>
                    <a:fld id="{07F58AA3-F6F9-4084-8A1C-721AC9B35E3A}" type="CELLRANGE">
                      <a:rPr lang="en-US"/>
                      <a:pPr/>
                      <a:t>[CELLRANGE]</a:t>
                    </a:fld>
                    <a:endParaRPr lang="sv-SE"/>
                  </a:p>
                </c:rich>
              </c:tx>
              <c:dLblPos val="ct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8-D121-46FD-9C7F-7F99B2B2E9A8}"/>
                </c:ext>
              </c:extLst>
            </c:dLbl>
            <c:dLbl>
              <c:idx val="7"/>
              <c:layout>
                <c:manualLayout>
                  <c:x val="2.5982905982905983E-2"/>
                  <c:y val="-2.0994068654803977E-3"/>
                </c:manualLayout>
              </c:layout>
              <c:tx>
                <c:rich>
                  <a:bodyPr rot="0" spcFirstLastPara="1" vertOverflow="ellipsis" vert="horz" wrap="square" anchor="ctr" anchorCtr="1"/>
                  <a:lstStyle/>
                  <a:p>
                    <a:pPr>
                      <a:defRPr sz="800" b="0" i="0" u="none" strike="noStrike" kern="1200" baseline="0">
                        <a:solidFill>
                          <a:sysClr val="windowText" lastClr="000000"/>
                        </a:solidFill>
                        <a:latin typeface="Roboto" panose="02000000000000000000" pitchFamily="2" charset="0"/>
                        <a:ea typeface="Roboto" panose="02000000000000000000" pitchFamily="2" charset="0"/>
                        <a:cs typeface="+mn-cs"/>
                      </a:defRPr>
                    </a:pPr>
                    <a:fld id="{16129354-6F1D-4D08-A0E6-40A2B7FE4C6D}" type="CELLRANGE">
                      <a:rPr lang="en-US"/>
                      <a:pPr>
                        <a:defRPr sz="800"/>
                      </a:pPr>
                      <a:t>[CELLRANGE]</a:t>
                    </a:fld>
                    <a:endParaRPr lang="sv-SE"/>
                  </a:p>
                </c:rich>
              </c:tx>
              <c:numFmt formatCode="#,##0" sourceLinked="0"/>
              <c:spPr>
                <a:solidFill>
                  <a:sysClr val="window" lastClr="FFFFFF"/>
                </a:solidFill>
                <a:ln>
                  <a:noFill/>
                </a:ln>
                <a:effectLst/>
              </c:spPr>
              <c:txPr>
                <a:bodyPr rot="0" spcFirstLastPara="1" vertOverflow="ellipsis" vert="horz" wrap="square" anchor="ctr" anchorCtr="1"/>
                <a:lstStyle/>
                <a:p>
                  <a:pPr>
                    <a:defRPr sz="800" b="0" i="0" u="none" strike="noStrike" kern="1200" baseline="0">
                      <a:solidFill>
                        <a:sysClr val="windowText" lastClr="000000"/>
                      </a:solidFill>
                      <a:latin typeface="Roboto" panose="02000000000000000000" pitchFamily="2" charset="0"/>
                      <a:ea typeface="Roboto" panose="02000000000000000000" pitchFamily="2" charset="0"/>
                      <a:cs typeface="+mn-cs"/>
                    </a:defRPr>
                  </a:pPr>
                  <a:endParaRPr lang="sv-SE"/>
                </a:p>
              </c:txPr>
              <c:dLblPos val="ct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9-D121-46FD-9C7F-7F99B2B2E9A8}"/>
                </c:ext>
              </c:extLst>
            </c:dLbl>
            <c:dLbl>
              <c:idx val="8"/>
              <c:layout>
                <c:manualLayout>
                  <c:x val="3.2820512820512772E-2"/>
                  <c:y val="4.1996403992808368E-3"/>
                </c:manualLayout>
              </c:layout>
              <c:tx>
                <c:rich>
                  <a:bodyPr rot="0" spcFirstLastPara="1" vertOverflow="ellipsis" vert="horz" wrap="square" anchor="ctr" anchorCtr="1"/>
                  <a:lstStyle/>
                  <a:p>
                    <a:pPr>
                      <a:defRPr sz="800" b="0" i="0" u="none" strike="noStrike" kern="1200" baseline="0">
                        <a:solidFill>
                          <a:sysClr val="windowText" lastClr="000000"/>
                        </a:solidFill>
                        <a:latin typeface="Roboto" panose="02000000000000000000" pitchFamily="2" charset="0"/>
                        <a:ea typeface="Roboto" panose="02000000000000000000" pitchFamily="2" charset="0"/>
                        <a:cs typeface="+mn-cs"/>
                      </a:defRPr>
                    </a:pPr>
                    <a:fld id="{3955B10F-AF1B-4D6C-8E6C-8EF6CB9A1F18}" type="CELLRANGE">
                      <a:rPr lang="en-US"/>
                      <a:pPr>
                        <a:defRPr sz="800"/>
                      </a:pPr>
                      <a:t>[CELLRANGE]</a:t>
                    </a:fld>
                    <a:endParaRPr lang="sv-SE"/>
                  </a:p>
                </c:rich>
              </c:tx>
              <c:numFmt formatCode="#,##0" sourceLinked="0"/>
              <c:spPr>
                <a:solidFill>
                  <a:sysClr val="window" lastClr="FFFFFF"/>
                </a:solidFill>
                <a:ln>
                  <a:noFill/>
                </a:ln>
                <a:effectLst/>
              </c:spPr>
              <c:txPr>
                <a:bodyPr rot="0" spcFirstLastPara="1" vertOverflow="ellipsis" vert="horz" wrap="square" anchor="ctr" anchorCtr="1"/>
                <a:lstStyle/>
                <a:p>
                  <a:pPr>
                    <a:defRPr sz="800" b="0" i="0" u="none" strike="noStrike" kern="1200" baseline="0">
                      <a:solidFill>
                        <a:sysClr val="windowText" lastClr="000000"/>
                      </a:solidFill>
                      <a:latin typeface="Roboto" panose="02000000000000000000" pitchFamily="2" charset="0"/>
                      <a:ea typeface="Roboto" panose="02000000000000000000" pitchFamily="2" charset="0"/>
                      <a:cs typeface="+mn-cs"/>
                    </a:defRPr>
                  </a:pPr>
                  <a:endParaRPr lang="sv-SE"/>
                </a:p>
              </c:txPr>
              <c:dLblPos val="ct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A-D121-46FD-9C7F-7F99B2B2E9A8}"/>
                </c:ext>
              </c:extLst>
            </c:dLbl>
            <c:dLbl>
              <c:idx val="9"/>
              <c:layout>
                <c:manualLayout>
                  <c:x val="4.8251984126984129E-2"/>
                  <c:y val="1.0511111111111112E-3"/>
                </c:manualLayout>
              </c:layout>
              <c:tx>
                <c:rich>
                  <a:bodyPr/>
                  <a:lstStyle/>
                  <a:p>
                    <a:fld id="{BFA61945-CD53-4AC8-AA15-AEDEA787309D}" type="CELLRANGE">
                      <a:rPr lang="en-US"/>
                      <a:pPr/>
                      <a:t>[CELLRANGE]</a:t>
                    </a:fld>
                    <a:endParaRPr lang="sv-SE"/>
                  </a:p>
                </c:rich>
              </c:tx>
              <c:dLblPos val="ctr"/>
              <c:showLegendKey val="0"/>
              <c:showVal val="0"/>
              <c:showCatName val="0"/>
              <c:showSerName val="0"/>
              <c:showPercent val="0"/>
              <c:showBubbleSize val="0"/>
              <c:extLst>
                <c:ext xmlns:c15="http://schemas.microsoft.com/office/drawing/2012/chart" uri="{CE6537A1-D6FC-4f65-9D91-7224C49458BB}">
                  <c15:layout>
                    <c:manualLayout>
                      <c:w val="6.489991181657849E-2"/>
                      <c:h val="4.8683333333333335E-2"/>
                    </c:manualLayout>
                  </c15:layout>
                  <c15:dlblFieldTable/>
                  <c15:showDataLabelsRange val="1"/>
                </c:ext>
                <c:ext xmlns:c16="http://schemas.microsoft.com/office/drawing/2014/chart" uri="{C3380CC4-5D6E-409C-BE32-E72D297353CC}">
                  <c16:uniqueId val="{0000000B-D121-46FD-9C7F-7F99B2B2E9A8}"/>
                </c:ext>
              </c:extLst>
            </c:dLbl>
            <c:dLbl>
              <c:idx val="10"/>
              <c:layout>
                <c:manualLayout>
                  <c:x val="4.1025641025641026E-2"/>
                  <c:y val="1.0503647673962015E-3"/>
                </c:manualLayout>
              </c:layout>
              <c:tx>
                <c:rich>
                  <a:bodyPr/>
                  <a:lstStyle/>
                  <a:p>
                    <a:fld id="{02CDEB87-3A9C-40E8-8376-A32D2DDD1C6E}" type="CELLRANGE">
                      <a:rPr lang="en-US"/>
                      <a:pPr/>
                      <a:t>[CELLRANGE]</a:t>
                    </a:fld>
                    <a:endParaRPr lang="sv-SE"/>
                  </a:p>
                </c:rich>
              </c:tx>
              <c:dLblPos val="ct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C-D121-46FD-9C7F-7F99B2B2E9A8}"/>
                </c:ext>
              </c:extLst>
            </c:dLbl>
            <c:dLbl>
              <c:idx val="11"/>
              <c:layout>
                <c:manualLayout>
                  <c:x val="6.3683421516754851E-2"/>
                  <c:y val="-3.1480555555555554E-3"/>
                </c:manualLayout>
              </c:layout>
              <c:tx>
                <c:rich>
                  <a:bodyPr/>
                  <a:lstStyle/>
                  <a:p>
                    <a:fld id="{137E5985-BD47-4B95-9590-521A2CE145C4}" type="CELLRANGE">
                      <a:rPr lang="en-US"/>
                      <a:pPr/>
                      <a:t>[CELLRANGE]</a:t>
                    </a:fld>
                    <a:endParaRPr lang="sv-SE"/>
                  </a:p>
                </c:rich>
              </c:tx>
              <c:dLblPos val="ct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D-D121-46FD-9C7F-7F99B2B2E9A8}"/>
                </c:ext>
              </c:extLst>
            </c:dLbl>
            <c:dLbl>
              <c:idx val="12"/>
              <c:layout>
                <c:manualLayout>
                  <c:x val="4.1025641025640977E-2"/>
                  <c:y val="-5.2479384958768376E-3"/>
                </c:manualLayout>
              </c:layout>
              <c:tx>
                <c:rich>
                  <a:bodyPr/>
                  <a:lstStyle/>
                  <a:p>
                    <a:fld id="{97655926-5D15-48DA-8961-D5EEA089A46E}" type="CELLRANGE">
                      <a:rPr lang="en-US"/>
                      <a:pPr/>
                      <a:t>[CELLRANGE]</a:t>
                    </a:fld>
                    <a:endParaRPr lang="sv-SE"/>
                  </a:p>
                </c:rich>
              </c:tx>
              <c:dLblPos val="ct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E-D121-46FD-9C7F-7F99B2B2E9A8}"/>
                </c:ext>
              </c:extLst>
            </c:dLbl>
            <c:dLbl>
              <c:idx val="13"/>
              <c:layout>
                <c:manualLayout>
                  <c:x val="3.9953262786596118E-2"/>
                  <c:y val="2.1019444444444445E-3"/>
                </c:manualLayout>
              </c:layout>
              <c:tx>
                <c:rich>
                  <a:bodyPr rot="0" spcFirstLastPara="1" vertOverflow="ellipsis" vert="horz" wrap="square" anchor="ctr" anchorCtr="1"/>
                  <a:lstStyle/>
                  <a:p>
                    <a:pPr>
                      <a:defRPr sz="800" b="0" i="0" u="none" strike="noStrike" kern="1200" baseline="0">
                        <a:solidFill>
                          <a:sysClr val="windowText" lastClr="000000"/>
                        </a:solidFill>
                        <a:latin typeface="Roboto" panose="02000000000000000000" pitchFamily="2" charset="0"/>
                        <a:ea typeface="Roboto" panose="02000000000000000000" pitchFamily="2" charset="0"/>
                        <a:cs typeface="+mn-cs"/>
                      </a:defRPr>
                    </a:pPr>
                    <a:fld id="{B2CD86AE-727F-44E5-A6E7-872445E7E50E}" type="CELLRANGE">
                      <a:rPr lang="en-US"/>
                      <a:pPr>
                        <a:defRPr sz="800"/>
                      </a:pPr>
                      <a:t>[CELLRANGE]</a:t>
                    </a:fld>
                    <a:endParaRPr lang="sv-SE"/>
                  </a:p>
                </c:rich>
              </c:tx>
              <c:numFmt formatCode="#,##0" sourceLinked="0"/>
              <c:spPr>
                <a:solidFill>
                  <a:sysClr val="window" lastClr="FFFFFF"/>
                </a:solidFill>
                <a:ln>
                  <a:noFill/>
                </a:ln>
                <a:effectLst/>
              </c:spPr>
              <c:txPr>
                <a:bodyPr rot="0" spcFirstLastPara="1" vertOverflow="ellipsis" vert="horz" wrap="square" anchor="ctr" anchorCtr="1"/>
                <a:lstStyle/>
                <a:p>
                  <a:pPr>
                    <a:defRPr sz="800" b="0" i="0" u="none" strike="noStrike" kern="1200" baseline="0">
                      <a:solidFill>
                        <a:sysClr val="windowText" lastClr="000000"/>
                      </a:solidFill>
                      <a:latin typeface="Roboto" panose="02000000000000000000" pitchFamily="2" charset="0"/>
                      <a:ea typeface="Roboto" panose="02000000000000000000" pitchFamily="2" charset="0"/>
                      <a:cs typeface="+mn-cs"/>
                    </a:defRPr>
                  </a:pPr>
                  <a:endParaRPr lang="sv-SE"/>
                </a:p>
              </c:txPr>
              <c:dLblPos val="ct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F-D121-46FD-9C7F-7F99B2B2E9A8}"/>
                </c:ext>
              </c:extLst>
            </c:dLbl>
            <c:dLbl>
              <c:idx val="14"/>
              <c:layout>
                <c:manualLayout>
                  <c:x val="6.8376068376068383E-2"/>
                  <c:y val="-3.147787628908591E-3"/>
                </c:manualLayout>
              </c:layout>
              <c:tx>
                <c:rich>
                  <a:bodyPr rot="0" spcFirstLastPara="1" vertOverflow="ellipsis" vert="horz" wrap="square" anchor="ctr" anchorCtr="1"/>
                  <a:lstStyle/>
                  <a:p>
                    <a:pPr>
                      <a:defRPr sz="800" b="0" i="0" u="none" strike="noStrike" kern="1200" baseline="0">
                        <a:solidFill>
                          <a:sysClr val="windowText" lastClr="000000"/>
                        </a:solidFill>
                        <a:latin typeface="Roboto" panose="02000000000000000000" pitchFamily="2" charset="0"/>
                        <a:ea typeface="Roboto" panose="02000000000000000000" pitchFamily="2" charset="0"/>
                        <a:cs typeface="+mn-cs"/>
                      </a:defRPr>
                    </a:pPr>
                    <a:fld id="{96381A9F-8C82-4315-A80E-295A211CD13F}" type="CELLRANGE">
                      <a:rPr lang="en-US"/>
                      <a:pPr>
                        <a:defRPr sz="800"/>
                      </a:pPr>
                      <a:t>[CELLRANGE]</a:t>
                    </a:fld>
                    <a:endParaRPr lang="sv-SE"/>
                  </a:p>
                </c:rich>
              </c:tx>
              <c:numFmt formatCode="#,##0" sourceLinked="0"/>
              <c:spPr>
                <a:solidFill>
                  <a:sysClr val="window" lastClr="FFFFFF"/>
                </a:solidFill>
                <a:ln>
                  <a:noFill/>
                </a:ln>
                <a:effectLst/>
              </c:spPr>
              <c:txPr>
                <a:bodyPr rot="0" spcFirstLastPara="1" vertOverflow="ellipsis" vert="horz" wrap="square" anchor="ctr" anchorCtr="1"/>
                <a:lstStyle/>
                <a:p>
                  <a:pPr>
                    <a:defRPr sz="800" b="0" i="0" u="none" strike="noStrike" kern="1200" baseline="0">
                      <a:solidFill>
                        <a:sysClr val="windowText" lastClr="000000"/>
                      </a:solidFill>
                      <a:latin typeface="Roboto" panose="02000000000000000000" pitchFamily="2" charset="0"/>
                      <a:ea typeface="Roboto" panose="02000000000000000000" pitchFamily="2" charset="0"/>
                      <a:cs typeface="+mn-cs"/>
                    </a:defRPr>
                  </a:pPr>
                  <a:endParaRPr lang="sv-SE"/>
                </a:p>
              </c:txPr>
              <c:dLblPos val="ct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0-D121-46FD-9C7F-7F99B2B2E9A8}"/>
                </c:ext>
              </c:extLst>
            </c:dLbl>
            <c:dLbl>
              <c:idx val="15"/>
              <c:layout>
                <c:manualLayout>
                  <c:x val="6.1538515377885405E-2"/>
                  <c:y val="-4.198648397296641E-3"/>
                </c:manualLayout>
              </c:layout>
              <c:tx>
                <c:rich>
                  <a:bodyPr rot="0" spcFirstLastPara="1" vertOverflow="ellipsis" vert="horz" wrap="square" anchor="ctr" anchorCtr="1"/>
                  <a:lstStyle/>
                  <a:p>
                    <a:pPr>
                      <a:defRPr sz="800" b="0" i="0" u="none" strike="noStrike" kern="1200" baseline="0">
                        <a:solidFill>
                          <a:sysClr val="windowText" lastClr="000000"/>
                        </a:solidFill>
                        <a:latin typeface="Roboto" panose="02000000000000000000" pitchFamily="2" charset="0"/>
                        <a:ea typeface="Roboto" panose="02000000000000000000" pitchFamily="2" charset="0"/>
                        <a:cs typeface="+mn-cs"/>
                      </a:defRPr>
                    </a:pPr>
                    <a:fld id="{BA1540FF-71D2-449F-B791-4A69D7FDAD3A}" type="CELLRANGE">
                      <a:rPr lang="en-US"/>
                      <a:pPr>
                        <a:defRPr sz="800"/>
                      </a:pPr>
                      <a:t>[CELLRANGE]</a:t>
                    </a:fld>
                    <a:endParaRPr lang="sv-SE"/>
                  </a:p>
                </c:rich>
              </c:tx>
              <c:numFmt formatCode="#,##0" sourceLinked="0"/>
              <c:spPr>
                <a:solidFill>
                  <a:sysClr val="window" lastClr="FFFFFF"/>
                </a:solidFill>
                <a:ln>
                  <a:noFill/>
                </a:ln>
                <a:effectLst/>
              </c:spPr>
              <c:txPr>
                <a:bodyPr rot="0" spcFirstLastPara="1" vertOverflow="ellipsis" vert="horz" wrap="square" anchor="ctr" anchorCtr="1"/>
                <a:lstStyle/>
                <a:p>
                  <a:pPr>
                    <a:defRPr sz="800" b="0" i="0" u="none" strike="noStrike" kern="1200" baseline="0">
                      <a:solidFill>
                        <a:sysClr val="windowText" lastClr="000000"/>
                      </a:solidFill>
                      <a:latin typeface="Roboto" panose="02000000000000000000" pitchFamily="2" charset="0"/>
                      <a:ea typeface="Roboto" panose="02000000000000000000" pitchFamily="2" charset="0"/>
                      <a:cs typeface="+mn-cs"/>
                    </a:defRPr>
                  </a:pPr>
                  <a:endParaRPr lang="sv-SE"/>
                </a:p>
              </c:txPr>
              <c:dLblPos val="ct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1-D121-46FD-9C7F-7F99B2B2E9A8}"/>
                </c:ext>
              </c:extLst>
            </c:dLbl>
            <c:dLbl>
              <c:idx val="16"/>
              <c:layout>
                <c:manualLayout>
                  <c:x val="5.1282105121475199E-2"/>
                  <c:y val="-1.0487940975880412E-3"/>
                </c:manualLayout>
              </c:layout>
              <c:tx>
                <c:rich>
                  <a:bodyPr/>
                  <a:lstStyle/>
                  <a:p>
                    <a:fld id="{A5ED752E-2F91-4A70-A183-757745B26344}" type="CELLRANGE">
                      <a:rPr lang="en-US"/>
                      <a:pPr/>
                      <a:t>[CELLRANGE]</a:t>
                    </a:fld>
                    <a:endParaRPr lang="sv-SE"/>
                  </a:p>
                </c:rich>
              </c:tx>
              <c:dLblPos val="ct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2-D121-46FD-9C7F-7F99B2B2E9A8}"/>
                </c:ext>
              </c:extLst>
            </c:dLbl>
            <c:dLbl>
              <c:idx val="17"/>
              <c:layout>
                <c:manualLayout>
                  <c:x val="2.5198412698412751E-2"/>
                  <c:y val="0"/>
                </c:manualLayout>
              </c:layout>
              <c:tx>
                <c:rich>
                  <a:bodyPr/>
                  <a:lstStyle/>
                  <a:p>
                    <a:fld id="{235A55AA-E52D-4562-9914-DA1141D5E88E}" type="CELLRANGE">
                      <a:rPr lang="en-US"/>
                      <a:pPr/>
                      <a:t>[CELLRANGE]</a:t>
                    </a:fld>
                    <a:endParaRPr lang="sv-SE"/>
                  </a:p>
                </c:rich>
              </c:tx>
              <c:dLblPos val="ct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3-D121-46FD-9C7F-7F99B2B2E9A8}"/>
                </c:ext>
              </c:extLst>
            </c:dLbl>
            <c:dLbl>
              <c:idx val="18"/>
              <c:layout>
                <c:manualLayout>
                  <c:x val="2.8717948717948669E-2"/>
                  <c:y val="1.6533366392367184E-7"/>
                </c:manualLayout>
              </c:layout>
              <c:tx>
                <c:rich>
                  <a:bodyPr/>
                  <a:lstStyle/>
                  <a:p>
                    <a:fld id="{9A5591DB-38C1-4E88-81F3-6E7A30D304C4}" type="CELLRANGE">
                      <a:rPr lang="en-US"/>
                      <a:pPr/>
                      <a:t>[CELLRANGE]</a:t>
                    </a:fld>
                    <a:endParaRPr lang="sv-SE"/>
                  </a:p>
                </c:rich>
              </c:tx>
              <c:dLblPos val="ct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4-D121-46FD-9C7F-7F99B2B2E9A8}"/>
                </c:ext>
              </c:extLst>
            </c:dLbl>
            <c:dLbl>
              <c:idx val="19"/>
              <c:layout>
                <c:manualLayout>
                  <c:x val="3.1452991452991456E-2"/>
                  <c:y val="1.6533366400066134E-7"/>
                </c:manualLayout>
              </c:layout>
              <c:dLblPos val="ctr"/>
              <c:showLegendKey val="0"/>
              <c:showVal val="0"/>
              <c:showCatName val="0"/>
              <c:showSerName val="0"/>
              <c:showPercent val="0"/>
              <c:showBubbleSize val="0"/>
              <c:extLst>
                <c:ext xmlns:c15="http://schemas.microsoft.com/office/drawing/2012/chart" uri="{CE6537A1-D6FC-4f65-9D91-7224C49458BB}">
                  <c15:showDataLabelsRange val="1"/>
                </c:ext>
                <c:ext xmlns:c16="http://schemas.microsoft.com/office/drawing/2014/chart" uri="{C3380CC4-5D6E-409C-BE32-E72D297353CC}">
                  <c16:uniqueId val="{00000015-D121-46FD-9C7F-7F99B2B2E9A8}"/>
                </c:ext>
              </c:extLst>
            </c:dLbl>
            <c:dLbl>
              <c:idx val="20"/>
              <c:layout>
                <c:manualLayout>
                  <c:x val="3.692313076250079E-2"/>
                  <c:y val="0"/>
                </c:manualLayout>
              </c:layout>
              <c:dLblPos val="ctr"/>
              <c:showLegendKey val="0"/>
              <c:showVal val="0"/>
              <c:showCatName val="0"/>
              <c:showSerName val="0"/>
              <c:showPercent val="0"/>
              <c:showBubbleSize val="0"/>
              <c:extLst>
                <c:ext xmlns:c15="http://schemas.microsoft.com/office/drawing/2012/chart" uri="{CE6537A1-D6FC-4f65-9D91-7224C49458BB}">
                  <c15:showDataLabelsRange val="1"/>
                </c:ext>
                <c:ext xmlns:c16="http://schemas.microsoft.com/office/drawing/2014/chart" uri="{C3380CC4-5D6E-409C-BE32-E72D297353CC}">
                  <c16:uniqueId val="{00000016-D121-46FD-9C7F-7F99B2B2E9A8}"/>
                </c:ext>
              </c:extLst>
            </c:dLbl>
            <c:dLbl>
              <c:idx val="21"/>
              <c:layout>
                <c:manualLayout>
                  <c:x val="5.811971195908204E-2"/>
                  <c:y val="1.6533366400066134E-7"/>
                </c:manualLayout>
              </c:layout>
              <c:dLblPos val="ctr"/>
              <c:showLegendKey val="0"/>
              <c:showVal val="0"/>
              <c:showCatName val="0"/>
              <c:showSerName val="0"/>
              <c:showPercent val="0"/>
              <c:showBubbleSize val="0"/>
              <c:extLst>
                <c:ext xmlns:c15="http://schemas.microsoft.com/office/drawing/2012/chart" uri="{CE6537A1-D6FC-4f65-9D91-7224C49458BB}">
                  <c15:showDataLabelsRange val="1"/>
                </c:ext>
                <c:ext xmlns:c16="http://schemas.microsoft.com/office/drawing/2014/chart" uri="{C3380CC4-5D6E-409C-BE32-E72D297353CC}">
                  <c16:uniqueId val="{00000017-D121-46FD-9C7F-7F99B2B2E9A8}"/>
                </c:ext>
              </c:extLst>
            </c:dLbl>
            <c:dLbl>
              <c:idx val="22"/>
              <c:layout>
                <c:manualLayout>
                  <c:x val="2.3247863247863248E-2"/>
                  <c:y val="0"/>
                </c:manualLayout>
              </c:layout>
              <c:dLblPos val="ctr"/>
              <c:showLegendKey val="0"/>
              <c:showVal val="0"/>
              <c:showCatName val="0"/>
              <c:showSerName val="0"/>
              <c:showPercent val="0"/>
              <c:showBubbleSize val="0"/>
              <c:extLst>
                <c:ext xmlns:c15="http://schemas.microsoft.com/office/drawing/2012/chart" uri="{CE6537A1-D6FC-4f65-9D91-7224C49458BB}">
                  <c15:showDataLabelsRange val="1"/>
                </c:ext>
                <c:ext xmlns:c16="http://schemas.microsoft.com/office/drawing/2014/chart" uri="{C3380CC4-5D6E-409C-BE32-E72D297353CC}">
                  <c16:uniqueId val="{00000018-D121-46FD-9C7F-7F99B2B2E9A8}"/>
                </c:ext>
              </c:extLst>
            </c:dLbl>
            <c:dLbl>
              <c:idx val="23"/>
              <c:layout>
                <c:manualLayout>
                  <c:x val="3.6923076923076822E-2"/>
                  <c:y val="0"/>
                </c:manualLayout>
              </c:layout>
              <c:dLblPos val="ctr"/>
              <c:showLegendKey val="0"/>
              <c:showVal val="0"/>
              <c:showCatName val="0"/>
              <c:showSerName val="0"/>
              <c:showPercent val="0"/>
              <c:showBubbleSize val="0"/>
              <c:extLst>
                <c:ext xmlns:c15="http://schemas.microsoft.com/office/drawing/2012/chart" uri="{CE6537A1-D6FC-4f65-9D91-7224C49458BB}">
                  <c15:showDataLabelsRange val="1"/>
                </c:ext>
                <c:ext xmlns:c16="http://schemas.microsoft.com/office/drawing/2014/chart" uri="{C3380CC4-5D6E-409C-BE32-E72D297353CC}">
                  <c16:uniqueId val="{00000019-D121-46FD-9C7F-7F99B2B2E9A8}"/>
                </c:ext>
              </c:extLst>
            </c:dLbl>
            <c:dLbl>
              <c:idx val="24"/>
              <c:layout>
                <c:manualLayout>
                  <c:x val="1.0256517935258093E-2"/>
                  <c:y val="-2.0994068654803977E-3"/>
                </c:manualLayout>
              </c:layout>
              <c:dLblPos val="ctr"/>
              <c:showLegendKey val="0"/>
              <c:showVal val="0"/>
              <c:showCatName val="0"/>
              <c:showSerName val="0"/>
              <c:showPercent val="0"/>
              <c:showBubbleSize val="0"/>
              <c:extLst>
                <c:ext xmlns:c15="http://schemas.microsoft.com/office/drawing/2012/chart" uri="{CE6537A1-D6FC-4f65-9D91-7224C49458BB}">
                  <c15:showDataLabelsRange val="1"/>
                </c:ext>
                <c:ext xmlns:c16="http://schemas.microsoft.com/office/drawing/2014/chart" uri="{C3380CC4-5D6E-409C-BE32-E72D297353CC}">
                  <c16:uniqueId val="{0000001A-D121-46FD-9C7F-7F99B2B2E9A8}"/>
                </c:ext>
              </c:extLst>
            </c:dLbl>
            <c:numFmt formatCode="#,##0" sourceLinked="0"/>
            <c:spPr>
              <a:noFill/>
              <a:ln>
                <a:noFill/>
              </a:ln>
              <a:effectLst/>
            </c:spPr>
            <c:txPr>
              <a:bodyPr rot="0" spcFirstLastPara="1" vertOverflow="ellipsis" vert="horz" wrap="square" anchor="ctr" anchorCtr="1"/>
              <a:lstStyle/>
              <a:p>
                <a:pPr>
                  <a:defRPr sz="800" b="0" i="0" u="none" strike="noStrike" kern="1200" baseline="0">
                    <a:solidFill>
                      <a:sysClr val="windowText" lastClr="000000"/>
                    </a:solidFill>
                    <a:latin typeface="Roboto" panose="02000000000000000000" pitchFamily="2" charset="0"/>
                    <a:ea typeface="Roboto" panose="02000000000000000000" pitchFamily="2" charset="0"/>
                    <a:cs typeface="+mn-cs"/>
                  </a:defRPr>
                </a:pPr>
                <a:endParaRPr lang="sv-SE"/>
              </a:p>
            </c:txPr>
            <c:dLblPos val="ct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cat>
            <c:multiLvlStrRef>
              <c:f>'Data Dia 39'!$A$11:$B$29</c:f>
              <c:multiLvlStrCache>
                <c:ptCount val="19"/>
                <c:lvl>
                  <c:pt idx="0">
                    <c:v>Alecta</c:v>
                  </c:pt>
                  <c:pt idx="1">
                    <c:v>AMF Pension</c:v>
                  </c:pt>
                  <c:pt idx="2">
                    <c:v>Folksam*</c:v>
                  </c:pt>
                  <c:pt idx="3">
                    <c:v>Afa Försäkring</c:v>
                  </c:pt>
                  <c:pt idx="4">
                    <c:v>SPK Tjänstepension</c:v>
                  </c:pt>
                  <c:pt idx="5">
                    <c:v>FPK Tjänstepension</c:v>
                  </c:pt>
                  <c:pt idx="6">
                    <c:v>VFF Tjänstepension</c:v>
                  </c:pt>
                  <c:pt idx="7">
                    <c:v>Skandia</c:v>
                  </c:pt>
                  <c:pt idx="8">
                    <c:v>SEB</c:v>
                  </c:pt>
                  <c:pt idx="9">
                    <c:v>Swedbank Försäkring</c:v>
                  </c:pt>
                  <c:pt idx="10">
                    <c:v>Länsförsäkringar</c:v>
                  </c:pt>
                  <c:pt idx="11">
                    <c:v>Nordea Liv</c:v>
                  </c:pt>
                  <c:pt idx="12">
                    <c:v>Handelsbanken</c:v>
                  </c:pt>
                  <c:pt idx="13">
                    <c:v>SPP</c:v>
                  </c:pt>
                  <c:pt idx="14">
                    <c:v>Avanza</c:v>
                  </c:pt>
                  <c:pt idx="15">
                    <c:v>Futur Pension</c:v>
                  </c:pt>
                  <c:pt idx="16">
                    <c:v>Nordnet</c:v>
                  </c:pt>
                  <c:pt idx="17">
                    <c:v>Movestic</c:v>
                  </c:pt>
                  <c:pt idx="18">
                    <c:v>Bliwa</c:v>
                  </c:pt>
                </c:lvl>
                <c:lvl>
                  <c:pt idx="0">
                    <c:v>Tjänstepensionsföretag</c:v>
                  </c:pt>
                  <c:pt idx="7">
                    <c:v>Livförsäkringsföretag</c:v>
                  </c:pt>
                </c:lvl>
              </c:multiLvlStrCache>
            </c:multiLvlStrRef>
          </c:cat>
          <c:val>
            <c:numRef>
              <c:f>'Data Dia 39'!$G$11:$G$29</c:f>
              <c:numCache>
                <c:formatCode>0.0</c:formatCode>
                <c:ptCount val="19"/>
                <c:pt idx="0">
                  <c:v>0</c:v>
                </c:pt>
                <c:pt idx="1">
                  <c:v>0</c:v>
                </c:pt>
                <c:pt idx="2">
                  <c:v>0</c:v>
                </c:pt>
                <c:pt idx="3">
                  <c:v>0</c:v>
                </c:pt>
                <c:pt idx="4">
                  <c:v>0</c:v>
                </c:pt>
                <c:pt idx="5">
                  <c:v>0</c:v>
                </c:pt>
                <c:pt idx="6">
                  <c:v>0</c:v>
                </c:pt>
                <c:pt idx="7">
                  <c:v>0.26533141708814123</c:v>
                </c:pt>
                <c:pt idx="8">
                  <c:v>4.9433568739070026E-3</c:v>
                </c:pt>
                <c:pt idx="9">
                  <c:v>0.7283584767554151</c:v>
                </c:pt>
                <c:pt idx="10">
                  <c:v>0</c:v>
                </c:pt>
                <c:pt idx="11">
                  <c:v>1.7781121406348985</c:v>
                </c:pt>
                <c:pt idx="12">
                  <c:v>0.84064767475397861</c:v>
                </c:pt>
                <c:pt idx="13">
                  <c:v>0</c:v>
                </c:pt>
                <c:pt idx="14">
                  <c:v>3.4279691937305161</c:v>
                </c:pt>
                <c:pt idx="15">
                  <c:v>1.9228296345741704</c:v>
                </c:pt>
                <c:pt idx="16">
                  <c:v>1.7207367710155517</c:v>
                </c:pt>
                <c:pt idx="17">
                  <c:v>0.26741767497764718</c:v>
                </c:pt>
                <c:pt idx="18">
                  <c:v>0</c:v>
                </c:pt>
              </c:numCache>
            </c:numRef>
          </c:val>
          <c:extLst>
            <c:ext xmlns:c15="http://schemas.microsoft.com/office/drawing/2012/chart" uri="{02D57815-91ED-43cb-92C2-25804820EDAC}">
              <c15:datalabelsRange>
                <c15:f>'Data Dia 39'!$F$11:$F$29</c15:f>
                <c15:dlblRangeCache>
                  <c:ptCount val="19"/>
                  <c:pt idx="0">
                    <c:v>1 232</c:v>
                  </c:pt>
                  <c:pt idx="1">
                    <c:v>669</c:v>
                  </c:pt>
                  <c:pt idx="2">
                    <c:v>668</c:v>
                  </c:pt>
                  <c:pt idx="3">
                    <c:v>200</c:v>
                  </c:pt>
                  <c:pt idx="4">
                    <c:v>30</c:v>
                  </c:pt>
                  <c:pt idx="5">
                    <c:v>18</c:v>
                  </c:pt>
                  <c:pt idx="6">
                    <c:v>11</c:v>
                  </c:pt>
                  <c:pt idx="7">
                    <c:v>782</c:v>
                  </c:pt>
                  <c:pt idx="8">
                    <c:v>490</c:v>
                  </c:pt>
                  <c:pt idx="9">
                    <c:v>342</c:v>
                  </c:pt>
                  <c:pt idx="10">
                    <c:v>335</c:v>
                  </c:pt>
                  <c:pt idx="11">
                    <c:v>268</c:v>
                  </c:pt>
                  <c:pt idx="12">
                    <c:v>264</c:v>
                  </c:pt>
                  <c:pt idx="13">
                    <c:v>256</c:v>
                  </c:pt>
                  <c:pt idx="14">
                    <c:v>214</c:v>
                  </c:pt>
                  <c:pt idx="15">
                    <c:v>195</c:v>
                  </c:pt>
                  <c:pt idx="16">
                    <c:v>124</c:v>
                  </c:pt>
                  <c:pt idx="17">
                    <c:v>57</c:v>
                  </c:pt>
                  <c:pt idx="18">
                    <c:v>2</c:v>
                  </c:pt>
                </c15:dlblRangeCache>
              </c15:datalabelsRange>
            </c:ext>
            <c:ext xmlns:c16="http://schemas.microsoft.com/office/drawing/2014/chart" uri="{C3380CC4-5D6E-409C-BE32-E72D297353CC}">
              <c16:uniqueId val="{0000001B-D121-46FD-9C7F-7F99B2B2E9A8}"/>
            </c:ext>
          </c:extLst>
        </c:ser>
        <c:dLbls>
          <c:showLegendKey val="0"/>
          <c:showVal val="0"/>
          <c:showCatName val="0"/>
          <c:showSerName val="0"/>
          <c:showPercent val="0"/>
          <c:showBubbleSize val="0"/>
        </c:dLbls>
        <c:gapWidth val="80"/>
        <c:overlap val="100"/>
        <c:axId val="533070608"/>
        <c:axId val="533070936"/>
      </c:barChart>
      <c:catAx>
        <c:axId val="533070608"/>
        <c:scaling>
          <c:orientation val="maxMin"/>
        </c:scaling>
        <c:delete val="0"/>
        <c:axPos val="l"/>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800" b="0" i="0" u="none" strike="noStrike" kern="1200" baseline="0">
                <a:solidFill>
                  <a:schemeClr val="tx1"/>
                </a:solidFill>
                <a:latin typeface="Roboto" panose="02000000000000000000" pitchFamily="2" charset="0"/>
                <a:ea typeface="Roboto" panose="02000000000000000000" pitchFamily="2" charset="0"/>
                <a:cs typeface="+mn-cs"/>
              </a:defRPr>
            </a:pPr>
            <a:endParaRPr lang="sv-SE"/>
          </a:p>
        </c:txPr>
        <c:crossAx val="533070936"/>
        <c:crosses val="autoZero"/>
        <c:auto val="1"/>
        <c:lblAlgn val="ctr"/>
        <c:lblOffset val="100"/>
        <c:noMultiLvlLbl val="0"/>
      </c:catAx>
      <c:valAx>
        <c:axId val="533070936"/>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0"/>
        <c:majorTickMark val="out"/>
        <c:minorTickMark val="none"/>
        <c:tickLblPos val="nextTo"/>
        <c:spPr>
          <a:noFill/>
          <a:ln>
            <a:solidFill>
              <a:sysClr val="windowText" lastClr="000000"/>
            </a:solidFill>
          </a:ln>
          <a:effectLst/>
        </c:spPr>
        <c:txPr>
          <a:bodyPr rot="-60000000" spcFirstLastPara="1" vertOverflow="ellipsis" vert="horz" wrap="square" anchor="ctr" anchorCtr="1"/>
          <a:lstStyle/>
          <a:p>
            <a:pPr>
              <a:defRPr sz="800" b="0" i="0" u="none" strike="noStrike" kern="1200" baseline="0">
                <a:solidFill>
                  <a:sysClr val="windowText" lastClr="000000"/>
                </a:solidFill>
                <a:latin typeface="Roboto" panose="02000000000000000000" pitchFamily="2" charset="0"/>
                <a:ea typeface="Roboto" panose="02000000000000000000" pitchFamily="2" charset="0"/>
                <a:cs typeface="+mn-cs"/>
              </a:defRPr>
            </a:pPr>
            <a:endParaRPr lang="sv-SE"/>
          </a:p>
        </c:txPr>
        <c:crossAx val="533070608"/>
        <c:crosses val="max"/>
        <c:crossBetween val="between"/>
      </c:valAx>
      <c:spPr>
        <a:noFill/>
        <a:ln>
          <a:noFill/>
        </a:ln>
        <a:effectLst/>
      </c:spPr>
    </c:plotArea>
    <c:legend>
      <c:legendPos val="b"/>
      <c:layout>
        <c:manualLayout>
          <c:xMode val="edge"/>
          <c:yMode val="edge"/>
          <c:x val="1.1666446208112876E-2"/>
          <c:y val="0.95512981011103182"/>
          <c:w val="0.96826763668430338"/>
          <c:h val="4.1550155413337085E-2"/>
        </c:manualLayout>
      </c:layout>
      <c:overlay val="0"/>
      <c:spPr>
        <a:noFill/>
        <a:ln>
          <a:noFill/>
        </a:ln>
        <a:effectLst/>
      </c:spPr>
      <c:txPr>
        <a:bodyPr rot="0" spcFirstLastPara="1" vertOverflow="ellipsis" vert="horz" wrap="square" anchor="ctr" anchorCtr="1"/>
        <a:lstStyle/>
        <a:p>
          <a:pPr>
            <a:defRPr sz="800" b="0" i="0" u="none" strike="noStrike" kern="1200" baseline="0">
              <a:solidFill>
                <a:sysClr val="windowText" lastClr="000000"/>
              </a:solidFill>
              <a:latin typeface="Roboto" panose="02000000000000000000" pitchFamily="2" charset="0"/>
              <a:ea typeface="Roboto" panose="02000000000000000000" pitchFamily="2" charset="0"/>
              <a:cs typeface="+mn-cs"/>
            </a:defRPr>
          </a:pPr>
          <a:endParaRPr lang="sv-SE"/>
        </a:p>
      </c:txPr>
    </c:legend>
    <c:plotVisOnly val="1"/>
    <c:dispBlanksAs val="gap"/>
    <c:showDLblsOverMax val="0"/>
  </c:chart>
  <c:spPr>
    <a:noFill/>
    <a:ln w="9525" cap="flat" cmpd="sng" algn="ctr">
      <a:noFill/>
      <a:round/>
    </a:ln>
    <a:effectLst/>
  </c:spPr>
  <c:txPr>
    <a:bodyPr/>
    <a:lstStyle/>
    <a:p>
      <a:pPr>
        <a:defRPr sz="900">
          <a:solidFill>
            <a:sysClr val="windowText" lastClr="000000"/>
          </a:solidFill>
          <a:latin typeface="Roboto" panose="02000000000000000000" pitchFamily="2" charset="0"/>
          <a:ea typeface="Roboto" panose="02000000000000000000" pitchFamily="2" charset="0"/>
        </a:defRPr>
      </a:pPr>
      <a:endParaRPr lang="sv-SE"/>
    </a:p>
  </c:txPr>
</c:chartSpace>
</file>

<file path=xl/charts/chart4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5.1792152366461286E-2"/>
          <c:y val="2.3953249443206388E-2"/>
          <c:w val="0.93317941176470587"/>
          <c:h val="0.88654858500096745"/>
        </c:manualLayout>
      </c:layout>
      <c:barChart>
        <c:barDir val="col"/>
        <c:grouping val="stacked"/>
        <c:varyColors val="0"/>
        <c:ser>
          <c:idx val="0"/>
          <c:order val="0"/>
          <c:tx>
            <c:strRef>
              <c:f>'Data Dia 40'!$B$8</c:f>
              <c:strCache>
                <c:ptCount val="1"/>
                <c:pt idx="0">
                  <c:v>Obligationer och räntebärande tillgångar</c:v>
                </c:pt>
              </c:strCache>
            </c:strRef>
          </c:tx>
          <c:spPr>
            <a:solidFill>
              <a:srgbClr val="6679BB"/>
            </a:solidFill>
            <a:ln>
              <a:noFill/>
            </a:ln>
            <a:effectLst/>
          </c:spPr>
          <c:invertIfNegative val="0"/>
          <c:cat>
            <c:numRef>
              <c:f>'Data Dia 40'!$A$9:$A$17</c:f>
              <c:numCache>
                <c:formatCode>General</c:formatCode>
                <c:ptCount val="9"/>
                <c:pt idx="0">
                  <c:v>2015</c:v>
                </c:pt>
                <c:pt idx="1">
                  <c:v>2016</c:v>
                </c:pt>
                <c:pt idx="2">
                  <c:v>2017</c:v>
                </c:pt>
                <c:pt idx="3">
                  <c:v>2018</c:v>
                </c:pt>
                <c:pt idx="4">
                  <c:v>2019</c:v>
                </c:pt>
                <c:pt idx="5">
                  <c:v>2020</c:v>
                </c:pt>
                <c:pt idx="6">
                  <c:v>2021</c:v>
                </c:pt>
                <c:pt idx="7">
                  <c:v>2022</c:v>
                </c:pt>
                <c:pt idx="8">
                  <c:v>2023</c:v>
                </c:pt>
              </c:numCache>
            </c:numRef>
          </c:cat>
          <c:val>
            <c:numRef>
              <c:f>'Data Dia 40'!$B$9:$B$17</c:f>
              <c:numCache>
                <c:formatCode>_-* #\ ##0.0_-;\-* #\ ##0.0_-;_-* "-"??_-;_-@_-</c:formatCode>
                <c:ptCount val="9"/>
                <c:pt idx="0">
                  <c:v>1485.1037194820001</c:v>
                </c:pt>
                <c:pt idx="1">
                  <c:v>1398.1693154270004</c:v>
                </c:pt>
                <c:pt idx="2">
                  <c:v>1468.7976150499999</c:v>
                </c:pt>
                <c:pt idx="3">
                  <c:v>1533.7456726680002</c:v>
                </c:pt>
                <c:pt idx="4">
                  <c:v>1721.803465237</c:v>
                </c:pt>
                <c:pt idx="5">
                  <c:v>1751.9144757000004</c:v>
                </c:pt>
                <c:pt idx="6">
                  <c:v>1866.9675437620001</c:v>
                </c:pt>
                <c:pt idx="7">
                  <c:v>1595.7410496729999</c:v>
                </c:pt>
                <c:pt idx="8" formatCode="0.0">
                  <c:v>1720.1204432449999</c:v>
                </c:pt>
              </c:numCache>
            </c:numRef>
          </c:val>
          <c:extLst>
            <c:ext xmlns:c16="http://schemas.microsoft.com/office/drawing/2014/chart" uri="{C3380CC4-5D6E-409C-BE32-E72D297353CC}">
              <c16:uniqueId val="{00000000-CFDA-4676-81F3-04A383036012}"/>
            </c:ext>
          </c:extLst>
        </c:ser>
        <c:ser>
          <c:idx val="1"/>
          <c:order val="1"/>
          <c:tx>
            <c:strRef>
              <c:f>'Data Dia 40'!$C$8</c:f>
              <c:strCache>
                <c:ptCount val="1"/>
                <c:pt idx="0">
                  <c:v>Aktier &amp; Fonder</c:v>
                </c:pt>
              </c:strCache>
            </c:strRef>
          </c:tx>
          <c:spPr>
            <a:solidFill>
              <a:srgbClr val="FFD478"/>
            </a:solidFill>
            <a:ln>
              <a:noFill/>
            </a:ln>
            <a:effectLst/>
          </c:spPr>
          <c:invertIfNegative val="0"/>
          <c:cat>
            <c:numRef>
              <c:f>'Data Dia 40'!$A$9:$A$17</c:f>
              <c:numCache>
                <c:formatCode>General</c:formatCode>
                <c:ptCount val="9"/>
                <c:pt idx="0">
                  <c:v>2015</c:v>
                </c:pt>
                <c:pt idx="1">
                  <c:v>2016</c:v>
                </c:pt>
                <c:pt idx="2">
                  <c:v>2017</c:v>
                </c:pt>
                <c:pt idx="3">
                  <c:v>2018</c:v>
                </c:pt>
                <c:pt idx="4">
                  <c:v>2019</c:v>
                </c:pt>
                <c:pt idx="5">
                  <c:v>2020</c:v>
                </c:pt>
                <c:pt idx="6">
                  <c:v>2021</c:v>
                </c:pt>
                <c:pt idx="7">
                  <c:v>2022</c:v>
                </c:pt>
                <c:pt idx="8">
                  <c:v>2023</c:v>
                </c:pt>
              </c:numCache>
            </c:numRef>
          </c:cat>
          <c:val>
            <c:numRef>
              <c:f>'Data Dia 40'!$C$9:$C$17</c:f>
              <c:numCache>
                <c:formatCode>_-* #\ ##0.0_-;\-* #\ ##0.0_-;_-* "-"??_-;_-@_-</c:formatCode>
                <c:ptCount val="9"/>
                <c:pt idx="0">
                  <c:v>1253.846479911</c:v>
                </c:pt>
                <c:pt idx="1">
                  <c:v>1233.772795499</c:v>
                </c:pt>
                <c:pt idx="2">
                  <c:v>1346.381100797</c:v>
                </c:pt>
                <c:pt idx="3">
                  <c:v>1260.1407607650001</c:v>
                </c:pt>
                <c:pt idx="4">
                  <c:v>1675.383705838</c:v>
                </c:pt>
                <c:pt idx="5">
                  <c:v>1833.5537783560003</c:v>
                </c:pt>
                <c:pt idx="6">
                  <c:v>2558.2047627519996</c:v>
                </c:pt>
                <c:pt idx="7">
                  <c:v>2181.6327300779994</c:v>
                </c:pt>
                <c:pt idx="8" formatCode="0.0">
                  <c:v>2265.8945233159998</c:v>
                </c:pt>
              </c:numCache>
            </c:numRef>
          </c:val>
          <c:extLst>
            <c:ext xmlns:c16="http://schemas.microsoft.com/office/drawing/2014/chart" uri="{C3380CC4-5D6E-409C-BE32-E72D297353CC}">
              <c16:uniqueId val="{00000001-CFDA-4676-81F3-04A383036012}"/>
            </c:ext>
          </c:extLst>
        </c:ser>
        <c:ser>
          <c:idx val="2"/>
          <c:order val="2"/>
          <c:tx>
            <c:strRef>
              <c:f>'Data Dia 40'!$D$8</c:f>
              <c:strCache>
                <c:ptCount val="1"/>
                <c:pt idx="0">
                  <c:v>Fastigheter</c:v>
                </c:pt>
              </c:strCache>
            </c:strRef>
          </c:tx>
          <c:spPr>
            <a:solidFill>
              <a:srgbClr val="E93E84"/>
            </a:solidFill>
            <a:ln>
              <a:noFill/>
            </a:ln>
            <a:effectLst/>
          </c:spPr>
          <c:invertIfNegative val="0"/>
          <c:cat>
            <c:numRef>
              <c:f>'Data Dia 40'!$A$9:$A$17</c:f>
              <c:numCache>
                <c:formatCode>General</c:formatCode>
                <c:ptCount val="9"/>
                <c:pt idx="0">
                  <c:v>2015</c:v>
                </c:pt>
                <c:pt idx="1">
                  <c:v>2016</c:v>
                </c:pt>
                <c:pt idx="2">
                  <c:v>2017</c:v>
                </c:pt>
                <c:pt idx="3">
                  <c:v>2018</c:v>
                </c:pt>
                <c:pt idx="4">
                  <c:v>2019</c:v>
                </c:pt>
                <c:pt idx="5">
                  <c:v>2020</c:v>
                </c:pt>
                <c:pt idx="6">
                  <c:v>2021</c:v>
                </c:pt>
                <c:pt idx="7">
                  <c:v>2022</c:v>
                </c:pt>
                <c:pt idx="8">
                  <c:v>2023</c:v>
                </c:pt>
              </c:numCache>
            </c:numRef>
          </c:cat>
          <c:val>
            <c:numRef>
              <c:f>'Data Dia 40'!$D$9:$D$17</c:f>
              <c:numCache>
                <c:formatCode>_-* #\ ##0.0_-;\-* #\ ##0.0_-;_-* "-"??_-;_-@_-</c:formatCode>
                <c:ptCount val="9"/>
                <c:pt idx="0">
                  <c:v>174.956601659</c:v>
                </c:pt>
                <c:pt idx="1">
                  <c:v>194.44418204600001</c:v>
                </c:pt>
                <c:pt idx="2">
                  <c:v>210.863204274</c:v>
                </c:pt>
                <c:pt idx="3">
                  <c:v>232.86648673400003</c:v>
                </c:pt>
                <c:pt idx="4">
                  <c:v>293.77548277199992</c:v>
                </c:pt>
                <c:pt idx="5">
                  <c:v>235.06347787799999</c:v>
                </c:pt>
                <c:pt idx="6">
                  <c:v>271.86973853799998</c:v>
                </c:pt>
                <c:pt idx="7">
                  <c:v>247.13450287699999</c:v>
                </c:pt>
                <c:pt idx="8" formatCode="0.0">
                  <c:v>241.4207998</c:v>
                </c:pt>
              </c:numCache>
            </c:numRef>
          </c:val>
          <c:extLst>
            <c:ext xmlns:c16="http://schemas.microsoft.com/office/drawing/2014/chart" uri="{C3380CC4-5D6E-409C-BE32-E72D297353CC}">
              <c16:uniqueId val="{00000002-CFDA-4676-81F3-04A383036012}"/>
            </c:ext>
          </c:extLst>
        </c:ser>
        <c:ser>
          <c:idx val="3"/>
          <c:order val="3"/>
          <c:tx>
            <c:strRef>
              <c:f>'Data Dia 40'!$E$8</c:f>
              <c:strCache>
                <c:ptCount val="1"/>
                <c:pt idx="0">
                  <c:v>Övriga tillgångar</c:v>
                </c:pt>
              </c:strCache>
            </c:strRef>
          </c:tx>
          <c:spPr>
            <a:solidFill>
              <a:srgbClr val="C6DE89"/>
            </a:solidFill>
            <a:ln>
              <a:noFill/>
            </a:ln>
            <a:effectLst/>
          </c:spPr>
          <c:invertIfNegative val="0"/>
          <c:cat>
            <c:numRef>
              <c:f>'Data Dia 40'!$A$9:$A$17</c:f>
              <c:numCache>
                <c:formatCode>General</c:formatCode>
                <c:ptCount val="9"/>
                <c:pt idx="0">
                  <c:v>2015</c:v>
                </c:pt>
                <c:pt idx="1">
                  <c:v>2016</c:v>
                </c:pt>
                <c:pt idx="2">
                  <c:v>2017</c:v>
                </c:pt>
                <c:pt idx="3">
                  <c:v>2018</c:v>
                </c:pt>
                <c:pt idx="4">
                  <c:v>2019</c:v>
                </c:pt>
                <c:pt idx="5">
                  <c:v>2020</c:v>
                </c:pt>
                <c:pt idx="6">
                  <c:v>2021</c:v>
                </c:pt>
                <c:pt idx="7">
                  <c:v>2022</c:v>
                </c:pt>
                <c:pt idx="8">
                  <c:v>2023</c:v>
                </c:pt>
              </c:numCache>
            </c:numRef>
          </c:cat>
          <c:val>
            <c:numRef>
              <c:f>'Data Dia 40'!$E$9:$E$17</c:f>
              <c:numCache>
                <c:formatCode>_-* #\ ##0.0_-;\-* #\ ##0.0_-;_-* "-"??_-;_-@_-</c:formatCode>
                <c:ptCount val="9"/>
                <c:pt idx="0">
                  <c:v>12.435053999999996</c:v>
                </c:pt>
                <c:pt idx="1">
                  <c:v>33.157860361000012</c:v>
                </c:pt>
                <c:pt idx="2">
                  <c:v>60.541412928999996</c:v>
                </c:pt>
                <c:pt idx="3">
                  <c:v>21.740478571000008</c:v>
                </c:pt>
                <c:pt idx="4">
                  <c:v>41.381143339000005</c:v>
                </c:pt>
                <c:pt idx="5">
                  <c:v>21.220973084000036</c:v>
                </c:pt>
                <c:pt idx="8" formatCode="0.0">
                  <c:v>60.742123432999989</c:v>
                </c:pt>
              </c:numCache>
            </c:numRef>
          </c:val>
          <c:extLst>
            <c:ext xmlns:c16="http://schemas.microsoft.com/office/drawing/2014/chart" uri="{C3380CC4-5D6E-409C-BE32-E72D297353CC}">
              <c16:uniqueId val="{00000003-CFDA-4676-81F3-04A383036012}"/>
            </c:ext>
          </c:extLst>
        </c:ser>
        <c:dLbls>
          <c:showLegendKey val="0"/>
          <c:showVal val="0"/>
          <c:showCatName val="0"/>
          <c:showSerName val="0"/>
          <c:showPercent val="0"/>
          <c:showBubbleSize val="0"/>
        </c:dLbls>
        <c:gapWidth val="80"/>
        <c:overlap val="100"/>
        <c:axId val="533070608"/>
        <c:axId val="533070936"/>
      </c:barChart>
      <c:catAx>
        <c:axId val="533070608"/>
        <c:scaling>
          <c:orientation val="minMax"/>
        </c:scaling>
        <c:delete val="0"/>
        <c:axPos val="b"/>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Roboto" panose="02000000000000000000" pitchFamily="2" charset="0"/>
                <a:ea typeface="Roboto" panose="02000000000000000000" pitchFamily="2" charset="0"/>
                <a:cs typeface="+mn-cs"/>
              </a:defRPr>
            </a:pPr>
            <a:endParaRPr lang="sv-SE"/>
          </a:p>
        </c:txPr>
        <c:crossAx val="533070936"/>
        <c:crosses val="autoZero"/>
        <c:auto val="1"/>
        <c:lblAlgn val="ctr"/>
        <c:lblOffset val="100"/>
        <c:noMultiLvlLbl val="0"/>
      </c:catAx>
      <c:valAx>
        <c:axId val="53307093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out"/>
        <c:minorTickMark val="none"/>
        <c:tickLblPos val="nextTo"/>
        <c:spPr>
          <a:noFill/>
          <a:ln>
            <a:solidFill>
              <a:sysClr val="windowText" lastClr="000000"/>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Roboto" panose="02000000000000000000" pitchFamily="2" charset="0"/>
                <a:ea typeface="Roboto" panose="02000000000000000000" pitchFamily="2" charset="0"/>
                <a:cs typeface="+mn-cs"/>
              </a:defRPr>
            </a:pPr>
            <a:endParaRPr lang="sv-SE"/>
          </a:p>
        </c:txPr>
        <c:crossAx val="533070608"/>
        <c:crosses val="autoZero"/>
        <c:crossBetween val="between"/>
      </c:valAx>
      <c:spPr>
        <a:noFill/>
        <a:ln>
          <a:noFill/>
        </a:ln>
        <a:effectLst/>
      </c:spPr>
    </c:plotArea>
    <c:legend>
      <c:legendPos val="b"/>
      <c:layout>
        <c:manualLayout>
          <c:xMode val="edge"/>
          <c:yMode val="edge"/>
          <c:x val="0"/>
          <c:y val="0.95984378466054621"/>
          <c:w val="1"/>
          <c:h val="4.0156215339453752E-2"/>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Roboto" panose="02000000000000000000" pitchFamily="2" charset="0"/>
              <a:ea typeface="Roboto" panose="02000000000000000000" pitchFamily="2" charset="0"/>
              <a:cs typeface="+mn-cs"/>
            </a:defRPr>
          </a:pPr>
          <a:endParaRPr lang="sv-SE"/>
        </a:p>
      </c:txPr>
    </c:legend>
    <c:plotVisOnly val="1"/>
    <c:dispBlanksAs val="gap"/>
    <c:showDLblsOverMax val="0"/>
  </c:chart>
  <c:spPr>
    <a:noFill/>
    <a:ln w="9525" cap="flat" cmpd="sng" algn="ctr">
      <a:noFill/>
      <a:round/>
    </a:ln>
    <a:effectLst/>
  </c:spPr>
  <c:txPr>
    <a:bodyPr/>
    <a:lstStyle/>
    <a:p>
      <a:pPr>
        <a:defRPr sz="900">
          <a:solidFill>
            <a:sysClr val="windowText" lastClr="000000"/>
          </a:solidFill>
          <a:latin typeface="Roboto" panose="02000000000000000000" pitchFamily="2" charset="0"/>
          <a:ea typeface="Roboto" panose="02000000000000000000" pitchFamily="2" charset="0"/>
        </a:defRPr>
      </a:pPr>
      <a:endParaRPr lang="sv-SE"/>
    </a:p>
  </c:txPr>
</c:chartSpace>
</file>

<file path=xl/charts/chart4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4.5825108000711663E-2"/>
          <c:y val="1.9050000000000001E-2"/>
          <c:w val="0.92019918300653591"/>
          <c:h val="0.8907876985611537"/>
        </c:manualLayout>
      </c:layout>
      <c:lineChart>
        <c:grouping val="standard"/>
        <c:varyColors val="0"/>
        <c:ser>
          <c:idx val="0"/>
          <c:order val="0"/>
          <c:tx>
            <c:strRef>
              <c:f>'Data Dia 41'!$B$8</c:f>
              <c:strCache>
                <c:ptCount val="1"/>
                <c:pt idx="0">
                  <c:v>Årlig totalavkastning</c:v>
                </c:pt>
              </c:strCache>
            </c:strRef>
          </c:tx>
          <c:spPr>
            <a:ln w="28575" cap="rnd">
              <a:solidFill>
                <a:srgbClr val="6679BB"/>
              </a:solidFill>
              <a:round/>
            </a:ln>
            <a:effectLst/>
          </c:spPr>
          <c:marker>
            <c:symbol val="none"/>
          </c:marker>
          <c:cat>
            <c:strRef>
              <c:f>'Data Dia 41'!$A$9:$A$29</c:f>
              <c:strCache>
                <c:ptCount val="21"/>
                <c:pt idx="0">
                  <c:v>2003</c:v>
                </c:pt>
                <c:pt idx="1">
                  <c:v>2004</c:v>
                </c:pt>
                <c:pt idx="2">
                  <c:v>2005</c:v>
                </c:pt>
                <c:pt idx="3">
                  <c:v>2006</c:v>
                </c:pt>
                <c:pt idx="4">
                  <c:v>2007</c:v>
                </c:pt>
                <c:pt idx="5">
                  <c:v>2008</c:v>
                </c:pt>
                <c:pt idx="6">
                  <c:v>2009</c:v>
                </c:pt>
                <c:pt idx="7">
                  <c:v>2010</c:v>
                </c:pt>
                <c:pt idx="8">
                  <c:v>2011</c:v>
                </c:pt>
                <c:pt idx="9">
                  <c:v>2012</c:v>
                </c:pt>
                <c:pt idx="10">
                  <c:v>2013</c:v>
                </c:pt>
                <c:pt idx="11">
                  <c:v>2014</c:v>
                </c:pt>
                <c:pt idx="12">
                  <c:v>2015</c:v>
                </c:pt>
                <c:pt idx="13">
                  <c:v>2016</c:v>
                </c:pt>
                <c:pt idx="14">
                  <c:v>2017</c:v>
                </c:pt>
                <c:pt idx="15">
                  <c:v>2018</c:v>
                </c:pt>
                <c:pt idx="16">
                  <c:v>2019</c:v>
                </c:pt>
                <c:pt idx="17">
                  <c:v>2020</c:v>
                </c:pt>
                <c:pt idx="18">
                  <c:v>2021</c:v>
                </c:pt>
                <c:pt idx="19">
                  <c:v>2022</c:v>
                </c:pt>
                <c:pt idx="20">
                  <c:v>2023</c:v>
                </c:pt>
              </c:strCache>
            </c:strRef>
          </c:cat>
          <c:val>
            <c:numRef>
              <c:f>'Data Dia 41'!$B$9:$B$29</c:f>
              <c:numCache>
                <c:formatCode>General</c:formatCode>
                <c:ptCount val="21"/>
                <c:pt idx="0">
                  <c:v>9.6</c:v>
                </c:pt>
                <c:pt idx="1">
                  <c:v>9.1999999999999993</c:v>
                </c:pt>
                <c:pt idx="2">
                  <c:v>14.4</c:v>
                </c:pt>
                <c:pt idx="3">
                  <c:v>8.5</c:v>
                </c:pt>
                <c:pt idx="4">
                  <c:v>3.8</c:v>
                </c:pt>
                <c:pt idx="5">
                  <c:v>-7.2</c:v>
                </c:pt>
                <c:pt idx="6">
                  <c:v>11.9</c:v>
                </c:pt>
                <c:pt idx="7">
                  <c:v>8.8000000000000007</c:v>
                </c:pt>
                <c:pt idx="8">
                  <c:v>2.2000000000000002</c:v>
                </c:pt>
                <c:pt idx="9" formatCode="0.0">
                  <c:v>8.6971503904869518</c:v>
                </c:pt>
                <c:pt idx="10" formatCode="0.0">
                  <c:v>7.883798483147114</c:v>
                </c:pt>
                <c:pt idx="11" formatCode="0.0">
                  <c:v>12.504964670231415</c:v>
                </c:pt>
                <c:pt idx="12" formatCode="0.0">
                  <c:v>4.5872785288287465</c:v>
                </c:pt>
                <c:pt idx="13" formatCode="0.0">
                  <c:v>6.6328201142882781</c:v>
                </c:pt>
                <c:pt idx="14" formatCode="0.0">
                  <c:v>6.3</c:v>
                </c:pt>
                <c:pt idx="15" formatCode="0.0">
                  <c:v>0.4</c:v>
                </c:pt>
                <c:pt idx="16" formatCode="0.0">
                  <c:v>12.43</c:v>
                </c:pt>
                <c:pt idx="17">
                  <c:v>4.79</c:v>
                </c:pt>
                <c:pt idx="18" formatCode="0.0">
                  <c:v>15.57</c:v>
                </c:pt>
                <c:pt idx="19">
                  <c:v>-7.2</c:v>
                </c:pt>
                <c:pt idx="20">
                  <c:v>7.1</c:v>
                </c:pt>
              </c:numCache>
            </c:numRef>
          </c:val>
          <c:smooth val="0"/>
          <c:extLst>
            <c:ext xmlns:c16="http://schemas.microsoft.com/office/drawing/2014/chart" uri="{C3380CC4-5D6E-409C-BE32-E72D297353CC}">
              <c16:uniqueId val="{00000000-982D-43E7-AED1-EB82F5ED0FF0}"/>
            </c:ext>
          </c:extLst>
        </c:ser>
        <c:ser>
          <c:idx val="2"/>
          <c:order val="1"/>
          <c:tx>
            <c:strRef>
              <c:f>'Data Dia 41'!$C$8</c:f>
              <c:strCache>
                <c:ptCount val="1"/>
                <c:pt idx="0">
                  <c:v>Genomsnittlig årlig totalavkastning 2003-2023</c:v>
                </c:pt>
              </c:strCache>
            </c:strRef>
          </c:tx>
          <c:spPr>
            <a:ln w="28575" cap="rnd">
              <a:solidFill>
                <a:srgbClr val="FFD478"/>
              </a:solidFill>
              <a:prstDash val="dash"/>
              <a:round/>
            </a:ln>
            <a:effectLst/>
          </c:spPr>
          <c:marker>
            <c:symbol val="none"/>
          </c:marker>
          <c:cat>
            <c:strRef>
              <c:f>'Data Dia 41'!$A$9:$A$29</c:f>
              <c:strCache>
                <c:ptCount val="21"/>
                <c:pt idx="0">
                  <c:v>2003</c:v>
                </c:pt>
                <c:pt idx="1">
                  <c:v>2004</c:v>
                </c:pt>
                <c:pt idx="2">
                  <c:v>2005</c:v>
                </c:pt>
                <c:pt idx="3">
                  <c:v>2006</c:v>
                </c:pt>
                <c:pt idx="4">
                  <c:v>2007</c:v>
                </c:pt>
                <c:pt idx="5">
                  <c:v>2008</c:v>
                </c:pt>
                <c:pt idx="6">
                  <c:v>2009</c:v>
                </c:pt>
                <c:pt idx="7">
                  <c:v>2010</c:v>
                </c:pt>
                <c:pt idx="8">
                  <c:v>2011</c:v>
                </c:pt>
                <c:pt idx="9">
                  <c:v>2012</c:v>
                </c:pt>
                <c:pt idx="10">
                  <c:v>2013</c:v>
                </c:pt>
                <c:pt idx="11">
                  <c:v>2014</c:v>
                </c:pt>
                <c:pt idx="12">
                  <c:v>2015</c:v>
                </c:pt>
                <c:pt idx="13">
                  <c:v>2016</c:v>
                </c:pt>
                <c:pt idx="14">
                  <c:v>2017</c:v>
                </c:pt>
                <c:pt idx="15">
                  <c:v>2018</c:v>
                </c:pt>
                <c:pt idx="16">
                  <c:v>2019</c:v>
                </c:pt>
                <c:pt idx="17">
                  <c:v>2020</c:v>
                </c:pt>
                <c:pt idx="18">
                  <c:v>2021</c:v>
                </c:pt>
                <c:pt idx="19">
                  <c:v>2022</c:v>
                </c:pt>
                <c:pt idx="20">
                  <c:v>2023</c:v>
                </c:pt>
              </c:strCache>
            </c:strRef>
          </c:cat>
          <c:val>
            <c:numRef>
              <c:f>'Data Dia 41'!$C$9:$C$29</c:f>
              <c:numCache>
                <c:formatCode>General</c:formatCode>
                <c:ptCount val="21"/>
                <c:pt idx="0">
                  <c:v>6.7</c:v>
                </c:pt>
                <c:pt idx="1">
                  <c:v>6.7</c:v>
                </c:pt>
                <c:pt idx="2">
                  <c:v>6.7</c:v>
                </c:pt>
                <c:pt idx="3">
                  <c:v>6.7</c:v>
                </c:pt>
                <c:pt idx="4">
                  <c:v>6.7</c:v>
                </c:pt>
                <c:pt idx="5">
                  <c:v>6.7</c:v>
                </c:pt>
                <c:pt idx="6">
                  <c:v>6.7</c:v>
                </c:pt>
                <c:pt idx="7">
                  <c:v>6.7</c:v>
                </c:pt>
                <c:pt idx="8">
                  <c:v>6.7</c:v>
                </c:pt>
                <c:pt idx="9">
                  <c:v>6.7</c:v>
                </c:pt>
                <c:pt idx="10">
                  <c:v>6.7</c:v>
                </c:pt>
                <c:pt idx="11">
                  <c:v>6.7</c:v>
                </c:pt>
                <c:pt idx="12">
                  <c:v>6.7</c:v>
                </c:pt>
                <c:pt idx="13">
                  <c:v>6.7</c:v>
                </c:pt>
                <c:pt idx="14">
                  <c:v>6.7</c:v>
                </c:pt>
                <c:pt idx="15">
                  <c:v>6.7</c:v>
                </c:pt>
                <c:pt idx="16">
                  <c:v>6.7</c:v>
                </c:pt>
                <c:pt idx="17">
                  <c:v>6.7</c:v>
                </c:pt>
                <c:pt idx="18">
                  <c:v>6.7</c:v>
                </c:pt>
                <c:pt idx="19">
                  <c:v>6.7</c:v>
                </c:pt>
                <c:pt idx="20">
                  <c:v>6.7</c:v>
                </c:pt>
              </c:numCache>
            </c:numRef>
          </c:val>
          <c:smooth val="0"/>
          <c:extLst>
            <c:ext xmlns:c16="http://schemas.microsoft.com/office/drawing/2014/chart" uri="{C3380CC4-5D6E-409C-BE32-E72D297353CC}">
              <c16:uniqueId val="{00000001-982D-43E7-AED1-EB82F5ED0FF0}"/>
            </c:ext>
          </c:extLst>
        </c:ser>
        <c:dLbls>
          <c:showLegendKey val="0"/>
          <c:showVal val="0"/>
          <c:showCatName val="0"/>
          <c:showSerName val="0"/>
          <c:showPercent val="0"/>
          <c:showBubbleSize val="0"/>
        </c:dLbls>
        <c:smooth val="0"/>
        <c:axId val="533070608"/>
        <c:axId val="533070936"/>
        <c:extLst/>
      </c:lineChart>
      <c:catAx>
        <c:axId val="533070608"/>
        <c:scaling>
          <c:orientation val="minMax"/>
        </c:scaling>
        <c:delete val="0"/>
        <c:axPos val="b"/>
        <c:numFmt formatCode="General" sourceLinked="1"/>
        <c:majorTickMark val="out"/>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Roboto" panose="02000000000000000000" pitchFamily="2" charset="0"/>
                <a:ea typeface="Roboto" panose="02000000000000000000" pitchFamily="2" charset="0"/>
                <a:cs typeface="+mn-cs"/>
              </a:defRPr>
            </a:pPr>
            <a:endParaRPr lang="sv-SE"/>
          </a:p>
        </c:txPr>
        <c:crossAx val="533070936"/>
        <c:crosses val="autoZero"/>
        <c:auto val="1"/>
        <c:lblAlgn val="ctr"/>
        <c:lblOffset val="100"/>
        <c:tickLblSkip val="2"/>
        <c:noMultiLvlLbl val="0"/>
      </c:catAx>
      <c:valAx>
        <c:axId val="53307093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out"/>
        <c:minorTickMark val="none"/>
        <c:tickLblPos val="nextTo"/>
        <c:spPr>
          <a:noFill/>
          <a:ln>
            <a:solidFill>
              <a:sysClr val="windowText" lastClr="000000"/>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Roboto" panose="02000000000000000000" pitchFamily="2" charset="0"/>
                <a:ea typeface="Roboto" panose="02000000000000000000" pitchFamily="2" charset="0"/>
                <a:cs typeface="+mn-cs"/>
              </a:defRPr>
            </a:pPr>
            <a:endParaRPr lang="sv-SE"/>
          </a:p>
        </c:txPr>
        <c:crossAx val="533070608"/>
        <c:crosses val="autoZero"/>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Roboto" panose="02000000000000000000" pitchFamily="2" charset="0"/>
              <a:ea typeface="Roboto" panose="02000000000000000000" pitchFamily="2" charset="0"/>
              <a:cs typeface="+mn-cs"/>
            </a:defRPr>
          </a:pPr>
          <a:endParaRPr lang="sv-SE"/>
        </a:p>
      </c:txPr>
    </c:legend>
    <c:plotVisOnly val="1"/>
    <c:dispBlanksAs val="gap"/>
    <c:showDLblsOverMax val="0"/>
  </c:chart>
  <c:spPr>
    <a:noFill/>
    <a:ln w="9525" cap="flat" cmpd="sng" algn="ctr">
      <a:noFill/>
      <a:round/>
    </a:ln>
    <a:effectLst/>
  </c:spPr>
  <c:txPr>
    <a:bodyPr rot="0" vert="horz"/>
    <a:lstStyle/>
    <a:p>
      <a:pPr>
        <a:defRPr sz="900">
          <a:solidFill>
            <a:sysClr val="windowText" lastClr="000000"/>
          </a:solidFill>
          <a:latin typeface="Roboto" panose="02000000000000000000" pitchFamily="2" charset="0"/>
          <a:ea typeface="Roboto" panose="02000000000000000000" pitchFamily="2" charset="0"/>
        </a:defRPr>
      </a:pPr>
      <a:endParaRPr lang="sv-SE"/>
    </a:p>
  </c:txPr>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5308283598836192E-2"/>
          <c:y val="2.7998552353101905E-2"/>
          <c:w val="0.89421220190767903"/>
          <c:h val="0.89249886861384842"/>
        </c:manualLayout>
      </c:layout>
      <c:barChart>
        <c:barDir val="col"/>
        <c:grouping val="stacked"/>
        <c:varyColors val="0"/>
        <c:ser>
          <c:idx val="1"/>
          <c:order val="0"/>
          <c:tx>
            <c:strRef>
              <c:f>'Data Dia 5'!$B$8</c:f>
              <c:strCache>
                <c:ptCount val="1"/>
                <c:pt idx="0">
                  <c:v>Livförsäkringsföretag</c:v>
                </c:pt>
              </c:strCache>
            </c:strRef>
          </c:tx>
          <c:spPr>
            <a:solidFill>
              <a:schemeClr val="accent1"/>
            </a:solidFill>
            <a:ln>
              <a:noFill/>
            </a:ln>
            <a:effectLst/>
          </c:spPr>
          <c:invertIfNegative val="0"/>
          <c:cat>
            <c:strRef>
              <c:f>'Data Dia 5'!$A$9:$A$15</c:f>
              <c:strCache>
                <c:ptCount val="7"/>
                <c:pt idx="0">
                  <c:v>2017</c:v>
                </c:pt>
                <c:pt idx="1">
                  <c:v>2018</c:v>
                </c:pt>
                <c:pt idx="2">
                  <c:v>2019</c:v>
                </c:pt>
                <c:pt idx="3">
                  <c:v>2020</c:v>
                </c:pt>
                <c:pt idx="4">
                  <c:v>2021</c:v>
                </c:pt>
                <c:pt idx="5">
                  <c:v>2022</c:v>
                </c:pt>
                <c:pt idx="6">
                  <c:v>2023</c:v>
                </c:pt>
              </c:strCache>
            </c:strRef>
          </c:cat>
          <c:val>
            <c:numRef>
              <c:f>'Data Dia 5'!$B$9:$B$15</c:f>
              <c:numCache>
                <c:formatCode>General</c:formatCode>
                <c:ptCount val="7"/>
                <c:pt idx="0">
                  <c:v>44</c:v>
                </c:pt>
                <c:pt idx="1">
                  <c:v>43</c:v>
                </c:pt>
                <c:pt idx="2">
                  <c:v>44</c:v>
                </c:pt>
                <c:pt idx="3">
                  <c:v>43</c:v>
                </c:pt>
                <c:pt idx="4">
                  <c:v>37</c:v>
                </c:pt>
                <c:pt idx="5">
                  <c:v>31</c:v>
                </c:pt>
                <c:pt idx="6">
                  <c:v>31</c:v>
                </c:pt>
              </c:numCache>
            </c:numRef>
          </c:val>
          <c:extLst>
            <c:ext xmlns:c16="http://schemas.microsoft.com/office/drawing/2014/chart" uri="{C3380CC4-5D6E-409C-BE32-E72D297353CC}">
              <c16:uniqueId val="{00000000-8335-4DBE-9481-623639B366A9}"/>
            </c:ext>
          </c:extLst>
        </c:ser>
        <c:ser>
          <c:idx val="2"/>
          <c:order val="1"/>
          <c:tx>
            <c:strRef>
              <c:f>'Data Dia 5'!$C$8</c:f>
              <c:strCache>
                <c:ptCount val="1"/>
                <c:pt idx="0">
                  <c:v>Tjänstepensionsföretag</c:v>
                </c:pt>
              </c:strCache>
            </c:strRef>
          </c:tx>
          <c:spPr>
            <a:solidFill>
              <a:schemeClr val="accent2"/>
            </a:solidFill>
            <a:ln>
              <a:noFill/>
            </a:ln>
            <a:effectLst/>
          </c:spPr>
          <c:invertIfNegative val="0"/>
          <c:cat>
            <c:strRef>
              <c:f>'Data Dia 5'!$A$9:$A$15</c:f>
              <c:strCache>
                <c:ptCount val="7"/>
                <c:pt idx="0">
                  <c:v>2017</c:v>
                </c:pt>
                <c:pt idx="1">
                  <c:v>2018</c:v>
                </c:pt>
                <c:pt idx="2">
                  <c:v>2019</c:v>
                </c:pt>
                <c:pt idx="3">
                  <c:v>2020</c:v>
                </c:pt>
                <c:pt idx="4">
                  <c:v>2021</c:v>
                </c:pt>
                <c:pt idx="5">
                  <c:v>2022</c:v>
                </c:pt>
                <c:pt idx="6">
                  <c:v>2023</c:v>
                </c:pt>
              </c:strCache>
            </c:strRef>
          </c:cat>
          <c:val>
            <c:numRef>
              <c:f>'Data Dia 5'!$C$9:$C$15</c:f>
              <c:numCache>
                <c:formatCode>General</c:formatCode>
                <c:ptCount val="7"/>
                <c:pt idx="3">
                  <c:v>1</c:v>
                </c:pt>
                <c:pt idx="4">
                  <c:v>14</c:v>
                </c:pt>
                <c:pt idx="5">
                  <c:v>16</c:v>
                </c:pt>
                <c:pt idx="6">
                  <c:v>14</c:v>
                </c:pt>
              </c:numCache>
            </c:numRef>
          </c:val>
          <c:extLst>
            <c:ext xmlns:c16="http://schemas.microsoft.com/office/drawing/2014/chart" uri="{C3380CC4-5D6E-409C-BE32-E72D297353CC}">
              <c16:uniqueId val="{00000001-8335-4DBE-9481-623639B366A9}"/>
            </c:ext>
          </c:extLst>
        </c:ser>
        <c:ser>
          <c:idx val="3"/>
          <c:order val="2"/>
          <c:tx>
            <c:strRef>
              <c:f>'Data Dia 5'!$D$8</c:f>
              <c:strCache>
                <c:ptCount val="1"/>
                <c:pt idx="0">
                  <c:v>Skadeförsäkringsföretag</c:v>
                </c:pt>
              </c:strCache>
            </c:strRef>
          </c:tx>
          <c:spPr>
            <a:solidFill>
              <a:schemeClr val="accent3"/>
            </a:solidFill>
            <a:ln>
              <a:noFill/>
            </a:ln>
            <a:effectLst/>
          </c:spPr>
          <c:invertIfNegative val="0"/>
          <c:cat>
            <c:strRef>
              <c:f>'Data Dia 5'!$A$9:$A$15</c:f>
              <c:strCache>
                <c:ptCount val="7"/>
                <c:pt idx="0">
                  <c:v>2017</c:v>
                </c:pt>
                <c:pt idx="1">
                  <c:v>2018</c:v>
                </c:pt>
                <c:pt idx="2">
                  <c:v>2019</c:v>
                </c:pt>
                <c:pt idx="3">
                  <c:v>2020</c:v>
                </c:pt>
                <c:pt idx="4">
                  <c:v>2021</c:v>
                </c:pt>
                <c:pt idx="5">
                  <c:v>2022</c:v>
                </c:pt>
                <c:pt idx="6">
                  <c:v>2023</c:v>
                </c:pt>
              </c:strCache>
            </c:strRef>
          </c:cat>
          <c:val>
            <c:numRef>
              <c:f>'Data Dia 5'!$D$9:$D$15</c:f>
              <c:numCache>
                <c:formatCode>General</c:formatCode>
                <c:ptCount val="7"/>
                <c:pt idx="0">
                  <c:v>245</c:v>
                </c:pt>
                <c:pt idx="1">
                  <c:v>217</c:v>
                </c:pt>
                <c:pt idx="2">
                  <c:v>242</c:v>
                </c:pt>
                <c:pt idx="3">
                  <c:v>227</c:v>
                </c:pt>
                <c:pt idx="4">
                  <c:v>227</c:v>
                </c:pt>
                <c:pt idx="5">
                  <c:v>206</c:v>
                </c:pt>
                <c:pt idx="6">
                  <c:v>202</c:v>
                </c:pt>
              </c:numCache>
            </c:numRef>
          </c:val>
          <c:extLst>
            <c:ext xmlns:c16="http://schemas.microsoft.com/office/drawing/2014/chart" uri="{C3380CC4-5D6E-409C-BE32-E72D297353CC}">
              <c16:uniqueId val="{00000002-8335-4DBE-9481-623639B366A9}"/>
            </c:ext>
          </c:extLst>
        </c:ser>
        <c:ser>
          <c:idx val="4"/>
          <c:order val="3"/>
          <c:tx>
            <c:strRef>
              <c:f>'Data Dia 5'!$E$8</c:f>
              <c:strCache>
                <c:ptCount val="1"/>
                <c:pt idx="0">
                  <c:v>Understödsföreningar</c:v>
                </c:pt>
              </c:strCache>
            </c:strRef>
          </c:tx>
          <c:spPr>
            <a:solidFill>
              <a:schemeClr val="accent4"/>
            </a:solidFill>
            <a:ln>
              <a:noFill/>
            </a:ln>
            <a:effectLst/>
          </c:spPr>
          <c:invertIfNegative val="0"/>
          <c:cat>
            <c:strRef>
              <c:f>'Data Dia 5'!$A$9:$A$15</c:f>
              <c:strCache>
                <c:ptCount val="7"/>
                <c:pt idx="0">
                  <c:v>2017</c:v>
                </c:pt>
                <c:pt idx="1">
                  <c:v>2018</c:v>
                </c:pt>
                <c:pt idx="2">
                  <c:v>2019</c:v>
                </c:pt>
                <c:pt idx="3">
                  <c:v>2020</c:v>
                </c:pt>
                <c:pt idx="4">
                  <c:v>2021</c:v>
                </c:pt>
                <c:pt idx="5">
                  <c:v>2022</c:v>
                </c:pt>
                <c:pt idx="6">
                  <c:v>2023</c:v>
                </c:pt>
              </c:strCache>
            </c:strRef>
          </c:cat>
          <c:val>
            <c:numRef>
              <c:f>'Data Dia 5'!$E$9:$E$15</c:f>
              <c:numCache>
                <c:formatCode>General</c:formatCode>
                <c:ptCount val="7"/>
                <c:pt idx="0">
                  <c:v>58</c:v>
                </c:pt>
                <c:pt idx="1">
                  <c:v>55</c:v>
                </c:pt>
                <c:pt idx="2">
                  <c:v>55</c:v>
                </c:pt>
                <c:pt idx="3">
                  <c:v>54</c:v>
                </c:pt>
                <c:pt idx="4">
                  <c:v>37</c:v>
                </c:pt>
                <c:pt idx="5">
                  <c:v>25</c:v>
                </c:pt>
                <c:pt idx="6">
                  <c:v>24</c:v>
                </c:pt>
              </c:numCache>
            </c:numRef>
          </c:val>
          <c:extLst>
            <c:ext xmlns:c16="http://schemas.microsoft.com/office/drawing/2014/chart" uri="{C3380CC4-5D6E-409C-BE32-E72D297353CC}">
              <c16:uniqueId val="{00000003-8335-4DBE-9481-623639B366A9}"/>
            </c:ext>
          </c:extLst>
        </c:ser>
        <c:dLbls>
          <c:showLegendKey val="0"/>
          <c:showVal val="0"/>
          <c:showCatName val="0"/>
          <c:showSerName val="0"/>
          <c:showPercent val="0"/>
          <c:showBubbleSize val="0"/>
        </c:dLbls>
        <c:gapWidth val="80"/>
        <c:overlap val="100"/>
        <c:axId val="2089128224"/>
        <c:axId val="2082553280"/>
      </c:barChart>
      <c:lineChart>
        <c:grouping val="standard"/>
        <c:varyColors val="0"/>
        <c:ser>
          <c:idx val="0"/>
          <c:order val="4"/>
          <c:tx>
            <c:strRef>
              <c:f>'Data Dia 5'!$I$8</c:f>
              <c:strCache>
                <c:ptCount val="1"/>
                <c:pt idx="0">
                  <c:v>Antal anställda (höger axel)</c:v>
                </c:pt>
              </c:strCache>
            </c:strRef>
          </c:tx>
          <c:spPr>
            <a:ln w="28575" cap="rnd">
              <a:solidFill>
                <a:schemeClr val="tx1"/>
              </a:solidFill>
              <a:round/>
            </a:ln>
            <a:effectLst/>
          </c:spPr>
          <c:marker>
            <c:symbol val="none"/>
          </c:marker>
          <c:cat>
            <c:strRef>
              <c:f>'Data Dia 5'!$A$9:$A$15</c:f>
              <c:strCache>
                <c:ptCount val="7"/>
                <c:pt idx="0">
                  <c:v>2017</c:v>
                </c:pt>
                <c:pt idx="1">
                  <c:v>2018</c:v>
                </c:pt>
                <c:pt idx="2">
                  <c:v>2019</c:v>
                </c:pt>
                <c:pt idx="3">
                  <c:v>2020</c:v>
                </c:pt>
                <c:pt idx="4">
                  <c:v>2021</c:v>
                </c:pt>
                <c:pt idx="5">
                  <c:v>2022</c:v>
                </c:pt>
                <c:pt idx="6">
                  <c:v>2023</c:v>
                </c:pt>
              </c:strCache>
            </c:strRef>
          </c:cat>
          <c:val>
            <c:numRef>
              <c:f>'Data Dia 5'!$I$9:$I$15</c:f>
              <c:numCache>
                <c:formatCode>#,##0</c:formatCode>
                <c:ptCount val="7"/>
                <c:pt idx="0">
                  <c:v>19600</c:v>
                </c:pt>
                <c:pt idx="1">
                  <c:v>20300</c:v>
                </c:pt>
                <c:pt idx="2">
                  <c:v>21200</c:v>
                </c:pt>
                <c:pt idx="3">
                  <c:v>22000</c:v>
                </c:pt>
                <c:pt idx="4">
                  <c:v>22000</c:v>
                </c:pt>
                <c:pt idx="5">
                  <c:v>22800</c:v>
                </c:pt>
                <c:pt idx="6">
                  <c:v>23900</c:v>
                </c:pt>
              </c:numCache>
            </c:numRef>
          </c:val>
          <c:smooth val="0"/>
          <c:extLst>
            <c:ext xmlns:c16="http://schemas.microsoft.com/office/drawing/2014/chart" uri="{C3380CC4-5D6E-409C-BE32-E72D297353CC}">
              <c16:uniqueId val="{00000004-8335-4DBE-9481-623639B366A9}"/>
            </c:ext>
          </c:extLst>
        </c:ser>
        <c:dLbls>
          <c:showLegendKey val="0"/>
          <c:showVal val="0"/>
          <c:showCatName val="0"/>
          <c:showSerName val="0"/>
          <c:showPercent val="0"/>
          <c:showBubbleSize val="0"/>
        </c:dLbls>
        <c:marker val="1"/>
        <c:smooth val="0"/>
        <c:axId val="1338890687"/>
        <c:axId val="1338889855"/>
      </c:lineChart>
      <c:catAx>
        <c:axId val="2089128224"/>
        <c:scaling>
          <c:orientation val="minMax"/>
        </c:scaling>
        <c:delete val="0"/>
        <c:axPos val="b"/>
        <c:numFmt formatCode="General" sourceLinked="1"/>
        <c:majorTickMark val="none"/>
        <c:minorTickMark val="none"/>
        <c:tickLblPos val="nextTo"/>
        <c:spPr>
          <a:noFill/>
          <a:ln w="6350"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Roboto" panose="02000000000000000000" pitchFamily="2" charset="0"/>
                <a:ea typeface="Roboto" panose="02000000000000000000" pitchFamily="2" charset="0"/>
                <a:cs typeface="Verdana" panose="020B0604030504040204" pitchFamily="34" charset="0"/>
              </a:defRPr>
            </a:pPr>
            <a:endParaRPr lang="sv-SE"/>
          </a:p>
        </c:txPr>
        <c:crossAx val="2082553280"/>
        <c:crosses val="autoZero"/>
        <c:auto val="1"/>
        <c:lblAlgn val="ctr"/>
        <c:lblOffset val="100"/>
        <c:noMultiLvlLbl val="0"/>
      </c:catAx>
      <c:valAx>
        <c:axId val="2082553280"/>
        <c:scaling>
          <c:orientation val="minMax"/>
          <c:max val="5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out"/>
        <c:minorTickMark val="none"/>
        <c:tickLblPos val="nextTo"/>
        <c:spPr>
          <a:noFill/>
          <a:ln w="6350">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Roboto" panose="02000000000000000000" pitchFamily="2" charset="0"/>
                <a:ea typeface="Roboto" panose="02000000000000000000" pitchFamily="2" charset="0"/>
                <a:cs typeface="Verdana" panose="020B0604030504040204" pitchFamily="34" charset="0"/>
              </a:defRPr>
            </a:pPr>
            <a:endParaRPr lang="sv-SE"/>
          </a:p>
        </c:txPr>
        <c:crossAx val="2089128224"/>
        <c:crosses val="autoZero"/>
        <c:crossBetween val="between"/>
        <c:majorUnit val="100"/>
      </c:valAx>
      <c:valAx>
        <c:axId val="1338889855"/>
        <c:scaling>
          <c:orientation val="minMax"/>
          <c:min val="0"/>
        </c:scaling>
        <c:delete val="0"/>
        <c:axPos val="r"/>
        <c:numFmt formatCode="#,##0"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Roboto" panose="02000000000000000000" pitchFamily="2" charset="0"/>
                <a:ea typeface="Roboto" panose="02000000000000000000" pitchFamily="2" charset="0"/>
                <a:cs typeface="Verdana" panose="020B0604030504040204" pitchFamily="34" charset="0"/>
              </a:defRPr>
            </a:pPr>
            <a:endParaRPr lang="sv-SE"/>
          </a:p>
        </c:txPr>
        <c:crossAx val="1338890687"/>
        <c:crosses val="max"/>
        <c:crossBetween val="between"/>
      </c:valAx>
      <c:catAx>
        <c:axId val="1338890687"/>
        <c:scaling>
          <c:orientation val="minMax"/>
        </c:scaling>
        <c:delete val="1"/>
        <c:axPos val="b"/>
        <c:numFmt formatCode="General" sourceLinked="1"/>
        <c:majorTickMark val="out"/>
        <c:minorTickMark val="none"/>
        <c:tickLblPos val="nextTo"/>
        <c:crossAx val="1338889855"/>
        <c:crosses val="autoZero"/>
        <c:auto val="1"/>
        <c:lblAlgn val="ctr"/>
        <c:lblOffset val="100"/>
        <c:noMultiLvlLbl val="0"/>
      </c:catAx>
      <c:spPr>
        <a:noFill/>
        <a:ln>
          <a:noFill/>
        </a:ln>
        <a:effectLst/>
      </c:spPr>
    </c:plotArea>
    <c:legend>
      <c:legendPos val="b"/>
      <c:layout>
        <c:manualLayout>
          <c:xMode val="edge"/>
          <c:yMode val="edge"/>
          <c:x val="0"/>
          <c:y val="0.94707106950847575"/>
          <c:w val="1"/>
          <c:h val="4.6649860954042811E-2"/>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Roboto" panose="02000000000000000000" pitchFamily="2" charset="0"/>
              <a:ea typeface="Roboto" panose="02000000000000000000" pitchFamily="2" charset="0"/>
              <a:cs typeface="Verdana" panose="020B0604030504040204" pitchFamily="34" charset="0"/>
            </a:defRPr>
          </a:pPr>
          <a:endParaRPr lang="sv-SE"/>
        </a:p>
      </c:txPr>
    </c:legend>
    <c:plotVisOnly val="1"/>
    <c:dispBlanksAs val="gap"/>
    <c:showDLblsOverMax val="0"/>
  </c:chart>
  <c:spPr>
    <a:noFill/>
    <a:ln w="9525" cap="flat" cmpd="sng" algn="ctr">
      <a:noFill/>
      <a:round/>
    </a:ln>
    <a:effectLst/>
  </c:spPr>
  <c:txPr>
    <a:bodyPr/>
    <a:lstStyle/>
    <a:p>
      <a:pPr>
        <a:defRPr sz="900">
          <a:solidFill>
            <a:sysClr val="windowText" lastClr="000000"/>
          </a:solidFill>
          <a:latin typeface="Roboto" panose="02000000000000000000" pitchFamily="2" charset="0"/>
          <a:ea typeface="Roboto" panose="02000000000000000000" pitchFamily="2" charset="0"/>
          <a:cs typeface="Verdana" panose="020B0604030504040204" pitchFamily="34" charset="0"/>
        </a:defRPr>
      </a:pPr>
      <a:endParaRPr lang="sv-SE"/>
    </a:p>
  </c:txPr>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67746700784259E-2"/>
          <c:y val="2.1166666666666667E-2"/>
          <c:w val="0.92707698854975218"/>
          <c:h val="0.87743585872785723"/>
        </c:manualLayout>
      </c:layout>
      <c:lineChart>
        <c:grouping val="standard"/>
        <c:varyColors val="0"/>
        <c:ser>
          <c:idx val="0"/>
          <c:order val="0"/>
          <c:tx>
            <c:strRef>
              <c:f>'Data Dia 6'!$B$8</c:f>
              <c:strCache>
                <c:ptCount val="1"/>
                <c:pt idx="0">
                  <c:v>Andel kvinnor, försäkringsbranschen</c:v>
                </c:pt>
              </c:strCache>
            </c:strRef>
          </c:tx>
          <c:spPr>
            <a:ln w="41275" cap="rnd">
              <a:solidFill>
                <a:schemeClr val="accent1"/>
              </a:solidFill>
              <a:round/>
            </a:ln>
            <a:effectLst/>
          </c:spPr>
          <c:marker>
            <c:symbol val="none"/>
          </c:marker>
          <c:cat>
            <c:strRef>
              <c:f>'Data Dia 6'!$A$9:$A$30</c:f>
              <c:strCache>
                <c:ptCount val="22"/>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pt idx="15">
                  <c:v>2017</c:v>
                </c:pt>
                <c:pt idx="16">
                  <c:v>2018</c:v>
                </c:pt>
                <c:pt idx="17">
                  <c:v>2019</c:v>
                </c:pt>
                <c:pt idx="18">
                  <c:v>2020</c:v>
                </c:pt>
                <c:pt idx="19">
                  <c:v>2021</c:v>
                </c:pt>
                <c:pt idx="20">
                  <c:v>2022</c:v>
                </c:pt>
                <c:pt idx="21">
                  <c:v>2023</c:v>
                </c:pt>
              </c:strCache>
            </c:strRef>
          </c:cat>
          <c:val>
            <c:numRef>
              <c:f>'Data Dia 6'!$B$9:$B$30</c:f>
              <c:numCache>
                <c:formatCode>0.0</c:formatCode>
                <c:ptCount val="22"/>
                <c:pt idx="0">
                  <c:v>56.925643164175277</c:v>
                </c:pt>
                <c:pt idx="1">
                  <c:v>57.199975010932718</c:v>
                </c:pt>
                <c:pt idx="2">
                  <c:v>56.699875466998755</c:v>
                </c:pt>
                <c:pt idx="3">
                  <c:v>56.377799415774099</c:v>
                </c:pt>
                <c:pt idx="4">
                  <c:v>56.367636274749451</c:v>
                </c:pt>
                <c:pt idx="5">
                  <c:v>55.619982158786797</c:v>
                </c:pt>
                <c:pt idx="6">
                  <c:v>55.723505434782609</c:v>
                </c:pt>
                <c:pt idx="7">
                  <c:v>54.815239186479516</c:v>
                </c:pt>
                <c:pt idx="8">
                  <c:v>55.534071600164062</c:v>
                </c:pt>
                <c:pt idx="9">
                  <c:v>54.833180987202923</c:v>
                </c:pt>
                <c:pt idx="10">
                  <c:v>55.217142857142861</c:v>
                </c:pt>
                <c:pt idx="11">
                  <c:v>55.158037072511128</c:v>
                </c:pt>
                <c:pt idx="12">
                  <c:v>55.146457208312881</c:v>
                </c:pt>
                <c:pt idx="13">
                  <c:v>54.867634500426988</c:v>
                </c:pt>
                <c:pt idx="14">
                  <c:v>54.788673745575679</c:v>
                </c:pt>
                <c:pt idx="15">
                  <c:v>54.795357361026269</c:v>
                </c:pt>
                <c:pt idx="16">
                  <c:v>54.975674480318446</c:v>
                </c:pt>
                <c:pt idx="17">
                  <c:v>54.804974561899378</c:v>
                </c:pt>
                <c:pt idx="18">
                  <c:v>53.772683858643745</c:v>
                </c:pt>
                <c:pt idx="19">
                  <c:v>53.807428908340512</c:v>
                </c:pt>
                <c:pt idx="20" formatCode="General">
                  <c:v>53.7</c:v>
                </c:pt>
                <c:pt idx="21">
                  <c:v>54.009621418113369</c:v>
                </c:pt>
              </c:numCache>
            </c:numRef>
          </c:val>
          <c:smooth val="0"/>
          <c:extLst>
            <c:ext xmlns:c16="http://schemas.microsoft.com/office/drawing/2014/chart" uri="{C3380CC4-5D6E-409C-BE32-E72D297353CC}">
              <c16:uniqueId val="{00000000-166B-4885-B909-D5E5B147BD96}"/>
            </c:ext>
          </c:extLst>
        </c:ser>
        <c:ser>
          <c:idx val="1"/>
          <c:order val="1"/>
          <c:tx>
            <c:strRef>
              <c:f>'Data Dia 6'!$C$8</c:f>
              <c:strCache>
                <c:ptCount val="1"/>
                <c:pt idx="0">
                  <c:v>Andel chefer som är kvinnor, försäkringsbranschen</c:v>
                </c:pt>
              </c:strCache>
            </c:strRef>
          </c:tx>
          <c:spPr>
            <a:ln w="41275" cap="rnd">
              <a:solidFill>
                <a:schemeClr val="accent1"/>
              </a:solidFill>
              <a:prstDash val="sysDash"/>
              <a:round/>
            </a:ln>
            <a:effectLst/>
          </c:spPr>
          <c:marker>
            <c:symbol val="none"/>
          </c:marker>
          <c:cat>
            <c:strRef>
              <c:f>'Data Dia 6'!$A$9:$A$30</c:f>
              <c:strCache>
                <c:ptCount val="22"/>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pt idx="15">
                  <c:v>2017</c:v>
                </c:pt>
                <c:pt idx="16">
                  <c:v>2018</c:v>
                </c:pt>
                <c:pt idx="17">
                  <c:v>2019</c:v>
                </c:pt>
                <c:pt idx="18">
                  <c:v>2020</c:v>
                </c:pt>
                <c:pt idx="19">
                  <c:v>2021</c:v>
                </c:pt>
                <c:pt idx="20">
                  <c:v>2022</c:v>
                </c:pt>
                <c:pt idx="21">
                  <c:v>2023</c:v>
                </c:pt>
              </c:strCache>
            </c:strRef>
          </c:cat>
          <c:val>
            <c:numRef>
              <c:f>'Data Dia 6'!$C$9:$C$30</c:f>
              <c:numCache>
                <c:formatCode>0.0</c:formatCode>
                <c:ptCount val="22"/>
                <c:pt idx="0">
                  <c:v>36.400541271989177</c:v>
                </c:pt>
                <c:pt idx="1">
                  <c:v>37.00787401574803</c:v>
                </c:pt>
                <c:pt idx="2">
                  <c:v>37.5</c:v>
                </c:pt>
                <c:pt idx="3">
                  <c:v>40</c:v>
                </c:pt>
                <c:pt idx="4">
                  <c:v>39.037854889589909</c:v>
                </c:pt>
                <c:pt idx="5">
                  <c:v>40.402684563758392</c:v>
                </c:pt>
                <c:pt idx="6">
                  <c:v>46.178600160901048</c:v>
                </c:pt>
                <c:pt idx="7">
                  <c:v>42.28045325779037</c:v>
                </c:pt>
                <c:pt idx="8">
                  <c:v>45.257903494176375</c:v>
                </c:pt>
                <c:pt idx="9">
                  <c:v>43.39622641509434</c:v>
                </c:pt>
                <c:pt idx="10">
                  <c:v>44.047619047619051</c:v>
                </c:pt>
                <c:pt idx="11">
                  <c:v>42.992992992992995</c:v>
                </c:pt>
                <c:pt idx="12">
                  <c:v>45.217853347502654</c:v>
                </c:pt>
                <c:pt idx="13">
                  <c:v>44.545943041375601</c:v>
                </c:pt>
                <c:pt idx="14">
                  <c:v>45.170295924064767</c:v>
                </c:pt>
                <c:pt idx="15">
                  <c:v>45.915324985092425</c:v>
                </c:pt>
                <c:pt idx="16">
                  <c:v>47.215496368038743</c:v>
                </c:pt>
                <c:pt idx="17">
                  <c:v>47.175421209117935</c:v>
                </c:pt>
                <c:pt idx="18">
                  <c:v>46.875</c:v>
                </c:pt>
                <c:pt idx="19">
                  <c:v>47.190517998244076</c:v>
                </c:pt>
                <c:pt idx="20" formatCode="General">
                  <c:v>45.9</c:v>
                </c:pt>
                <c:pt idx="21">
                  <c:v>46.886156287187625</c:v>
                </c:pt>
              </c:numCache>
            </c:numRef>
          </c:val>
          <c:smooth val="0"/>
          <c:extLst>
            <c:ext xmlns:c16="http://schemas.microsoft.com/office/drawing/2014/chart" uri="{C3380CC4-5D6E-409C-BE32-E72D297353CC}">
              <c16:uniqueId val="{00000001-166B-4885-B909-D5E5B147BD96}"/>
            </c:ext>
          </c:extLst>
        </c:ser>
        <c:ser>
          <c:idx val="2"/>
          <c:order val="2"/>
          <c:tx>
            <c:strRef>
              <c:f>'Data Dia 6'!$D$8</c:f>
              <c:strCache>
                <c:ptCount val="1"/>
                <c:pt idx="0">
                  <c:v>Andel kvinnor, näringslivet</c:v>
                </c:pt>
              </c:strCache>
            </c:strRef>
          </c:tx>
          <c:spPr>
            <a:ln w="41275" cap="rnd">
              <a:solidFill>
                <a:schemeClr val="accent2"/>
              </a:solidFill>
              <a:round/>
            </a:ln>
            <a:effectLst/>
          </c:spPr>
          <c:marker>
            <c:symbol val="none"/>
          </c:marker>
          <c:val>
            <c:numRef>
              <c:f>'Data Dia 6'!$D$9:$D$30</c:f>
              <c:numCache>
                <c:formatCode>General</c:formatCode>
                <c:ptCount val="22"/>
                <c:pt idx="0">
                  <c:v>35.700000000000003</c:v>
                </c:pt>
                <c:pt idx="1">
                  <c:v>36.1</c:v>
                </c:pt>
                <c:pt idx="2">
                  <c:v>36.299999999999997</c:v>
                </c:pt>
                <c:pt idx="3">
                  <c:v>36.1</c:v>
                </c:pt>
                <c:pt idx="4">
                  <c:v>36.6</c:v>
                </c:pt>
                <c:pt idx="5">
                  <c:v>36.6</c:v>
                </c:pt>
                <c:pt idx="6">
                  <c:v>36.9</c:v>
                </c:pt>
                <c:pt idx="7">
                  <c:v>37.799999999999997</c:v>
                </c:pt>
                <c:pt idx="8">
                  <c:v>37.700000000000003</c:v>
                </c:pt>
                <c:pt idx="9">
                  <c:v>38.6</c:v>
                </c:pt>
                <c:pt idx="10">
                  <c:v>38.9</c:v>
                </c:pt>
                <c:pt idx="11">
                  <c:v>38.799999999999997</c:v>
                </c:pt>
                <c:pt idx="12">
                  <c:v>38.799999999999997</c:v>
                </c:pt>
                <c:pt idx="13">
                  <c:v>39</c:v>
                </c:pt>
                <c:pt idx="14">
                  <c:v>37.700000000000003</c:v>
                </c:pt>
                <c:pt idx="15">
                  <c:v>38.299999999999997</c:v>
                </c:pt>
                <c:pt idx="16">
                  <c:v>38.200000000000003</c:v>
                </c:pt>
                <c:pt idx="17">
                  <c:v>37.799999999999997</c:v>
                </c:pt>
                <c:pt idx="18">
                  <c:v>37.6</c:v>
                </c:pt>
                <c:pt idx="19" formatCode="0.0">
                  <c:v>38</c:v>
                </c:pt>
                <c:pt idx="20" formatCode="0.0">
                  <c:v>38.700000000000003</c:v>
                </c:pt>
              </c:numCache>
            </c:numRef>
          </c:val>
          <c:smooth val="0"/>
          <c:extLst>
            <c:ext xmlns:c16="http://schemas.microsoft.com/office/drawing/2014/chart" uri="{C3380CC4-5D6E-409C-BE32-E72D297353CC}">
              <c16:uniqueId val="{00000002-166B-4885-B909-D5E5B147BD96}"/>
            </c:ext>
          </c:extLst>
        </c:ser>
        <c:ser>
          <c:idx val="3"/>
          <c:order val="3"/>
          <c:tx>
            <c:strRef>
              <c:f>'Data Dia 6'!$E$8</c:f>
              <c:strCache>
                <c:ptCount val="1"/>
                <c:pt idx="0">
                  <c:v>Andel chefer som är kvinnor, näringslivet</c:v>
                </c:pt>
              </c:strCache>
            </c:strRef>
          </c:tx>
          <c:spPr>
            <a:ln w="41275" cap="rnd">
              <a:solidFill>
                <a:schemeClr val="accent2"/>
              </a:solidFill>
              <a:prstDash val="sysDash"/>
              <a:round/>
            </a:ln>
            <a:effectLst/>
          </c:spPr>
          <c:marker>
            <c:symbol val="none"/>
          </c:marker>
          <c:val>
            <c:numRef>
              <c:f>'Data Dia 6'!$E$9:$E$30</c:f>
              <c:numCache>
                <c:formatCode>General</c:formatCode>
                <c:ptCount val="22"/>
                <c:pt idx="0">
                  <c:v>19.600000000000001</c:v>
                </c:pt>
                <c:pt idx="1">
                  <c:v>20.8</c:v>
                </c:pt>
                <c:pt idx="2">
                  <c:v>22.6</c:v>
                </c:pt>
                <c:pt idx="3">
                  <c:v>23</c:v>
                </c:pt>
                <c:pt idx="4">
                  <c:v>28.2</c:v>
                </c:pt>
                <c:pt idx="5">
                  <c:v>28.2</c:v>
                </c:pt>
                <c:pt idx="6">
                  <c:v>32.1</c:v>
                </c:pt>
                <c:pt idx="7">
                  <c:v>32</c:v>
                </c:pt>
                <c:pt idx="8">
                  <c:v>31.7</c:v>
                </c:pt>
                <c:pt idx="9">
                  <c:v>33.4</c:v>
                </c:pt>
                <c:pt idx="10">
                  <c:v>33.9</c:v>
                </c:pt>
                <c:pt idx="11">
                  <c:v>35.299999999999997</c:v>
                </c:pt>
                <c:pt idx="12">
                  <c:v>36</c:v>
                </c:pt>
                <c:pt idx="13">
                  <c:v>36.6</c:v>
                </c:pt>
                <c:pt idx="14">
                  <c:v>35.799999999999997</c:v>
                </c:pt>
                <c:pt idx="15">
                  <c:v>36.9</c:v>
                </c:pt>
                <c:pt idx="16">
                  <c:v>37.5</c:v>
                </c:pt>
                <c:pt idx="17">
                  <c:v>36.299999999999997</c:v>
                </c:pt>
                <c:pt idx="18">
                  <c:v>36.1</c:v>
                </c:pt>
                <c:pt idx="19" formatCode="0.0">
                  <c:v>36.200000000000003</c:v>
                </c:pt>
                <c:pt idx="20" formatCode="0.0">
                  <c:v>36.5</c:v>
                </c:pt>
              </c:numCache>
            </c:numRef>
          </c:val>
          <c:smooth val="0"/>
          <c:extLst>
            <c:ext xmlns:c16="http://schemas.microsoft.com/office/drawing/2014/chart" uri="{C3380CC4-5D6E-409C-BE32-E72D297353CC}">
              <c16:uniqueId val="{00000003-166B-4885-B909-D5E5B147BD96}"/>
            </c:ext>
          </c:extLst>
        </c:ser>
        <c:dLbls>
          <c:showLegendKey val="0"/>
          <c:showVal val="0"/>
          <c:showCatName val="0"/>
          <c:showSerName val="0"/>
          <c:showPercent val="0"/>
          <c:showBubbleSize val="0"/>
        </c:dLbls>
        <c:smooth val="0"/>
        <c:axId val="669096895"/>
        <c:axId val="669094399"/>
      </c:lineChart>
      <c:catAx>
        <c:axId val="669096895"/>
        <c:scaling>
          <c:orientation val="minMax"/>
        </c:scaling>
        <c:delete val="0"/>
        <c:axPos val="b"/>
        <c:minorGridlines>
          <c:spPr>
            <a:ln w="9525" cap="flat" cmpd="sng" algn="ctr">
              <a:noFill/>
              <a:round/>
            </a:ln>
            <a:effectLst/>
          </c:spPr>
        </c:minorGridlines>
        <c:numFmt formatCode="yyyy;@" sourceLinked="0"/>
        <c:majorTickMark val="out"/>
        <c:minorTickMark val="out"/>
        <c:tickLblPos val="nextTo"/>
        <c:spPr>
          <a:noFill/>
          <a:ln w="6350"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Roboto" panose="02000000000000000000" pitchFamily="2" charset="0"/>
                <a:ea typeface="Roboto" panose="02000000000000000000" pitchFamily="2" charset="0"/>
                <a:cs typeface="Verdana" panose="020B0604030504040204" pitchFamily="34" charset="0"/>
              </a:defRPr>
            </a:pPr>
            <a:endParaRPr lang="sv-SE"/>
          </a:p>
        </c:txPr>
        <c:crossAx val="669094399"/>
        <c:crosses val="autoZero"/>
        <c:auto val="1"/>
        <c:lblAlgn val="ctr"/>
        <c:lblOffset val="100"/>
        <c:tickLblSkip val="2"/>
        <c:tickMarkSkip val="2"/>
        <c:noMultiLvlLbl val="0"/>
      </c:catAx>
      <c:valAx>
        <c:axId val="669094399"/>
        <c:scaling>
          <c:orientation val="minMax"/>
          <c:max val="70"/>
        </c:scaling>
        <c:delete val="0"/>
        <c:axPos val="l"/>
        <c:majorGridlines>
          <c:spPr>
            <a:ln w="9525" cap="flat" cmpd="sng" algn="ctr">
              <a:solidFill>
                <a:schemeClr val="tx1">
                  <a:lumMod val="15000"/>
                  <a:lumOff val="85000"/>
                </a:schemeClr>
              </a:solidFill>
              <a:round/>
            </a:ln>
            <a:effectLst/>
          </c:spPr>
        </c:majorGridlines>
        <c:numFmt formatCode="General" sourceLinked="0"/>
        <c:majorTickMark val="out"/>
        <c:minorTickMark val="none"/>
        <c:tickLblPos val="nextTo"/>
        <c:spPr>
          <a:noFill/>
          <a:ln w="6350">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Roboto" panose="02000000000000000000" pitchFamily="2" charset="0"/>
                <a:ea typeface="Roboto" panose="02000000000000000000" pitchFamily="2" charset="0"/>
                <a:cs typeface="Verdana" panose="020B0604030504040204" pitchFamily="34" charset="0"/>
              </a:defRPr>
            </a:pPr>
            <a:endParaRPr lang="sv-SE"/>
          </a:p>
        </c:txPr>
        <c:crossAx val="669096895"/>
        <c:crosses val="autoZero"/>
        <c:crossBetween val="midCat"/>
      </c:valAx>
      <c:spPr>
        <a:noFill/>
        <a:ln w="25400">
          <a:noFill/>
        </a:ln>
        <a:effectLst/>
      </c:spPr>
    </c:plotArea>
    <c:legend>
      <c:legendPos val="b"/>
      <c:layout>
        <c:manualLayout>
          <c:xMode val="edge"/>
          <c:yMode val="edge"/>
          <c:x val="0.12705882960433079"/>
          <c:y val="0.94542598625065055"/>
          <c:w val="0.79506640386398253"/>
          <c:h val="4.7518383170907057E-2"/>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Roboto" panose="02000000000000000000" pitchFamily="2" charset="0"/>
              <a:ea typeface="Roboto" panose="02000000000000000000" pitchFamily="2" charset="0"/>
              <a:cs typeface="Verdana" panose="020B0604030504040204" pitchFamily="34" charset="0"/>
            </a:defRPr>
          </a:pPr>
          <a:endParaRPr lang="sv-SE"/>
        </a:p>
      </c:txPr>
    </c:legend>
    <c:plotVisOnly val="1"/>
    <c:dispBlanksAs val="gap"/>
    <c:showDLblsOverMax val="0"/>
  </c:chart>
  <c:spPr>
    <a:noFill/>
    <a:ln w="9525" cap="flat" cmpd="sng" algn="ctr">
      <a:noFill/>
      <a:round/>
    </a:ln>
    <a:effectLst/>
  </c:spPr>
  <c:txPr>
    <a:bodyPr/>
    <a:lstStyle/>
    <a:p>
      <a:pPr>
        <a:defRPr sz="900">
          <a:solidFill>
            <a:sysClr val="windowText" lastClr="000000"/>
          </a:solidFill>
          <a:latin typeface="Roboto" panose="02000000000000000000" pitchFamily="2" charset="0"/>
          <a:ea typeface="Roboto" panose="02000000000000000000" pitchFamily="2" charset="0"/>
          <a:cs typeface="Verdana" panose="020B0604030504040204" pitchFamily="34" charset="0"/>
        </a:defRPr>
      </a:pPr>
      <a:endParaRPr lang="sv-SE"/>
    </a:p>
  </c:txPr>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4671530710886139E-2"/>
          <c:y val="9.364053859584184E-3"/>
          <c:w val="0.86673238168123867"/>
          <c:h val="0.95470582476814414"/>
        </c:manualLayout>
      </c:layout>
      <c:barChart>
        <c:barDir val="bar"/>
        <c:grouping val="clustered"/>
        <c:varyColors val="0"/>
        <c:ser>
          <c:idx val="0"/>
          <c:order val="0"/>
          <c:spPr>
            <a:solidFill>
              <a:schemeClr val="accent1"/>
            </a:solidFill>
            <a:ln w="34925">
              <a:noFill/>
            </a:ln>
            <a:effectLst/>
          </c:spPr>
          <c:invertIfNegative val="0"/>
          <c:dLbls>
            <c:dLbl>
              <c:idx val="4"/>
              <c:showLegendKey val="0"/>
              <c:showVal val="0"/>
              <c:showCatName val="1"/>
              <c:showSerName val="0"/>
              <c:showPercent val="0"/>
              <c:showBubbleSize val="0"/>
              <c:extLst>
                <c:ext xmlns:c15="http://schemas.microsoft.com/office/drawing/2012/chart" uri="{CE6537A1-D6FC-4f65-9D91-7224C49458BB}">
                  <c15:layout>
                    <c:manualLayout>
                      <c:w val="0.16931032798626974"/>
                      <c:h val="7.7261725791550037E-2"/>
                    </c:manualLayout>
                  </c15:layout>
                </c:ext>
                <c:ext xmlns:c16="http://schemas.microsoft.com/office/drawing/2014/chart" uri="{C3380CC4-5D6E-409C-BE32-E72D297353CC}">
                  <c16:uniqueId val="{00000000-5A6A-4E91-84F3-A1C0614DE609}"/>
                </c:ext>
              </c:extLst>
            </c:dLbl>
            <c:dLbl>
              <c:idx val="5"/>
              <c:showLegendKey val="0"/>
              <c:showVal val="0"/>
              <c:showCatName val="1"/>
              <c:showSerName val="0"/>
              <c:showPercent val="0"/>
              <c:showBubbleSize val="0"/>
              <c:extLst>
                <c:ext xmlns:c15="http://schemas.microsoft.com/office/drawing/2012/chart" uri="{CE6537A1-D6FC-4f65-9D91-7224C49458BB}">
                  <c15:layout>
                    <c:manualLayout>
                      <c:w val="0.18810386830719686"/>
                      <c:h val="7.7261725791550037E-2"/>
                    </c:manualLayout>
                  </c15:layout>
                </c:ext>
                <c:ext xmlns:c16="http://schemas.microsoft.com/office/drawing/2014/chart" uri="{C3380CC4-5D6E-409C-BE32-E72D297353CC}">
                  <c16:uniqueId val="{00000001-5A6A-4E91-84F3-A1C0614DE609}"/>
                </c:ext>
              </c:extLst>
            </c:dLbl>
            <c:dLbl>
              <c:idx val="7"/>
              <c:showLegendKey val="0"/>
              <c:showVal val="0"/>
              <c:showCatName val="1"/>
              <c:showSerName val="0"/>
              <c:showPercent val="0"/>
              <c:showBubbleSize val="0"/>
              <c:extLst>
                <c:ext xmlns:c15="http://schemas.microsoft.com/office/drawing/2012/chart" uri="{CE6537A1-D6FC-4f65-9D91-7224C49458BB}">
                  <c15:layout>
                    <c:manualLayout>
                      <c:w val="0.19581066244220174"/>
                      <c:h val="7.7261725791550037E-2"/>
                    </c:manualLayout>
                  </c15:layout>
                </c:ext>
                <c:ext xmlns:c16="http://schemas.microsoft.com/office/drawing/2014/chart" uri="{C3380CC4-5D6E-409C-BE32-E72D297353CC}">
                  <c16:uniqueId val="{00000002-5A6A-4E91-84F3-A1C0614DE609}"/>
                </c:ext>
              </c:extLst>
            </c:dLbl>
            <c:dLbl>
              <c:idx val="9"/>
              <c:showLegendKey val="0"/>
              <c:showVal val="0"/>
              <c:showCatName val="1"/>
              <c:showSerName val="0"/>
              <c:showPercent val="0"/>
              <c:showBubbleSize val="0"/>
              <c:extLst>
                <c:ext xmlns:c15="http://schemas.microsoft.com/office/drawing/2012/chart" uri="{CE6537A1-D6FC-4f65-9D91-7224C49458BB}">
                  <c15:layout>
                    <c:manualLayout>
                      <c:w val="0.23724328705312372"/>
                      <c:h val="7.7261725791550037E-2"/>
                    </c:manualLayout>
                  </c15:layout>
                </c:ext>
                <c:ext xmlns:c16="http://schemas.microsoft.com/office/drawing/2014/chart" uri="{C3380CC4-5D6E-409C-BE32-E72D297353CC}">
                  <c16:uniqueId val="{00000003-5A6A-4E91-84F3-A1C0614DE609}"/>
                </c:ext>
              </c:extLst>
            </c:dLbl>
            <c:dLbl>
              <c:idx val="10"/>
              <c:showLegendKey val="0"/>
              <c:showVal val="0"/>
              <c:showCatName val="1"/>
              <c:showSerName val="0"/>
              <c:showPercent val="0"/>
              <c:showBubbleSize val="0"/>
              <c:extLst>
                <c:ext xmlns:c15="http://schemas.microsoft.com/office/drawing/2012/chart" uri="{CE6537A1-D6FC-4f65-9D91-7224C49458BB}">
                  <c15:layout>
                    <c:manualLayout>
                      <c:w val="0.19224675424987098"/>
                      <c:h val="7.7261725791550037E-2"/>
                    </c:manualLayout>
                  </c15:layout>
                </c:ext>
                <c:ext xmlns:c16="http://schemas.microsoft.com/office/drawing/2014/chart" uri="{C3380CC4-5D6E-409C-BE32-E72D297353CC}">
                  <c16:uniqueId val="{00000004-5A6A-4E91-84F3-A1C0614DE609}"/>
                </c:ext>
              </c:extLst>
            </c:dLbl>
            <c:dLbl>
              <c:idx val="11"/>
              <c:showLegendKey val="0"/>
              <c:showVal val="0"/>
              <c:showCatName val="1"/>
              <c:showSerName val="0"/>
              <c:showPercent val="0"/>
              <c:showBubbleSize val="0"/>
              <c:extLst>
                <c:ext xmlns:c15="http://schemas.microsoft.com/office/drawing/2012/chart" uri="{CE6537A1-D6FC-4f65-9D91-7224C49458BB}">
                  <c15:layout>
                    <c:manualLayout>
                      <c:w val="0.15008196268078533"/>
                      <c:h val="8.6626768480982663E-2"/>
                    </c:manualLayout>
                  </c15:layout>
                </c:ext>
                <c:ext xmlns:c16="http://schemas.microsoft.com/office/drawing/2014/chart" uri="{C3380CC4-5D6E-409C-BE32-E72D297353CC}">
                  <c16:uniqueId val="{00000005-5A6A-4E91-84F3-A1C0614DE609}"/>
                </c:ext>
              </c:extLst>
            </c:dLbl>
            <c:dLbl>
              <c:idx val="13"/>
              <c:showLegendKey val="0"/>
              <c:showVal val="0"/>
              <c:showCatName val="1"/>
              <c:showSerName val="0"/>
              <c:showPercent val="0"/>
              <c:showBubbleSize val="0"/>
              <c:extLst>
                <c:ext xmlns:c15="http://schemas.microsoft.com/office/drawing/2012/chart" uri="{CE6537A1-D6FC-4f65-9D91-7224C49458BB}">
                  <c15:layout>
                    <c:manualLayout>
                      <c:w val="0.15899447636722983"/>
                      <c:h val="8.6626768480982663E-2"/>
                    </c:manualLayout>
                  </c15:layout>
                </c:ext>
                <c:ext xmlns:c16="http://schemas.microsoft.com/office/drawing/2014/chart" uri="{C3380CC4-5D6E-409C-BE32-E72D297353CC}">
                  <c16:uniqueId val="{00000006-5A6A-4E91-84F3-A1C0614DE609}"/>
                </c:ext>
              </c:extLst>
            </c:dLbl>
            <c:dLbl>
              <c:idx val="14"/>
              <c:showLegendKey val="0"/>
              <c:showVal val="0"/>
              <c:showCatName val="1"/>
              <c:showSerName val="0"/>
              <c:showPercent val="0"/>
              <c:showBubbleSize val="0"/>
              <c:extLst>
                <c:ext xmlns:c15="http://schemas.microsoft.com/office/drawing/2012/chart" uri="{CE6537A1-D6FC-4f65-9D91-7224C49458BB}">
                  <c15:layout>
                    <c:manualLayout>
                      <c:w val="0.30723111579556495"/>
                      <c:h val="5.6235211210126104E-2"/>
                    </c:manualLayout>
                  </c15:layout>
                </c:ext>
                <c:ext xmlns:c16="http://schemas.microsoft.com/office/drawing/2014/chart" uri="{C3380CC4-5D6E-409C-BE32-E72D297353CC}">
                  <c16:uniqueId val="{00000007-5A6A-4E91-84F3-A1C0614DE609}"/>
                </c:ext>
              </c:extLst>
            </c:dLbl>
            <c:spPr>
              <a:noFill/>
              <a:ln>
                <a:noFill/>
              </a:ln>
              <a:effectLst/>
            </c:spPr>
            <c:txPr>
              <a:bodyPr/>
              <a:lstStyle/>
              <a:p>
                <a:pPr algn="l">
                  <a:defRPr/>
                </a:pPr>
                <a:endParaRPr lang="sv-SE"/>
              </a:p>
            </c:txPr>
            <c:showLegendKey val="0"/>
            <c:showVal val="0"/>
            <c:showCatName val="1"/>
            <c:showSerName val="0"/>
            <c:showPercent val="0"/>
            <c:showBubbleSize val="0"/>
            <c:showLeaderLines val="0"/>
            <c:extLst>
              <c:ext xmlns:c15="http://schemas.microsoft.com/office/drawing/2012/chart" uri="{CE6537A1-D6FC-4f65-9D91-7224C49458BB}">
                <c15:showLeaderLines val="1"/>
              </c:ext>
            </c:extLst>
          </c:dLbls>
          <c:cat>
            <c:strRef>
              <c:f>'Data Dia 7'!$A$9:$A$23</c:f>
              <c:strCache>
                <c:ptCount val="15"/>
                <c:pt idx="0">
                  <c:v>Övrigt</c:v>
                </c:pt>
                <c:pt idx="1">
                  <c:v>Servicearbeten</c:v>
                </c:pt>
                <c:pt idx="2">
                  <c:v>Juridiskt arbete</c:v>
                </c:pt>
                <c:pt idx="3">
                  <c:v>Finansarbeten</c:v>
                </c:pt>
                <c:pt idx="4">
                  <c:v>Riskhantering och Compliance</c:v>
                </c:pt>
                <c:pt idx="5">
                  <c:v>Analys, utredning och projektledning</c:v>
                </c:pt>
                <c:pt idx="6">
                  <c:v>Personalarbeten</c:v>
                </c:pt>
                <c:pt idx="7">
                  <c:v>Kommunikation och marknadsföring</c:v>
                </c:pt>
                <c:pt idx="8">
                  <c:v>Ekonomiarbeten</c:v>
                </c:pt>
                <c:pt idx="9">
                  <c:v>Utvecklingsarbete inom försäkring och bank</c:v>
                </c:pt>
                <c:pt idx="10">
                  <c:v>Generellt försäkrings- och bankarbete</c:v>
                </c:pt>
                <c:pt idx="11">
                  <c:v>Försäljning och rådgivning</c:v>
                </c:pt>
                <c:pt idx="12">
                  <c:v>IT-arbeten</c:v>
                </c:pt>
                <c:pt idx="13">
                  <c:v>Kundservice och innesäljare</c:v>
                </c:pt>
                <c:pt idx="14">
                  <c:v>Skadearbete och försäkringsreglering</c:v>
                </c:pt>
              </c:strCache>
            </c:strRef>
          </c:cat>
          <c:val>
            <c:numRef>
              <c:f>'Data Dia 7'!$B$9:$B$23</c:f>
              <c:numCache>
                <c:formatCode>0.0%</c:formatCode>
                <c:ptCount val="15"/>
                <c:pt idx="0">
                  <c:v>1.9093836455168035E-2</c:v>
                </c:pt>
                <c:pt idx="1">
                  <c:v>1.1880359757372935E-2</c:v>
                </c:pt>
                <c:pt idx="2">
                  <c:v>1.2336160370084811E-2</c:v>
                </c:pt>
                <c:pt idx="3">
                  <c:v>2.0957958586069862E-2</c:v>
                </c:pt>
                <c:pt idx="4">
                  <c:v>2.7567454507425225E-2</c:v>
                </c:pt>
                <c:pt idx="5">
                  <c:v>2.8027609286760093E-2</c:v>
                </c:pt>
                <c:pt idx="6">
                  <c:v>2.890608659276302E-2</c:v>
                </c:pt>
                <c:pt idx="7">
                  <c:v>3.1416021752771389E-2</c:v>
                </c:pt>
                <c:pt idx="8">
                  <c:v>3.6686885588788958E-2</c:v>
                </c:pt>
                <c:pt idx="9">
                  <c:v>5.8565153733528552E-2</c:v>
                </c:pt>
                <c:pt idx="10">
                  <c:v>8.617444049362058E-2</c:v>
                </c:pt>
                <c:pt idx="11">
                  <c:v>0.10771805061702573</c:v>
                </c:pt>
                <c:pt idx="12">
                  <c:v>0.12390713239907969</c:v>
                </c:pt>
                <c:pt idx="13">
                  <c:v>0.15427734783518093</c:v>
                </c:pt>
                <c:pt idx="14">
                  <c:v>0.24965488391549884</c:v>
                </c:pt>
              </c:numCache>
            </c:numRef>
          </c:val>
          <c:extLst>
            <c:ext xmlns:c16="http://schemas.microsoft.com/office/drawing/2014/chart" uri="{C3380CC4-5D6E-409C-BE32-E72D297353CC}">
              <c16:uniqueId val="{00000008-5A6A-4E91-84F3-A1C0614DE609}"/>
            </c:ext>
          </c:extLst>
        </c:ser>
        <c:dLbls>
          <c:showLegendKey val="0"/>
          <c:showVal val="0"/>
          <c:showCatName val="0"/>
          <c:showSerName val="0"/>
          <c:showPercent val="0"/>
          <c:showBubbleSize val="0"/>
        </c:dLbls>
        <c:gapWidth val="80"/>
        <c:axId val="931827263"/>
        <c:axId val="931821855"/>
      </c:barChart>
      <c:catAx>
        <c:axId val="931827263"/>
        <c:scaling>
          <c:orientation val="minMax"/>
        </c:scaling>
        <c:delete val="1"/>
        <c:axPos val="l"/>
        <c:numFmt formatCode="General" sourceLinked="1"/>
        <c:majorTickMark val="none"/>
        <c:minorTickMark val="none"/>
        <c:tickLblPos val="nextTo"/>
        <c:crossAx val="931821855"/>
        <c:crosses val="autoZero"/>
        <c:auto val="1"/>
        <c:lblAlgn val="ctr"/>
        <c:lblOffset val="100"/>
        <c:noMultiLvlLbl val="0"/>
      </c:catAx>
      <c:valAx>
        <c:axId val="931821855"/>
        <c:scaling>
          <c:orientation val="minMax"/>
          <c:max val="0.30000000000000004"/>
          <c:min val="0"/>
        </c:scaling>
        <c:delete val="0"/>
        <c:axPos val="b"/>
        <c:majorGridlines>
          <c:spPr>
            <a:ln w="9525" cap="flat" cmpd="sng" algn="ctr">
              <a:solidFill>
                <a:schemeClr val="tx1">
                  <a:lumMod val="15000"/>
                  <a:lumOff val="85000"/>
                </a:schemeClr>
              </a:solidFill>
              <a:round/>
            </a:ln>
            <a:effectLst/>
          </c:spPr>
        </c:majorGridlines>
        <c:numFmt formatCode="0%" sourceLinked="0"/>
        <c:majorTickMark val="out"/>
        <c:minorTickMark val="none"/>
        <c:tickLblPos val="nextTo"/>
        <c:spPr>
          <a:noFill/>
          <a:ln w="6350">
            <a:solidFill>
              <a:schemeClr val="tx1"/>
            </a:solidFill>
          </a:ln>
          <a:effectLst/>
        </c:spPr>
        <c:txPr>
          <a:bodyPr rot="-60000000" vert="horz"/>
          <a:lstStyle/>
          <a:p>
            <a:pPr>
              <a:defRPr/>
            </a:pPr>
            <a:endParaRPr lang="sv-SE"/>
          </a:p>
        </c:txPr>
        <c:crossAx val="931827263"/>
        <c:crosses val="autoZero"/>
        <c:crossBetween val="between"/>
      </c:valAx>
      <c:spPr>
        <a:noFill/>
        <a:ln>
          <a:noFill/>
        </a:ln>
        <a:effectLst/>
      </c:spPr>
    </c:plotArea>
    <c:plotVisOnly val="1"/>
    <c:dispBlanksAs val="gap"/>
    <c:showDLblsOverMax val="0"/>
  </c:chart>
  <c:spPr>
    <a:noFill/>
    <a:ln w="9525" cap="flat" cmpd="sng" algn="ctr">
      <a:noFill/>
      <a:round/>
    </a:ln>
    <a:effectLst/>
  </c:spPr>
  <c:txPr>
    <a:bodyPr/>
    <a:lstStyle/>
    <a:p>
      <a:pPr>
        <a:defRPr sz="800">
          <a:solidFill>
            <a:sysClr val="windowText" lastClr="000000"/>
          </a:solidFill>
          <a:latin typeface="Roboto" panose="02000000000000000000" pitchFamily="2" charset="0"/>
          <a:ea typeface="Roboto" panose="02000000000000000000" pitchFamily="2" charset="0"/>
          <a:cs typeface="Verdana" panose="020B0604030504040204" pitchFamily="34" charset="0"/>
        </a:defRPr>
      </a:pPr>
      <a:endParaRPr lang="sv-SE"/>
    </a:p>
  </c:txPr>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6640083031993093E-2"/>
          <c:y val="2.4178867453621408E-2"/>
          <c:w val="0.96062746901952645"/>
          <c:h val="0.8877160634420046"/>
        </c:manualLayout>
      </c:layout>
      <c:barChart>
        <c:barDir val="col"/>
        <c:grouping val="stacked"/>
        <c:varyColors val="0"/>
        <c:ser>
          <c:idx val="0"/>
          <c:order val="0"/>
          <c:tx>
            <c:strRef>
              <c:f>'Data Dia 8'!$B$9</c:f>
              <c:strCache>
                <c:ptCount val="1"/>
                <c:pt idx="0">
                  <c:v>Hem, ej villa och fritidshus</c:v>
                </c:pt>
              </c:strCache>
            </c:strRef>
          </c:tx>
          <c:spPr>
            <a:solidFill>
              <a:schemeClr val="accent1"/>
            </a:solidFill>
            <a:ln>
              <a:noFill/>
            </a:ln>
            <a:effectLst/>
          </c:spPr>
          <c:invertIfNegative val="0"/>
          <c:cat>
            <c:numRef>
              <c:extLst>
                <c:ext xmlns:c15="http://schemas.microsoft.com/office/drawing/2012/chart" uri="{02D57815-91ED-43cb-92C2-25804820EDAC}">
                  <c15:fullRef>
                    <c15:sqref>'Data Dia 8'!$A$10:$A$20</c15:sqref>
                  </c15:fullRef>
                </c:ext>
              </c:extLst>
              <c:f>'Data Dia 8'!$A$10:$A$19</c:f>
              <c:numCache>
                <c:formatCode>General</c:formatCode>
                <c:ptCount val="10"/>
                <c:pt idx="0">
                  <c:v>2014</c:v>
                </c:pt>
                <c:pt idx="1">
                  <c:v>2015</c:v>
                </c:pt>
                <c:pt idx="2">
                  <c:v>2016</c:v>
                </c:pt>
                <c:pt idx="3">
                  <c:v>2017</c:v>
                </c:pt>
                <c:pt idx="4">
                  <c:v>2018</c:v>
                </c:pt>
                <c:pt idx="5">
                  <c:v>2019</c:v>
                </c:pt>
                <c:pt idx="6">
                  <c:v>2020</c:v>
                </c:pt>
                <c:pt idx="7">
                  <c:v>2021</c:v>
                </c:pt>
                <c:pt idx="8">
                  <c:v>2022</c:v>
                </c:pt>
                <c:pt idx="9">
                  <c:v>2023</c:v>
                </c:pt>
              </c:numCache>
            </c:numRef>
          </c:cat>
          <c:val>
            <c:numRef>
              <c:extLst>
                <c:ext xmlns:c15="http://schemas.microsoft.com/office/drawing/2012/chart" uri="{02D57815-91ED-43cb-92C2-25804820EDAC}">
                  <c15:fullRef>
                    <c15:sqref>'Data Dia 8'!$B$10:$B$20</c15:sqref>
                  </c15:fullRef>
                </c:ext>
              </c:extLst>
              <c:f>'Data Dia 8'!$B$10:$B$19</c:f>
              <c:numCache>
                <c:formatCode>#\ ##0.000</c:formatCode>
                <c:ptCount val="10"/>
                <c:pt idx="0">
                  <c:v>3.092473</c:v>
                </c:pt>
                <c:pt idx="1">
                  <c:v>3.1394229999999999</c:v>
                </c:pt>
                <c:pt idx="2">
                  <c:v>3.1924100000000002</c:v>
                </c:pt>
                <c:pt idx="3">
                  <c:v>3.2835130000000001</c:v>
                </c:pt>
                <c:pt idx="4">
                  <c:v>3.316522</c:v>
                </c:pt>
                <c:pt idx="5">
                  <c:v>3.3391850000000001</c:v>
                </c:pt>
                <c:pt idx="6">
                  <c:v>3.402679</c:v>
                </c:pt>
                <c:pt idx="7">
                  <c:v>3.427889</c:v>
                </c:pt>
                <c:pt idx="8">
                  <c:v>3.445395</c:v>
                </c:pt>
                <c:pt idx="9">
                  <c:v>3.4763259999999998</c:v>
                </c:pt>
              </c:numCache>
            </c:numRef>
          </c:val>
          <c:extLst>
            <c:ext xmlns:c16="http://schemas.microsoft.com/office/drawing/2014/chart" uri="{C3380CC4-5D6E-409C-BE32-E72D297353CC}">
              <c16:uniqueId val="{00000000-836D-4F38-A108-3977532854D9}"/>
            </c:ext>
          </c:extLst>
        </c:ser>
        <c:ser>
          <c:idx val="1"/>
          <c:order val="1"/>
          <c:tx>
            <c:strRef>
              <c:f>'Data Dia 8'!$C$9</c:f>
              <c:strCache>
                <c:ptCount val="1"/>
                <c:pt idx="0">
                  <c:v>Hem &amp; villa</c:v>
                </c:pt>
              </c:strCache>
            </c:strRef>
          </c:tx>
          <c:spPr>
            <a:solidFill>
              <a:schemeClr val="accent2"/>
            </a:solidFill>
            <a:ln>
              <a:noFill/>
            </a:ln>
            <a:effectLst/>
          </c:spPr>
          <c:invertIfNegative val="0"/>
          <c:cat>
            <c:numRef>
              <c:extLst>
                <c:ext xmlns:c15="http://schemas.microsoft.com/office/drawing/2012/chart" uri="{02D57815-91ED-43cb-92C2-25804820EDAC}">
                  <c15:fullRef>
                    <c15:sqref>'Data Dia 8'!$A$10:$A$20</c15:sqref>
                  </c15:fullRef>
                </c:ext>
              </c:extLst>
              <c:f>'Data Dia 8'!$A$10:$A$19</c:f>
              <c:numCache>
                <c:formatCode>General</c:formatCode>
                <c:ptCount val="10"/>
                <c:pt idx="0">
                  <c:v>2014</c:v>
                </c:pt>
                <c:pt idx="1">
                  <c:v>2015</c:v>
                </c:pt>
                <c:pt idx="2">
                  <c:v>2016</c:v>
                </c:pt>
                <c:pt idx="3">
                  <c:v>2017</c:v>
                </c:pt>
                <c:pt idx="4">
                  <c:v>2018</c:v>
                </c:pt>
                <c:pt idx="5">
                  <c:v>2019</c:v>
                </c:pt>
                <c:pt idx="6">
                  <c:v>2020</c:v>
                </c:pt>
                <c:pt idx="7">
                  <c:v>2021</c:v>
                </c:pt>
                <c:pt idx="8">
                  <c:v>2022</c:v>
                </c:pt>
                <c:pt idx="9">
                  <c:v>2023</c:v>
                </c:pt>
              </c:numCache>
            </c:numRef>
          </c:cat>
          <c:val>
            <c:numRef>
              <c:extLst>
                <c:ext xmlns:c15="http://schemas.microsoft.com/office/drawing/2012/chart" uri="{02D57815-91ED-43cb-92C2-25804820EDAC}">
                  <c15:fullRef>
                    <c15:sqref>'Data Dia 8'!$C$10:$C$20</c15:sqref>
                  </c15:fullRef>
                </c:ext>
              </c:extLst>
              <c:f>'Data Dia 8'!$C$10:$C$19</c:f>
              <c:numCache>
                <c:formatCode>#\ ##0.000</c:formatCode>
                <c:ptCount val="10"/>
                <c:pt idx="0">
                  <c:v>1.696394</c:v>
                </c:pt>
                <c:pt idx="1">
                  <c:v>1.6969160000000001</c:v>
                </c:pt>
                <c:pt idx="2">
                  <c:v>1.72909</c:v>
                </c:pt>
                <c:pt idx="3">
                  <c:v>1.760688</c:v>
                </c:pt>
                <c:pt idx="4">
                  <c:v>1.7695639999999999</c:v>
                </c:pt>
                <c:pt idx="5">
                  <c:v>1.773336</c:v>
                </c:pt>
                <c:pt idx="6">
                  <c:v>1.7799499999999999</c:v>
                </c:pt>
                <c:pt idx="7">
                  <c:v>1.7905599999999999</c:v>
                </c:pt>
                <c:pt idx="8">
                  <c:v>1.7956650000000001</c:v>
                </c:pt>
                <c:pt idx="9">
                  <c:v>1.7915570000000001</c:v>
                </c:pt>
              </c:numCache>
            </c:numRef>
          </c:val>
          <c:extLst>
            <c:ext xmlns:c16="http://schemas.microsoft.com/office/drawing/2014/chart" uri="{C3380CC4-5D6E-409C-BE32-E72D297353CC}">
              <c16:uniqueId val="{00000001-836D-4F38-A108-3977532854D9}"/>
            </c:ext>
          </c:extLst>
        </c:ser>
        <c:ser>
          <c:idx val="2"/>
          <c:order val="2"/>
          <c:tx>
            <c:strRef>
              <c:f>'Data Dia 8'!$D$9</c:f>
              <c:strCache>
                <c:ptCount val="1"/>
                <c:pt idx="0">
                  <c:v>Fritidshus</c:v>
                </c:pt>
              </c:strCache>
            </c:strRef>
          </c:tx>
          <c:spPr>
            <a:solidFill>
              <a:schemeClr val="accent3"/>
            </a:solidFill>
            <a:ln>
              <a:noFill/>
            </a:ln>
            <a:effectLst/>
          </c:spPr>
          <c:invertIfNegative val="0"/>
          <c:cat>
            <c:numRef>
              <c:extLst>
                <c:ext xmlns:c15="http://schemas.microsoft.com/office/drawing/2012/chart" uri="{02D57815-91ED-43cb-92C2-25804820EDAC}">
                  <c15:fullRef>
                    <c15:sqref>'Data Dia 8'!$A$10:$A$20</c15:sqref>
                  </c15:fullRef>
                </c:ext>
              </c:extLst>
              <c:f>'Data Dia 8'!$A$10:$A$19</c:f>
              <c:numCache>
                <c:formatCode>General</c:formatCode>
                <c:ptCount val="10"/>
                <c:pt idx="0">
                  <c:v>2014</c:v>
                </c:pt>
                <c:pt idx="1">
                  <c:v>2015</c:v>
                </c:pt>
                <c:pt idx="2">
                  <c:v>2016</c:v>
                </c:pt>
                <c:pt idx="3">
                  <c:v>2017</c:v>
                </c:pt>
                <c:pt idx="4">
                  <c:v>2018</c:v>
                </c:pt>
                <c:pt idx="5">
                  <c:v>2019</c:v>
                </c:pt>
                <c:pt idx="6">
                  <c:v>2020</c:v>
                </c:pt>
                <c:pt idx="7">
                  <c:v>2021</c:v>
                </c:pt>
                <c:pt idx="8">
                  <c:v>2022</c:v>
                </c:pt>
                <c:pt idx="9">
                  <c:v>2023</c:v>
                </c:pt>
              </c:numCache>
            </c:numRef>
          </c:cat>
          <c:val>
            <c:numRef>
              <c:extLst>
                <c:ext xmlns:c15="http://schemas.microsoft.com/office/drawing/2012/chart" uri="{02D57815-91ED-43cb-92C2-25804820EDAC}">
                  <c15:fullRef>
                    <c15:sqref>'Data Dia 8'!$D$10:$D$20</c15:sqref>
                  </c15:fullRef>
                </c:ext>
              </c:extLst>
              <c:f>'Data Dia 8'!$D$10:$D$19</c:f>
              <c:numCache>
                <c:formatCode>#\ ##0.000</c:formatCode>
                <c:ptCount val="10"/>
                <c:pt idx="0">
                  <c:v>0.57746399999999998</c:v>
                </c:pt>
                <c:pt idx="1">
                  <c:v>0.57556700000000005</c:v>
                </c:pt>
                <c:pt idx="2">
                  <c:v>0.57821800000000001</c:v>
                </c:pt>
                <c:pt idx="3">
                  <c:v>0.58027499999999999</c:v>
                </c:pt>
                <c:pt idx="4">
                  <c:v>0.58121999999999996</c:v>
                </c:pt>
                <c:pt idx="5">
                  <c:v>0.57767199999999996</c:v>
                </c:pt>
                <c:pt idx="6">
                  <c:v>0.57169499999999995</c:v>
                </c:pt>
                <c:pt idx="7">
                  <c:v>0.570766</c:v>
                </c:pt>
                <c:pt idx="8">
                  <c:v>0.57007200000000002</c:v>
                </c:pt>
                <c:pt idx="9">
                  <c:v>0.56904900000000003</c:v>
                </c:pt>
              </c:numCache>
            </c:numRef>
          </c:val>
          <c:extLst>
            <c:ext xmlns:c16="http://schemas.microsoft.com/office/drawing/2014/chart" uri="{C3380CC4-5D6E-409C-BE32-E72D297353CC}">
              <c16:uniqueId val="{00000002-836D-4F38-A108-3977532854D9}"/>
            </c:ext>
          </c:extLst>
        </c:ser>
        <c:ser>
          <c:idx val="3"/>
          <c:order val="3"/>
          <c:tx>
            <c:strRef>
              <c:f>'Data Dia 8'!$E$9</c:f>
              <c:strCache>
                <c:ptCount val="1"/>
                <c:pt idx="0">
                  <c:v>Båt</c:v>
                </c:pt>
              </c:strCache>
            </c:strRef>
          </c:tx>
          <c:spPr>
            <a:solidFill>
              <a:schemeClr val="accent4"/>
            </a:solidFill>
            <a:ln>
              <a:noFill/>
            </a:ln>
            <a:effectLst/>
          </c:spPr>
          <c:invertIfNegative val="0"/>
          <c:cat>
            <c:numRef>
              <c:extLst>
                <c:ext xmlns:c15="http://schemas.microsoft.com/office/drawing/2012/chart" uri="{02D57815-91ED-43cb-92C2-25804820EDAC}">
                  <c15:fullRef>
                    <c15:sqref>'Data Dia 8'!$A$10:$A$20</c15:sqref>
                  </c15:fullRef>
                </c:ext>
              </c:extLst>
              <c:f>'Data Dia 8'!$A$10:$A$19</c:f>
              <c:numCache>
                <c:formatCode>General</c:formatCode>
                <c:ptCount val="10"/>
                <c:pt idx="0">
                  <c:v>2014</c:v>
                </c:pt>
                <c:pt idx="1">
                  <c:v>2015</c:v>
                </c:pt>
                <c:pt idx="2">
                  <c:v>2016</c:v>
                </c:pt>
                <c:pt idx="3">
                  <c:v>2017</c:v>
                </c:pt>
                <c:pt idx="4">
                  <c:v>2018</c:v>
                </c:pt>
                <c:pt idx="5">
                  <c:v>2019</c:v>
                </c:pt>
                <c:pt idx="6">
                  <c:v>2020</c:v>
                </c:pt>
                <c:pt idx="7">
                  <c:v>2021</c:v>
                </c:pt>
                <c:pt idx="8">
                  <c:v>2022</c:v>
                </c:pt>
                <c:pt idx="9">
                  <c:v>2023</c:v>
                </c:pt>
              </c:numCache>
            </c:numRef>
          </c:cat>
          <c:val>
            <c:numRef>
              <c:extLst>
                <c:ext xmlns:c15="http://schemas.microsoft.com/office/drawing/2012/chart" uri="{02D57815-91ED-43cb-92C2-25804820EDAC}">
                  <c15:fullRef>
                    <c15:sqref>'Data Dia 8'!$E$10:$E$20</c15:sqref>
                  </c15:fullRef>
                </c:ext>
              </c:extLst>
              <c:f>'Data Dia 8'!$E$10:$E$19</c:f>
              <c:numCache>
                <c:formatCode>#\ ##0.000</c:formatCode>
                <c:ptCount val="10"/>
                <c:pt idx="0">
                  <c:v>0.27477600000000002</c:v>
                </c:pt>
                <c:pt idx="1">
                  <c:v>0.27088000000000001</c:v>
                </c:pt>
                <c:pt idx="2">
                  <c:v>0.28064800000000001</c:v>
                </c:pt>
                <c:pt idx="3">
                  <c:v>0.27775100000000003</c:v>
                </c:pt>
                <c:pt idx="4">
                  <c:v>0.27705200000000002</c:v>
                </c:pt>
                <c:pt idx="5">
                  <c:v>0.27218900000000001</c:v>
                </c:pt>
                <c:pt idx="6">
                  <c:v>0.27305299999999999</c:v>
                </c:pt>
                <c:pt idx="7">
                  <c:v>0.27396599999999999</c:v>
                </c:pt>
                <c:pt idx="8">
                  <c:v>0.27100600000000002</c:v>
                </c:pt>
                <c:pt idx="9">
                  <c:v>0.26677400000000001</c:v>
                </c:pt>
              </c:numCache>
            </c:numRef>
          </c:val>
          <c:extLst>
            <c:ext xmlns:c16="http://schemas.microsoft.com/office/drawing/2014/chart" uri="{C3380CC4-5D6E-409C-BE32-E72D297353CC}">
              <c16:uniqueId val="{00000003-836D-4F38-A108-3977532854D9}"/>
            </c:ext>
          </c:extLst>
        </c:ser>
        <c:ser>
          <c:idx val="4"/>
          <c:order val="4"/>
          <c:tx>
            <c:strRef>
              <c:f>'Data Dia 8'!$F$9</c:f>
              <c:strCache>
                <c:ptCount val="1"/>
                <c:pt idx="0">
                  <c:v>Fordon, personbil</c:v>
                </c:pt>
              </c:strCache>
            </c:strRef>
          </c:tx>
          <c:spPr>
            <a:solidFill>
              <a:schemeClr val="accent5"/>
            </a:solidFill>
            <a:ln>
              <a:noFill/>
            </a:ln>
            <a:effectLst/>
          </c:spPr>
          <c:invertIfNegative val="0"/>
          <c:cat>
            <c:numRef>
              <c:extLst>
                <c:ext xmlns:c15="http://schemas.microsoft.com/office/drawing/2012/chart" uri="{02D57815-91ED-43cb-92C2-25804820EDAC}">
                  <c15:fullRef>
                    <c15:sqref>'Data Dia 8'!$A$10:$A$20</c15:sqref>
                  </c15:fullRef>
                </c:ext>
              </c:extLst>
              <c:f>'Data Dia 8'!$A$10:$A$19</c:f>
              <c:numCache>
                <c:formatCode>General</c:formatCode>
                <c:ptCount val="10"/>
                <c:pt idx="0">
                  <c:v>2014</c:v>
                </c:pt>
                <c:pt idx="1">
                  <c:v>2015</c:v>
                </c:pt>
                <c:pt idx="2">
                  <c:v>2016</c:v>
                </c:pt>
                <c:pt idx="3">
                  <c:v>2017</c:v>
                </c:pt>
                <c:pt idx="4">
                  <c:v>2018</c:v>
                </c:pt>
                <c:pt idx="5">
                  <c:v>2019</c:v>
                </c:pt>
                <c:pt idx="6">
                  <c:v>2020</c:v>
                </c:pt>
                <c:pt idx="7">
                  <c:v>2021</c:v>
                </c:pt>
                <c:pt idx="8">
                  <c:v>2022</c:v>
                </c:pt>
                <c:pt idx="9">
                  <c:v>2023</c:v>
                </c:pt>
              </c:numCache>
            </c:numRef>
          </c:cat>
          <c:val>
            <c:numRef>
              <c:extLst>
                <c:ext xmlns:c15="http://schemas.microsoft.com/office/drawing/2012/chart" uri="{02D57815-91ED-43cb-92C2-25804820EDAC}">
                  <c15:fullRef>
                    <c15:sqref>'Data Dia 8'!$F$10:$F$20</c15:sqref>
                  </c15:fullRef>
                </c:ext>
              </c:extLst>
              <c:f>'Data Dia 8'!$F$10:$F$19</c:f>
              <c:numCache>
                <c:formatCode>#\ ##0.000</c:formatCode>
                <c:ptCount val="10"/>
                <c:pt idx="0">
                  <c:v>4.5493459999999999</c:v>
                </c:pt>
                <c:pt idx="1">
                  <c:v>4.6607209999999997</c:v>
                </c:pt>
                <c:pt idx="2">
                  <c:v>4.8442920000000003</c:v>
                </c:pt>
                <c:pt idx="3">
                  <c:v>5.1140749999999997</c:v>
                </c:pt>
                <c:pt idx="4">
                  <c:v>5.1988310000000002</c:v>
                </c:pt>
                <c:pt idx="5">
                  <c:v>5.2046049999999999</c:v>
                </c:pt>
                <c:pt idx="6">
                  <c:v>5.2475769999999997</c:v>
                </c:pt>
                <c:pt idx="7">
                  <c:v>5.141273</c:v>
                </c:pt>
                <c:pt idx="8">
                  <c:v>5.0813769999999998</c:v>
                </c:pt>
                <c:pt idx="9">
                  <c:v>5.0287050000000004</c:v>
                </c:pt>
              </c:numCache>
            </c:numRef>
          </c:val>
          <c:extLst>
            <c:ext xmlns:c16="http://schemas.microsoft.com/office/drawing/2014/chart" uri="{C3380CC4-5D6E-409C-BE32-E72D297353CC}">
              <c16:uniqueId val="{00000004-836D-4F38-A108-3977532854D9}"/>
            </c:ext>
          </c:extLst>
        </c:ser>
        <c:ser>
          <c:idx val="5"/>
          <c:order val="5"/>
          <c:tx>
            <c:strRef>
              <c:f>'Data Dia 8'!$G$9</c:f>
              <c:strCache>
                <c:ptCount val="1"/>
                <c:pt idx="0">
                  <c:v>Fordon, ej personbil</c:v>
                </c:pt>
              </c:strCache>
            </c:strRef>
          </c:tx>
          <c:spPr>
            <a:solidFill>
              <a:srgbClr val="FFE3A6"/>
            </a:solidFill>
            <a:ln>
              <a:noFill/>
            </a:ln>
            <a:effectLst/>
          </c:spPr>
          <c:invertIfNegative val="0"/>
          <c:cat>
            <c:numRef>
              <c:extLst>
                <c:ext xmlns:c15="http://schemas.microsoft.com/office/drawing/2012/chart" uri="{02D57815-91ED-43cb-92C2-25804820EDAC}">
                  <c15:fullRef>
                    <c15:sqref>'Data Dia 8'!$A$10:$A$20</c15:sqref>
                  </c15:fullRef>
                </c:ext>
              </c:extLst>
              <c:f>'Data Dia 8'!$A$10:$A$19</c:f>
              <c:numCache>
                <c:formatCode>General</c:formatCode>
                <c:ptCount val="10"/>
                <c:pt idx="0">
                  <c:v>2014</c:v>
                </c:pt>
                <c:pt idx="1">
                  <c:v>2015</c:v>
                </c:pt>
                <c:pt idx="2">
                  <c:v>2016</c:v>
                </c:pt>
                <c:pt idx="3">
                  <c:v>2017</c:v>
                </c:pt>
                <c:pt idx="4">
                  <c:v>2018</c:v>
                </c:pt>
                <c:pt idx="5">
                  <c:v>2019</c:v>
                </c:pt>
                <c:pt idx="6">
                  <c:v>2020</c:v>
                </c:pt>
                <c:pt idx="7">
                  <c:v>2021</c:v>
                </c:pt>
                <c:pt idx="8">
                  <c:v>2022</c:v>
                </c:pt>
                <c:pt idx="9">
                  <c:v>2023</c:v>
                </c:pt>
              </c:numCache>
            </c:numRef>
          </c:cat>
          <c:val>
            <c:numRef>
              <c:extLst>
                <c:ext xmlns:c15="http://schemas.microsoft.com/office/drawing/2012/chart" uri="{02D57815-91ED-43cb-92C2-25804820EDAC}">
                  <c15:fullRef>
                    <c15:sqref>'Data Dia 8'!$G$10:$G$20</c15:sqref>
                  </c15:fullRef>
                </c:ext>
              </c:extLst>
              <c:f>'Data Dia 8'!$G$10:$G$19</c:f>
              <c:numCache>
                <c:formatCode>#\ ##0.000</c:formatCode>
                <c:ptCount val="10"/>
                <c:pt idx="0">
                  <c:v>2.5655920000000001</c:v>
                </c:pt>
                <c:pt idx="1">
                  <c:v>2.578897</c:v>
                </c:pt>
                <c:pt idx="2">
                  <c:v>2.762197</c:v>
                </c:pt>
                <c:pt idx="3">
                  <c:v>2.8417210000000002</c:v>
                </c:pt>
                <c:pt idx="4">
                  <c:v>2.8909069999999999</c:v>
                </c:pt>
                <c:pt idx="5">
                  <c:v>2.95221</c:v>
                </c:pt>
                <c:pt idx="6">
                  <c:v>3.01755</c:v>
                </c:pt>
                <c:pt idx="7">
                  <c:v>2.8933270000000002</c:v>
                </c:pt>
                <c:pt idx="8">
                  <c:v>2.9434909999999999</c:v>
                </c:pt>
                <c:pt idx="9">
                  <c:v>2.9765619999999999</c:v>
                </c:pt>
              </c:numCache>
            </c:numRef>
          </c:val>
          <c:extLst>
            <c:ext xmlns:c16="http://schemas.microsoft.com/office/drawing/2014/chart" uri="{C3380CC4-5D6E-409C-BE32-E72D297353CC}">
              <c16:uniqueId val="{00000005-836D-4F38-A108-3977532854D9}"/>
            </c:ext>
          </c:extLst>
        </c:ser>
        <c:dLbls>
          <c:showLegendKey val="0"/>
          <c:showVal val="0"/>
          <c:showCatName val="0"/>
          <c:showSerName val="0"/>
          <c:showPercent val="0"/>
          <c:showBubbleSize val="0"/>
        </c:dLbls>
        <c:gapWidth val="80"/>
        <c:overlap val="100"/>
        <c:axId val="483049423"/>
        <c:axId val="483051503"/>
      </c:barChart>
      <c:catAx>
        <c:axId val="483049423"/>
        <c:scaling>
          <c:orientation val="minMax"/>
        </c:scaling>
        <c:delete val="0"/>
        <c:axPos val="b"/>
        <c:numFmt formatCode="General" sourceLinked="1"/>
        <c:majorTickMark val="none"/>
        <c:minorTickMark val="none"/>
        <c:tickLblPos val="nextTo"/>
        <c:spPr>
          <a:noFill/>
          <a:ln w="6350"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Roboto" panose="02000000000000000000" pitchFamily="2" charset="0"/>
                <a:ea typeface="Roboto" panose="02000000000000000000" pitchFamily="2" charset="0"/>
                <a:cs typeface="Verdana" panose="020B0604030504040204" pitchFamily="34" charset="0"/>
              </a:defRPr>
            </a:pPr>
            <a:endParaRPr lang="sv-SE"/>
          </a:p>
        </c:txPr>
        <c:crossAx val="483051503"/>
        <c:crosses val="autoZero"/>
        <c:auto val="1"/>
        <c:lblAlgn val="ctr"/>
        <c:lblOffset val="100"/>
        <c:noMultiLvlLbl val="0"/>
      </c:catAx>
      <c:valAx>
        <c:axId val="483051503"/>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out"/>
        <c:minorTickMark val="none"/>
        <c:tickLblPos val="nextTo"/>
        <c:spPr>
          <a:noFill/>
          <a:ln w="6350">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Roboto" panose="02000000000000000000" pitchFamily="2" charset="0"/>
                <a:ea typeface="Roboto" panose="02000000000000000000" pitchFamily="2" charset="0"/>
                <a:cs typeface="Verdana" panose="020B0604030504040204" pitchFamily="34" charset="0"/>
              </a:defRPr>
            </a:pPr>
            <a:endParaRPr lang="sv-SE"/>
          </a:p>
        </c:txPr>
        <c:crossAx val="483049423"/>
        <c:crosses val="autoZero"/>
        <c:crossBetween val="between"/>
      </c:valAx>
      <c:spPr>
        <a:noFill/>
        <a:ln>
          <a:noFill/>
        </a:ln>
        <a:effectLst/>
      </c:spPr>
    </c:plotArea>
    <c:legend>
      <c:legendPos val="b"/>
      <c:layout>
        <c:manualLayout>
          <c:xMode val="edge"/>
          <c:yMode val="edge"/>
          <c:x val="0"/>
          <c:y val="0.95837669077543708"/>
          <c:w val="1"/>
          <c:h val="3.4567843451095287E-2"/>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j-lt"/>
              <a:ea typeface="Roboto" panose="02000000000000000000" pitchFamily="2" charset="0"/>
              <a:cs typeface="Verdana" panose="020B0604030504040204" pitchFamily="34" charset="0"/>
            </a:defRPr>
          </a:pPr>
          <a:endParaRPr lang="sv-SE"/>
        </a:p>
      </c:txPr>
    </c:legend>
    <c:plotVisOnly val="1"/>
    <c:dispBlanksAs val="gap"/>
    <c:showDLblsOverMax val="0"/>
  </c:chart>
  <c:spPr>
    <a:noFill/>
    <a:ln w="9525" cap="flat" cmpd="sng" algn="ctr">
      <a:noFill/>
      <a:round/>
    </a:ln>
    <a:effectLst/>
  </c:spPr>
  <c:txPr>
    <a:bodyPr/>
    <a:lstStyle/>
    <a:p>
      <a:pPr>
        <a:defRPr sz="900">
          <a:solidFill>
            <a:sysClr val="windowText" lastClr="000000"/>
          </a:solidFill>
          <a:latin typeface="Roboto" panose="02000000000000000000" pitchFamily="2" charset="0"/>
          <a:ea typeface="Roboto" panose="02000000000000000000" pitchFamily="2" charset="0"/>
          <a:cs typeface="Verdana" panose="020B0604030504040204" pitchFamily="34" charset="0"/>
        </a:defRPr>
      </a:pPr>
      <a:endParaRPr lang="sv-SE"/>
    </a:p>
  </c:txPr>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6933121937963956E-2"/>
          <c:y val="2.5905529173941434E-2"/>
          <c:w val="0.91400717364405493"/>
          <c:h val="0.8736361152303197"/>
        </c:manualLayout>
      </c:layout>
      <c:barChart>
        <c:barDir val="col"/>
        <c:grouping val="stacked"/>
        <c:varyColors val="0"/>
        <c:ser>
          <c:idx val="8"/>
          <c:order val="0"/>
          <c:tx>
            <c:strRef>
              <c:f>'Data Dia 9'!$C$10</c:f>
              <c:strCache>
                <c:ptCount val="1"/>
                <c:pt idx="0">
                  <c:v>Trafik och motorfordon</c:v>
                </c:pt>
              </c:strCache>
            </c:strRef>
          </c:tx>
          <c:spPr>
            <a:solidFill>
              <a:schemeClr val="accent1"/>
            </a:solidFill>
            <a:ln w="19050">
              <a:noFill/>
            </a:ln>
            <a:effectLst/>
          </c:spPr>
          <c:invertIfNegative val="0"/>
          <c:cat>
            <c:numRef>
              <c:f>'Data Dia 9'!$A$11:$A$20</c:f>
              <c:numCache>
                <c:formatCode>General</c:formatCode>
                <c:ptCount val="10"/>
                <c:pt idx="0">
                  <c:v>2014</c:v>
                </c:pt>
                <c:pt idx="1">
                  <c:v>2015</c:v>
                </c:pt>
                <c:pt idx="2">
                  <c:v>2016</c:v>
                </c:pt>
                <c:pt idx="3">
                  <c:v>2017</c:v>
                </c:pt>
                <c:pt idx="4">
                  <c:v>2018</c:v>
                </c:pt>
                <c:pt idx="5">
                  <c:v>2019</c:v>
                </c:pt>
                <c:pt idx="6">
                  <c:v>2020</c:v>
                </c:pt>
                <c:pt idx="7">
                  <c:v>2021</c:v>
                </c:pt>
                <c:pt idx="8">
                  <c:v>2022</c:v>
                </c:pt>
                <c:pt idx="9">
                  <c:v>2023</c:v>
                </c:pt>
              </c:numCache>
            </c:numRef>
          </c:cat>
          <c:val>
            <c:numRef>
              <c:f>'Data Dia 9'!$C$11:$C$20</c:f>
              <c:numCache>
                <c:formatCode>#\ ##0.000</c:formatCode>
                <c:ptCount val="10"/>
                <c:pt idx="0">
                  <c:v>26.291102235999993</c:v>
                </c:pt>
                <c:pt idx="1">
                  <c:v>27.415701734999999</c:v>
                </c:pt>
                <c:pt idx="2">
                  <c:v>28.46478177769999</c:v>
                </c:pt>
                <c:pt idx="3">
                  <c:v>30.016827267800004</c:v>
                </c:pt>
                <c:pt idx="4">
                  <c:v>30.765600673299989</c:v>
                </c:pt>
                <c:pt idx="5">
                  <c:v>31.722969676999988</c:v>
                </c:pt>
                <c:pt idx="6">
                  <c:v>32.65756773199999</c:v>
                </c:pt>
                <c:pt idx="7">
                  <c:v>34.044596483000014</c:v>
                </c:pt>
                <c:pt idx="8">
                  <c:v>34.530785668</c:v>
                </c:pt>
                <c:pt idx="9">
                  <c:v>35.841849396000001</c:v>
                </c:pt>
              </c:numCache>
            </c:numRef>
          </c:val>
          <c:extLst>
            <c:ext xmlns:c16="http://schemas.microsoft.com/office/drawing/2014/chart" uri="{C3380CC4-5D6E-409C-BE32-E72D297353CC}">
              <c16:uniqueId val="{00000000-5AAD-4FB8-B594-99B8CF14BC83}"/>
            </c:ext>
          </c:extLst>
        </c:ser>
        <c:ser>
          <c:idx val="3"/>
          <c:order val="1"/>
          <c:tx>
            <c:strRef>
              <c:f>'Data Dia 9'!$D$10</c:f>
              <c:strCache>
                <c:ptCount val="1"/>
                <c:pt idx="0">
                  <c:v>Hem och villa</c:v>
                </c:pt>
              </c:strCache>
            </c:strRef>
          </c:tx>
          <c:spPr>
            <a:solidFill>
              <a:schemeClr val="accent2"/>
            </a:solidFill>
            <a:ln>
              <a:noFill/>
            </a:ln>
            <a:effectLst/>
          </c:spPr>
          <c:invertIfNegative val="0"/>
          <c:cat>
            <c:numRef>
              <c:f>'Data Dia 9'!$A$11:$A$20</c:f>
              <c:numCache>
                <c:formatCode>General</c:formatCode>
                <c:ptCount val="10"/>
                <c:pt idx="0">
                  <c:v>2014</c:v>
                </c:pt>
                <c:pt idx="1">
                  <c:v>2015</c:v>
                </c:pt>
                <c:pt idx="2">
                  <c:v>2016</c:v>
                </c:pt>
                <c:pt idx="3">
                  <c:v>2017</c:v>
                </c:pt>
                <c:pt idx="4">
                  <c:v>2018</c:v>
                </c:pt>
                <c:pt idx="5">
                  <c:v>2019</c:v>
                </c:pt>
                <c:pt idx="6">
                  <c:v>2020</c:v>
                </c:pt>
                <c:pt idx="7">
                  <c:v>2021</c:v>
                </c:pt>
                <c:pt idx="8">
                  <c:v>2022</c:v>
                </c:pt>
                <c:pt idx="9">
                  <c:v>2023</c:v>
                </c:pt>
              </c:numCache>
            </c:numRef>
          </c:cat>
          <c:val>
            <c:numRef>
              <c:f>'Data Dia 9'!$D$11:$D$20</c:f>
              <c:numCache>
                <c:formatCode>#\ ##0.000</c:formatCode>
                <c:ptCount val="10"/>
                <c:pt idx="0">
                  <c:v>14.817946419999998</c:v>
                </c:pt>
                <c:pt idx="1">
                  <c:v>15.682169765999999</c:v>
                </c:pt>
                <c:pt idx="2">
                  <c:v>16.042852820100002</c:v>
                </c:pt>
                <c:pt idx="3">
                  <c:v>16.221102749</c:v>
                </c:pt>
                <c:pt idx="4">
                  <c:v>17.1349221613</c:v>
                </c:pt>
                <c:pt idx="5">
                  <c:v>17.908473150999999</c:v>
                </c:pt>
                <c:pt idx="6">
                  <c:v>18.090403650999999</c:v>
                </c:pt>
                <c:pt idx="7">
                  <c:v>18.796318442</c:v>
                </c:pt>
                <c:pt idx="8">
                  <c:v>18.293049742000001</c:v>
                </c:pt>
                <c:pt idx="9">
                  <c:v>19.004117127999997</c:v>
                </c:pt>
              </c:numCache>
            </c:numRef>
          </c:val>
          <c:extLst>
            <c:ext xmlns:c16="http://schemas.microsoft.com/office/drawing/2014/chart" uri="{C3380CC4-5D6E-409C-BE32-E72D297353CC}">
              <c16:uniqueId val="{00000001-5AAD-4FB8-B594-99B8CF14BC83}"/>
            </c:ext>
          </c:extLst>
        </c:ser>
        <c:ser>
          <c:idx val="2"/>
          <c:order val="2"/>
          <c:tx>
            <c:strRef>
              <c:f>'Data Dia 9'!$F$10</c:f>
              <c:strCache>
                <c:ptCount val="1"/>
                <c:pt idx="0">
                  <c:v>Egendom, övrigt</c:v>
                </c:pt>
              </c:strCache>
            </c:strRef>
          </c:tx>
          <c:spPr>
            <a:solidFill>
              <a:schemeClr val="accent3"/>
            </a:solidFill>
            <a:ln>
              <a:noFill/>
            </a:ln>
            <a:effectLst/>
          </c:spPr>
          <c:invertIfNegative val="0"/>
          <c:cat>
            <c:numRef>
              <c:f>'Data Dia 9'!$A$11:$A$20</c:f>
              <c:numCache>
                <c:formatCode>General</c:formatCode>
                <c:ptCount val="10"/>
                <c:pt idx="0">
                  <c:v>2014</c:v>
                </c:pt>
                <c:pt idx="1">
                  <c:v>2015</c:v>
                </c:pt>
                <c:pt idx="2">
                  <c:v>2016</c:v>
                </c:pt>
                <c:pt idx="3">
                  <c:v>2017</c:v>
                </c:pt>
                <c:pt idx="4">
                  <c:v>2018</c:v>
                </c:pt>
                <c:pt idx="5">
                  <c:v>2019</c:v>
                </c:pt>
                <c:pt idx="6">
                  <c:v>2020</c:v>
                </c:pt>
                <c:pt idx="7">
                  <c:v>2021</c:v>
                </c:pt>
                <c:pt idx="8">
                  <c:v>2022</c:v>
                </c:pt>
                <c:pt idx="9">
                  <c:v>2023</c:v>
                </c:pt>
              </c:numCache>
            </c:numRef>
          </c:cat>
          <c:val>
            <c:numRef>
              <c:f>'Data Dia 9'!$F$11:$F$20</c:f>
              <c:numCache>
                <c:formatCode>#\ ##0.000</c:formatCode>
                <c:ptCount val="10"/>
                <c:pt idx="0">
                  <c:v>3.2664339650000001</c:v>
                </c:pt>
                <c:pt idx="1">
                  <c:v>3.5250046400000006</c:v>
                </c:pt>
                <c:pt idx="2">
                  <c:v>3.8313480455999995</c:v>
                </c:pt>
                <c:pt idx="3">
                  <c:v>4.0532594379999995</c:v>
                </c:pt>
                <c:pt idx="4">
                  <c:v>4.3593309840000005</c:v>
                </c:pt>
                <c:pt idx="5">
                  <c:v>4.6594131260000005</c:v>
                </c:pt>
                <c:pt idx="6">
                  <c:v>5.1609773690000003</c:v>
                </c:pt>
                <c:pt idx="7">
                  <c:v>5.739953045</c:v>
                </c:pt>
                <c:pt idx="8">
                  <c:v>6.5264475390000003</c:v>
                </c:pt>
                <c:pt idx="9">
                  <c:v>6.7488642209999998</c:v>
                </c:pt>
              </c:numCache>
            </c:numRef>
          </c:val>
          <c:extLst>
            <c:ext xmlns:c16="http://schemas.microsoft.com/office/drawing/2014/chart" uri="{C3380CC4-5D6E-409C-BE32-E72D297353CC}">
              <c16:uniqueId val="{00000002-5AAD-4FB8-B594-99B8CF14BC83}"/>
            </c:ext>
          </c:extLst>
        </c:ser>
        <c:ser>
          <c:idx val="7"/>
          <c:order val="3"/>
          <c:tx>
            <c:strRef>
              <c:f>'Data Dia 9'!$E$10</c:f>
              <c:strCache>
                <c:ptCount val="1"/>
                <c:pt idx="0">
                  <c:v>Sjuk, olycksfall och sjukvård</c:v>
                </c:pt>
              </c:strCache>
            </c:strRef>
          </c:tx>
          <c:spPr>
            <a:solidFill>
              <a:schemeClr val="accent4"/>
            </a:solidFill>
            <a:ln>
              <a:noFill/>
            </a:ln>
            <a:effectLst/>
          </c:spPr>
          <c:invertIfNegative val="0"/>
          <c:cat>
            <c:numRef>
              <c:f>'Data Dia 9'!$A$11:$A$20</c:f>
              <c:numCache>
                <c:formatCode>General</c:formatCode>
                <c:ptCount val="10"/>
                <c:pt idx="0">
                  <c:v>2014</c:v>
                </c:pt>
                <c:pt idx="1">
                  <c:v>2015</c:v>
                </c:pt>
                <c:pt idx="2">
                  <c:v>2016</c:v>
                </c:pt>
                <c:pt idx="3">
                  <c:v>2017</c:v>
                </c:pt>
                <c:pt idx="4">
                  <c:v>2018</c:v>
                </c:pt>
                <c:pt idx="5">
                  <c:v>2019</c:v>
                </c:pt>
                <c:pt idx="6">
                  <c:v>2020</c:v>
                </c:pt>
                <c:pt idx="7">
                  <c:v>2021</c:v>
                </c:pt>
                <c:pt idx="8">
                  <c:v>2022</c:v>
                </c:pt>
                <c:pt idx="9">
                  <c:v>2023</c:v>
                </c:pt>
              </c:numCache>
            </c:numRef>
          </c:cat>
          <c:val>
            <c:numRef>
              <c:f>'Data Dia 9'!$E$11:$E$20</c:f>
              <c:numCache>
                <c:formatCode>#\ ##0.000</c:formatCode>
                <c:ptCount val="10"/>
                <c:pt idx="0">
                  <c:v>8.2231081710000016</c:v>
                </c:pt>
                <c:pt idx="1">
                  <c:v>8.8674471120000007</c:v>
                </c:pt>
                <c:pt idx="2">
                  <c:v>12.680675528200002</c:v>
                </c:pt>
                <c:pt idx="3">
                  <c:v>13.033718733999997</c:v>
                </c:pt>
                <c:pt idx="4">
                  <c:v>13.810096914000002</c:v>
                </c:pt>
                <c:pt idx="5">
                  <c:v>15.644672378000003</c:v>
                </c:pt>
                <c:pt idx="6">
                  <c:v>15.102234520000001</c:v>
                </c:pt>
                <c:pt idx="7">
                  <c:v>16.357237725000001</c:v>
                </c:pt>
                <c:pt idx="8">
                  <c:v>17.179905612999999</c:v>
                </c:pt>
                <c:pt idx="9">
                  <c:v>18.650172610999991</c:v>
                </c:pt>
              </c:numCache>
            </c:numRef>
          </c:val>
          <c:extLst>
            <c:ext xmlns:c16="http://schemas.microsoft.com/office/drawing/2014/chart" uri="{C3380CC4-5D6E-409C-BE32-E72D297353CC}">
              <c16:uniqueId val="{00000003-5AAD-4FB8-B594-99B8CF14BC83}"/>
            </c:ext>
          </c:extLst>
        </c:ser>
        <c:ser>
          <c:idx val="1"/>
          <c:order val="4"/>
          <c:tx>
            <c:strRef>
              <c:f>'Data Dia 9'!$B$9</c:f>
              <c:strCache>
                <c:ptCount val="1"/>
                <c:pt idx="0">
                  <c:v>Företag och fastigheter</c:v>
                </c:pt>
              </c:strCache>
            </c:strRef>
          </c:tx>
          <c:spPr>
            <a:solidFill>
              <a:schemeClr val="accent5"/>
            </a:solidFill>
            <a:ln>
              <a:noFill/>
            </a:ln>
            <a:effectLst/>
          </c:spPr>
          <c:invertIfNegative val="0"/>
          <c:cat>
            <c:numRef>
              <c:f>'Data Dia 9'!$A$11:$A$20</c:f>
              <c:numCache>
                <c:formatCode>General</c:formatCode>
                <c:ptCount val="10"/>
                <c:pt idx="0">
                  <c:v>2014</c:v>
                </c:pt>
                <c:pt idx="1">
                  <c:v>2015</c:v>
                </c:pt>
                <c:pt idx="2">
                  <c:v>2016</c:v>
                </c:pt>
                <c:pt idx="3">
                  <c:v>2017</c:v>
                </c:pt>
                <c:pt idx="4">
                  <c:v>2018</c:v>
                </c:pt>
                <c:pt idx="5">
                  <c:v>2019</c:v>
                </c:pt>
                <c:pt idx="6">
                  <c:v>2020</c:v>
                </c:pt>
                <c:pt idx="7">
                  <c:v>2021</c:v>
                </c:pt>
                <c:pt idx="8">
                  <c:v>2022</c:v>
                </c:pt>
                <c:pt idx="9">
                  <c:v>2023</c:v>
                </c:pt>
              </c:numCache>
            </c:numRef>
          </c:cat>
          <c:val>
            <c:numRef>
              <c:f>'Data Dia 9'!$B$11:$B$20</c:f>
              <c:numCache>
                <c:formatCode>#\ ##0.000</c:formatCode>
                <c:ptCount val="10"/>
                <c:pt idx="0">
                  <c:v>15.982441327</c:v>
                </c:pt>
                <c:pt idx="1">
                  <c:v>16.654205766999993</c:v>
                </c:pt>
                <c:pt idx="2">
                  <c:v>16.6781082776</c:v>
                </c:pt>
                <c:pt idx="3">
                  <c:v>17.997278735700007</c:v>
                </c:pt>
                <c:pt idx="4">
                  <c:v>18.600469102399995</c:v>
                </c:pt>
                <c:pt idx="5">
                  <c:v>19.396182582000002</c:v>
                </c:pt>
                <c:pt idx="6">
                  <c:v>20.356283797</c:v>
                </c:pt>
                <c:pt idx="7">
                  <c:v>21.378955305000002</c:v>
                </c:pt>
                <c:pt idx="8">
                  <c:v>23.231497184000002</c:v>
                </c:pt>
                <c:pt idx="9">
                  <c:v>25.947870255999998</c:v>
                </c:pt>
              </c:numCache>
            </c:numRef>
          </c:val>
          <c:extLst>
            <c:ext xmlns:c16="http://schemas.microsoft.com/office/drawing/2014/chart" uri="{C3380CC4-5D6E-409C-BE32-E72D297353CC}">
              <c16:uniqueId val="{00000004-5AAD-4FB8-B594-99B8CF14BC83}"/>
            </c:ext>
          </c:extLst>
        </c:ser>
        <c:ser>
          <c:idx val="9"/>
          <c:order val="5"/>
          <c:tx>
            <c:strRef>
              <c:f>'Data Dia 9'!$G$10</c:f>
              <c:strCache>
                <c:ptCount val="1"/>
                <c:pt idx="0">
                  <c:v>Övrigt</c:v>
                </c:pt>
              </c:strCache>
            </c:strRef>
          </c:tx>
          <c:spPr>
            <a:solidFill>
              <a:schemeClr val="bg1">
                <a:lumMod val="85000"/>
              </a:schemeClr>
            </a:solidFill>
            <a:ln>
              <a:noFill/>
            </a:ln>
            <a:effectLst/>
          </c:spPr>
          <c:invertIfNegative val="0"/>
          <c:cat>
            <c:numRef>
              <c:f>'Data Dia 9'!$A$11:$A$20</c:f>
              <c:numCache>
                <c:formatCode>General</c:formatCode>
                <c:ptCount val="10"/>
                <c:pt idx="0">
                  <c:v>2014</c:v>
                </c:pt>
                <c:pt idx="1">
                  <c:v>2015</c:v>
                </c:pt>
                <c:pt idx="2">
                  <c:v>2016</c:v>
                </c:pt>
                <c:pt idx="3">
                  <c:v>2017</c:v>
                </c:pt>
                <c:pt idx="4">
                  <c:v>2018</c:v>
                </c:pt>
                <c:pt idx="5">
                  <c:v>2019</c:v>
                </c:pt>
                <c:pt idx="6">
                  <c:v>2020</c:v>
                </c:pt>
                <c:pt idx="7">
                  <c:v>2021</c:v>
                </c:pt>
                <c:pt idx="8">
                  <c:v>2022</c:v>
                </c:pt>
                <c:pt idx="9">
                  <c:v>2023</c:v>
                </c:pt>
              </c:numCache>
            </c:numRef>
          </c:cat>
          <c:val>
            <c:numRef>
              <c:f>'Data Dia 9'!$G$11:$G$20</c:f>
              <c:numCache>
                <c:formatCode>#\ ##0.000</c:formatCode>
                <c:ptCount val="10"/>
                <c:pt idx="0">
                  <c:v>1.9177039620000003</c:v>
                </c:pt>
                <c:pt idx="1">
                  <c:v>2.2382721720000003</c:v>
                </c:pt>
                <c:pt idx="2">
                  <c:v>2.7472937495000003</c:v>
                </c:pt>
                <c:pt idx="3">
                  <c:v>3.6819741301000004</c:v>
                </c:pt>
                <c:pt idx="4">
                  <c:v>3.5650275398000009</c:v>
                </c:pt>
                <c:pt idx="5">
                  <c:v>3.010428654</c:v>
                </c:pt>
                <c:pt idx="6">
                  <c:v>4.0345614750000003</c:v>
                </c:pt>
                <c:pt idx="7">
                  <c:v>3.8760106779999997</c:v>
                </c:pt>
                <c:pt idx="8">
                  <c:v>4.009960263</c:v>
                </c:pt>
                <c:pt idx="9">
                  <c:v>4.077363536</c:v>
                </c:pt>
              </c:numCache>
            </c:numRef>
          </c:val>
          <c:extLst>
            <c:ext xmlns:c16="http://schemas.microsoft.com/office/drawing/2014/chart" uri="{C3380CC4-5D6E-409C-BE32-E72D297353CC}">
              <c16:uniqueId val="{00000005-5AAD-4FB8-B594-99B8CF14BC83}"/>
            </c:ext>
          </c:extLst>
        </c:ser>
        <c:dLbls>
          <c:showLegendKey val="0"/>
          <c:showVal val="0"/>
          <c:showCatName val="0"/>
          <c:showSerName val="0"/>
          <c:showPercent val="0"/>
          <c:showBubbleSize val="0"/>
        </c:dLbls>
        <c:gapWidth val="80"/>
        <c:overlap val="100"/>
        <c:axId val="670634639"/>
        <c:axId val="670639631"/>
      </c:barChart>
      <c:lineChart>
        <c:grouping val="standard"/>
        <c:varyColors val="0"/>
        <c:ser>
          <c:idx val="10"/>
          <c:order val="6"/>
          <c:tx>
            <c:v>BNP (höger axel)</c:v>
          </c:tx>
          <c:spPr>
            <a:ln w="19050" cap="rnd">
              <a:solidFill>
                <a:schemeClr val="tx1"/>
              </a:solidFill>
              <a:round/>
            </a:ln>
            <a:effectLst/>
          </c:spPr>
          <c:marker>
            <c:symbol val="none"/>
          </c:marker>
          <c:cat>
            <c:numRef>
              <c:f>'Data Dia 9'!$A$11:$A$19</c:f>
              <c:numCache>
                <c:formatCode>General</c:formatCode>
                <c:ptCount val="9"/>
                <c:pt idx="0">
                  <c:v>2014</c:v>
                </c:pt>
                <c:pt idx="1">
                  <c:v>2015</c:v>
                </c:pt>
                <c:pt idx="2">
                  <c:v>2016</c:v>
                </c:pt>
                <c:pt idx="3">
                  <c:v>2017</c:v>
                </c:pt>
                <c:pt idx="4">
                  <c:v>2018</c:v>
                </c:pt>
                <c:pt idx="5">
                  <c:v>2019</c:v>
                </c:pt>
                <c:pt idx="6">
                  <c:v>2020</c:v>
                </c:pt>
                <c:pt idx="7">
                  <c:v>2021</c:v>
                </c:pt>
                <c:pt idx="8">
                  <c:v>2022</c:v>
                </c:pt>
              </c:numCache>
            </c:numRef>
          </c:cat>
          <c:val>
            <c:numRef>
              <c:f>'Data Dia 9'!$H$11:$H$20</c:f>
              <c:numCache>
                <c:formatCode>#,##0</c:formatCode>
                <c:ptCount val="10"/>
                <c:pt idx="0">
                  <c:v>3999.7049999999999</c:v>
                </c:pt>
                <c:pt idx="1">
                  <c:v>4259.5389999999998</c:v>
                </c:pt>
                <c:pt idx="2">
                  <c:v>4406.0630000000001</c:v>
                </c:pt>
                <c:pt idx="3">
                  <c:v>4624.2690000000002</c:v>
                </c:pt>
                <c:pt idx="4">
                  <c:v>4830.5370000000003</c:v>
                </c:pt>
                <c:pt idx="5">
                  <c:v>5052.7240000000002</c:v>
                </c:pt>
                <c:pt idx="6">
                  <c:v>5034.8789999999999</c:v>
                </c:pt>
                <c:pt idx="7">
                  <c:v>5473.9539999999997</c:v>
                </c:pt>
                <c:pt idx="8">
                  <c:v>5960.3850000000002</c:v>
                </c:pt>
                <c:pt idx="9">
                  <c:v>6296.5630000000001</c:v>
                </c:pt>
              </c:numCache>
            </c:numRef>
          </c:val>
          <c:smooth val="0"/>
          <c:extLst>
            <c:ext xmlns:c16="http://schemas.microsoft.com/office/drawing/2014/chart" uri="{C3380CC4-5D6E-409C-BE32-E72D297353CC}">
              <c16:uniqueId val="{00000006-5AAD-4FB8-B594-99B8CF14BC83}"/>
            </c:ext>
          </c:extLst>
        </c:ser>
        <c:dLbls>
          <c:showLegendKey val="0"/>
          <c:showVal val="0"/>
          <c:showCatName val="0"/>
          <c:showSerName val="0"/>
          <c:showPercent val="0"/>
          <c:showBubbleSize val="0"/>
        </c:dLbls>
        <c:marker val="1"/>
        <c:smooth val="0"/>
        <c:axId val="508992592"/>
        <c:axId val="167105920"/>
      </c:lineChart>
      <c:catAx>
        <c:axId val="670634639"/>
        <c:scaling>
          <c:orientation val="minMax"/>
        </c:scaling>
        <c:delete val="0"/>
        <c:axPos val="b"/>
        <c:numFmt formatCode="General" sourceLinked="1"/>
        <c:majorTickMark val="none"/>
        <c:minorTickMark val="none"/>
        <c:tickLblPos val="nextTo"/>
        <c:spPr>
          <a:noFill/>
          <a:ln w="6350"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Roboto" panose="02000000000000000000" pitchFamily="2" charset="0"/>
                <a:ea typeface="Roboto" panose="02000000000000000000" pitchFamily="2" charset="0"/>
                <a:cs typeface="Verdana" panose="020B0604030504040204" pitchFamily="34" charset="0"/>
              </a:defRPr>
            </a:pPr>
            <a:endParaRPr lang="sv-SE"/>
          </a:p>
        </c:txPr>
        <c:crossAx val="670639631"/>
        <c:crosses val="autoZero"/>
        <c:auto val="1"/>
        <c:lblAlgn val="ctr"/>
        <c:lblOffset val="100"/>
        <c:noMultiLvlLbl val="0"/>
      </c:catAx>
      <c:valAx>
        <c:axId val="670639631"/>
        <c:scaling>
          <c:orientation val="minMax"/>
          <c:max val="140"/>
        </c:scaling>
        <c:delete val="0"/>
        <c:axPos val="l"/>
        <c:majorGridlines>
          <c:spPr>
            <a:ln w="9525" cap="flat" cmpd="sng" algn="ctr">
              <a:solidFill>
                <a:schemeClr val="tx1">
                  <a:lumMod val="15000"/>
                  <a:lumOff val="85000"/>
                </a:schemeClr>
              </a:solidFill>
              <a:round/>
            </a:ln>
            <a:effectLst/>
          </c:spPr>
        </c:majorGridlines>
        <c:numFmt formatCode="#,##0" sourceLinked="0"/>
        <c:majorTickMark val="out"/>
        <c:minorTickMark val="none"/>
        <c:tickLblPos val="nextTo"/>
        <c:spPr>
          <a:noFill/>
          <a:ln w="6350">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Roboto" panose="02000000000000000000" pitchFamily="2" charset="0"/>
                <a:ea typeface="Roboto" panose="02000000000000000000" pitchFamily="2" charset="0"/>
                <a:cs typeface="Verdana" panose="020B0604030504040204" pitchFamily="34" charset="0"/>
              </a:defRPr>
            </a:pPr>
            <a:endParaRPr lang="sv-SE"/>
          </a:p>
        </c:txPr>
        <c:crossAx val="670634639"/>
        <c:crosses val="autoZero"/>
        <c:crossBetween val="between"/>
      </c:valAx>
      <c:valAx>
        <c:axId val="167105920"/>
        <c:scaling>
          <c:orientation val="minMax"/>
        </c:scaling>
        <c:delete val="0"/>
        <c:axPos val="r"/>
        <c:numFmt formatCode="#,##0"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Roboto" panose="02000000000000000000" pitchFamily="2" charset="0"/>
                <a:ea typeface="Roboto" panose="02000000000000000000" pitchFamily="2" charset="0"/>
                <a:cs typeface="Verdana" panose="020B0604030504040204" pitchFamily="34" charset="0"/>
              </a:defRPr>
            </a:pPr>
            <a:endParaRPr lang="sv-SE"/>
          </a:p>
        </c:txPr>
        <c:crossAx val="508992592"/>
        <c:crosses val="max"/>
        <c:crossBetween val="between"/>
      </c:valAx>
      <c:catAx>
        <c:axId val="508992592"/>
        <c:scaling>
          <c:orientation val="minMax"/>
        </c:scaling>
        <c:delete val="1"/>
        <c:axPos val="b"/>
        <c:numFmt formatCode="General" sourceLinked="1"/>
        <c:majorTickMark val="out"/>
        <c:minorTickMark val="none"/>
        <c:tickLblPos val="nextTo"/>
        <c:crossAx val="167105920"/>
        <c:crosses val="autoZero"/>
        <c:auto val="1"/>
        <c:lblAlgn val="ctr"/>
        <c:lblOffset val="100"/>
        <c:noMultiLvlLbl val="0"/>
      </c:catAx>
      <c:spPr>
        <a:noFill/>
        <a:ln>
          <a:noFill/>
        </a:ln>
        <a:effectLst/>
      </c:spPr>
    </c:plotArea>
    <c:legend>
      <c:legendPos val="b"/>
      <c:legendEntry>
        <c:idx val="3"/>
        <c:txPr>
          <a:bodyPr rot="0" spcFirstLastPara="1" vertOverflow="ellipsis" vert="horz" wrap="square" anchor="ctr" anchorCtr="1"/>
          <a:lstStyle/>
          <a:p>
            <a:pPr>
              <a:defRPr sz="900" b="0" i="0" u="none" strike="noStrike" kern="1200" baseline="0">
                <a:solidFill>
                  <a:sysClr val="windowText" lastClr="000000"/>
                </a:solidFill>
                <a:latin typeface="Roboto" panose="02000000000000000000" pitchFamily="2" charset="0"/>
                <a:ea typeface="Roboto" panose="02000000000000000000" pitchFamily="2" charset="0"/>
                <a:cs typeface="Verdana" panose="020B0604030504040204" pitchFamily="34" charset="0"/>
              </a:defRPr>
            </a:pPr>
            <a:endParaRPr lang="sv-SE"/>
          </a:p>
        </c:txPr>
      </c:legendEntry>
      <c:layout>
        <c:manualLayout>
          <c:xMode val="edge"/>
          <c:yMode val="edge"/>
          <c:x val="0"/>
          <c:y val="0.95019148690014676"/>
          <c:w val="1"/>
          <c:h val="3.9672512738600521E-2"/>
        </c:manualLayout>
      </c:layout>
      <c:overlay val="1"/>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Roboto" panose="02000000000000000000" pitchFamily="2" charset="0"/>
              <a:ea typeface="Roboto" panose="02000000000000000000" pitchFamily="2" charset="0"/>
              <a:cs typeface="Verdana" panose="020B0604030504040204" pitchFamily="34" charset="0"/>
            </a:defRPr>
          </a:pPr>
          <a:endParaRPr lang="sv-SE"/>
        </a:p>
      </c:txPr>
    </c:legend>
    <c:plotVisOnly val="1"/>
    <c:dispBlanksAs val="gap"/>
    <c:showDLblsOverMax val="0"/>
  </c:chart>
  <c:spPr>
    <a:noFill/>
    <a:ln w="9525" cap="flat" cmpd="sng" algn="ctr">
      <a:noFill/>
      <a:round/>
    </a:ln>
    <a:effectLst/>
  </c:spPr>
  <c:txPr>
    <a:bodyPr/>
    <a:lstStyle/>
    <a:p>
      <a:pPr>
        <a:defRPr sz="900">
          <a:solidFill>
            <a:sysClr val="windowText" lastClr="000000"/>
          </a:solidFill>
          <a:latin typeface="Roboto" panose="02000000000000000000" pitchFamily="2" charset="0"/>
          <a:ea typeface="Roboto" panose="02000000000000000000" pitchFamily="2" charset="0"/>
          <a:cs typeface="Verdana" panose="020B0604030504040204" pitchFamily="34" charset="0"/>
        </a:defRPr>
      </a:pPr>
      <a:endParaRPr lang="sv-SE"/>
    </a:p>
  </c:txPr>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32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chart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chart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chartsheets/_rels/sheet12.xml.rels><?xml version="1.0" encoding="UTF-8" standalone="yes"?>
<Relationships xmlns="http://schemas.openxmlformats.org/package/2006/relationships"><Relationship Id="rId1" Type="http://schemas.openxmlformats.org/officeDocument/2006/relationships/drawing" Target="../drawings/drawing13.xml"/></Relationships>
</file>

<file path=xl/chartsheets/_rels/sheet13.xml.rels><?xml version="1.0" encoding="UTF-8" standalone="yes"?>
<Relationships xmlns="http://schemas.openxmlformats.org/package/2006/relationships"><Relationship Id="rId1" Type="http://schemas.openxmlformats.org/officeDocument/2006/relationships/drawing" Target="../drawings/drawing14.xml"/></Relationships>
</file>

<file path=xl/chartsheets/_rels/sheet14.xml.rels><?xml version="1.0" encoding="UTF-8" standalone="yes"?>
<Relationships xmlns="http://schemas.openxmlformats.org/package/2006/relationships"><Relationship Id="rId1" Type="http://schemas.openxmlformats.org/officeDocument/2006/relationships/drawing" Target="../drawings/drawing15.xml"/></Relationships>
</file>

<file path=xl/chartsheets/_rels/sheet15.xml.rels><?xml version="1.0" encoding="UTF-8" standalone="yes"?>
<Relationships xmlns="http://schemas.openxmlformats.org/package/2006/relationships"><Relationship Id="rId1" Type="http://schemas.openxmlformats.org/officeDocument/2006/relationships/drawing" Target="../drawings/drawing16.xml"/></Relationships>
</file>

<file path=xl/chartsheets/_rels/sheet16.xml.rels><?xml version="1.0" encoding="UTF-8" standalone="yes"?>
<Relationships xmlns="http://schemas.openxmlformats.org/package/2006/relationships"><Relationship Id="rId1" Type="http://schemas.openxmlformats.org/officeDocument/2006/relationships/drawing" Target="../drawings/drawing17.xml"/></Relationships>
</file>

<file path=xl/chartsheets/_rels/sheet17.xml.rels><?xml version="1.0" encoding="UTF-8" standalone="yes"?>
<Relationships xmlns="http://schemas.openxmlformats.org/package/2006/relationships"><Relationship Id="rId1" Type="http://schemas.openxmlformats.org/officeDocument/2006/relationships/drawing" Target="../drawings/drawing18.xml"/></Relationships>
</file>

<file path=xl/chartsheets/_rels/sheet18.xml.rels><?xml version="1.0" encoding="UTF-8" standalone="yes"?>
<Relationships xmlns="http://schemas.openxmlformats.org/package/2006/relationships"><Relationship Id="rId1" Type="http://schemas.openxmlformats.org/officeDocument/2006/relationships/drawing" Target="../drawings/drawing19.xml"/></Relationships>
</file>

<file path=xl/chartsheets/_rels/sheet19.xml.rels><?xml version="1.0" encoding="UTF-8" standalone="yes"?>
<Relationships xmlns="http://schemas.openxmlformats.org/package/2006/relationships"><Relationship Id="rId1" Type="http://schemas.openxmlformats.org/officeDocument/2006/relationships/drawing" Target="../drawings/drawing20.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chartsheets/_rels/sheet20.xml.rels><?xml version="1.0" encoding="UTF-8" standalone="yes"?>
<Relationships xmlns="http://schemas.openxmlformats.org/package/2006/relationships"><Relationship Id="rId1" Type="http://schemas.openxmlformats.org/officeDocument/2006/relationships/drawing" Target="../drawings/drawing21.xml"/></Relationships>
</file>

<file path=xl/chartsheets/_rels/sheet21.xml.rels><?xml version="1.0" encoding="UTF-8" standalone="yes"?>
<Relationships xmlns="http://schemas.openxmlformats.org/package/2006/relationships"><Relationship Id="rId1" Type="http://schemas.openxmlformats.org/officeDocument/2006/relationships/drawing" Target="../drawings/drawing22.xml"/></Relationships>
</file>

<file path=xl/chartsheets/_rels/sheet22.xml.rels><?xml version="1.0" encoding="UTF-8" standalone="yes"?>
<Relationships xmlns="http://schemas.openxmlformats.org/package/2006/relationships"><Relationship Id="rId1" Type="http://schemas.openxmlformats.org/officeDocument/2006/relationships/drawing" Target="../drawings/drawing23.xml"/></Relationships>
</file>

<file path=xl/chartsheets/_rels/sheet23.xml.rels><?xml version="1.0" encoding="UTF-8" standalone="yes"?>
<Relationships xmlns="http://schemas.openxmlformats.org/package/2006/relationships"><Relationship Id="rId1" Type="http://schemas.openxmlformats.org/officeDocument/2006/relationships/drawing" Target="../drawings/drawing24.xml"/></Relationships>
</file>

<file path=xl/chartsheets/_rels/sheet24.xml.rels><?xml version="1.0" encoding="UTF-8" standalone="yes"?>
<Relationships xmlns="http://schemas.openxmlformats.org/package/2006/relationships"><Relationship Id="rId1" Type="http://schemas.openxmlformats.org/officeDocument/2006/relationships/drawing" Target="../drawings/drawing25.xml"/></Relationships>
</file>

<file path=xl/chartsheets/_rels/sheet25.xml.rels><?xml version="1.0" encoding="UTF-8" standalone="yes"?>
<Relationships xmlns="http://schemas.openxmlformats.org/package/2006/relationships"><Relationship Id="rId1" Type="http://schemas.openxmlformats.org/officeDocument/2006/relationships/drawing" Target="../drawings/drawing26.xml"/></Relationships>
</file>

<file path=xl/chartsheets/_rels/sheet26.xml.rels><?xml version="1.0" encoding="UTF-8" standalone="yes"?>
<Relationships xmlns="http://schemas.openxmlformats.org/package/2006/relationships"><Relationship Id="rId1" Type="http://schemas.openxmlformats.org/officeDocument/2006/relationships/drawing" Target="../drawings/drawing27.xml"/></Relationships>
</file>

<file path=xl/chartsheets/_rels/sheet27.xml.rels><?xml version="1.0" encoding="UTF-8" standalone="yes"?>
<Relationships xmlns="http://schemas.openxmlformats.org/package/2006/relationships"><Relationship Id="rId1" Type="http://schemas.openxmlformats.org/officeDocument/2006/relationships/drawing" Target="../drawings/drawing29.xml"/></Relationships>
</file>

<file path=xl/chartsheets/_rels/sheet28.xml.rels><?xml version="1.0" encoding="UTF-8" standalone="yes"?>
<Relationships xmlns="http://schemas.openxmlformats.org/package/2006/relationships"><Relationship Id="rId1" Type="http://schemas.openxmlformats.org/officeDocument/2006/relationships/drawing" Target="../drawings/drawing30.xml"/></Relationships>
</file>

<file path=xl/chartsheets/_rels/sheet29.xml.rels><?xml version="1.0" encoding="UTF-8" standalone="yes"?>
<Relationships xmlns="http://schemas.openxmlformats.org/package/2006/relationships"><Relationship Id="rId1" Type="http://schemas.openxmlformats.org/officeDocument/2006/relationships/drawing" Target="../drawings/drawing31.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30.xml.rels><?xml version="1.0" encoding="UTF-8" standalone="yes"?>
<Relationships xmlns="http://schemas.openxmlformats.org/package/2006/relationships"><Relationship Id="rId1" Type="http://schemas.openxmlformats.org/officeDocument/2006/relationships/drawing" Target="../drawings/drawing32.xml"/></Relationships>
</file>

<file path=xl/chartsheets/_rels/sheet31.xml.rels><?xml version="1.0" encoding="UTF-8" standalone="yes"?>
<Relationships xmlns="http://schemas.openxmlformats.org/package/2006/relationships"><Relationship Id="rId1" Type="http://schemas.openxmlformats.org/officeDocument/2006/relationships/drawing" Target="../drawings/drawing33.xml"/></Relationships>
</file>

<file path=xl/chartsheets/_rels/sheet32.xml.rels><?xml version="1.0" encoding="UTF-8" standalone="yes"?>
<Relationships xmlns="http://schemas.openxmlformats.org/package/2006/relationships"><Relationship Id="rId1" Type="http://schemas.openxmlformats.org/officeDocument/2006/relationships/drawing" Target="../drawings/drawing34.xml"/></Relationships>
</file>

<file path=xl/chartsheets/_rels/sheet33.xml.rels><?xml version="1.0" encoding="UTF-8" standalone="yes"?>
<Relationships xmlns="http://schemas.openxmlformats.org/package/2006/relationships"><Relationship Id="rId1" Type="http://schemas.openxmlformats.org/officeDocument/2006/relationships/drawing" Target="../drawings/drawing35.xml"/></Relationships>
</file>

<file path=xl/chartsheets/_rels/sheet34.xml.rels><?xml version="1.0" encoding="UTF-8" standalone="yes"?>
<Relationships xmlns="http://schemas.openxmlformats.org/package/2006/relationships"><Relationship Id="rId1" Type="http://schemas.openxmlformats.org/officeDocument/2006/relationships/drawing" Target="../drawings/drawing36.xml"/></Relationships>
</file>

<file path=xl/chartsheets/_rels/sheet35.xml.rels><?xml version="1.0" encoding="UTF-8" standalone="yes"?>
<Relationships xmlns="http://schemas.openxmlformats.org/package/2006/relationships"><Relationship Id="rId1" Type="http://schemas.openxmlformats.org/officeDocument/2006/relationships/drawing" Target="../drawings/drawing38.xml"/></Relationships>
</file>

<file path=xl/chartsheets/_rels/sheet36.xml.rels><?xml version="1.0" encoding="UTF-8" standalone="yes"?>
<Relationships xmlns="http://schemas.openxmlformats.org/package/2006/relationships"><Relationship Id="rId1" Type="http://schemas.openxmlformats.org/officeDocument/2006/relationships/drawing" Target="../drawings/drawing39.xml"/></Relationships>
</file>

<file path=xl/chartsheets/_rels/sheet37.xml.rels><?xml version="1.0" encoding="UTF-8" standalone="yes"?>
<Relationships xmlns="http://schemas.openxmlformats.org/package/2006/relationships"><Relationship Id="rId1" Type="http://schemas.openxmlformats.org/officeDocument/2006/relationships/drawing" Target="../drawings/drawing40.xml"/></Relationships>
</file>

<file path=xl/chartsheets/_rels/sheet38.xml.rels><?xml version="1.0" encoding="UTF-8" standalone="yes"?>
<Relationships xmlns="http://schemas.openxmlformats.org/package/2006/relationships"><Relationship Id="rId1" Type="http://schemas.openxmlformats.org/officeDocument/2006/relationships/drawing" Target="../drawings/drawing41.xml"/></Relationships>
</file>

<file path=xl/chartsheets/_rels/sheet39.xml.rels><?xml version="1.0" encoding="UTF-8" standalone="yes"?>
<Relationships xmlns="http://schemas.openxmlformats.org/package/2006/relationships"><Relationship Id="rId1" Type="http://schemas.openxmlformats.org/officeDocument/2006/relationships/drawing" Target="../drawings/drawing42.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40.xml.rels><?xml version="1.0" encoding="UTF-8" standalone="yes"?>
<Relationships xmlns="http://schemas.openxmlformats.org/package/2006/relationships"><Relationship Id="rId1" Type="http://schemas.openxmlformats.org/officeDocument/2006/relationships/drawing" Target="../drawings/drawing43.xml"/></Relationships>
</file>

<file path=xl/chartsheets/_rels/sheet41.xml.rels><?xml version="1.0" encoding="UTF-8" standalone="yes"?>
<Relationships xmlns="http://schemas.openxmlformats.org/package/2006/relationships"><Relationship Id="rId1" Type="http://schemas.openxmlformats.org/officeDocument/2006/relationships/drawing" Target="../drawings/drawing44.xml"/></Relationships>
</file>

<file path=xl/chart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chart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chart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chart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4BF3D7E-FBDC-4308-93F3-FB4F7BC2BAC0}">
  <sheetPr/>
  <sheetViews>
    <sheetView workbookViewId="0"/>
  </sheetViews>
  <pageMargins left="0.7" right="0.7" top="0.75" bottom="0.75" header="0.3" footer="0.3"/>
  <drawing r:id="rId1"/>
</chartsheet>
</file>

<file path=xl/chartsheets/sheet10.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A2FE74FC-FBD5-41AA-AE15-2E46BA43AF68}">
  <sheetPr/>
  <sheetViews>
    <sheetView workbookViewId="0"/>
  </sheetViews>
  <pageMargins left="0.7" right="0.7" top="0.75" bottom="0.75" header="0.3" footer="0.3"/>
  <drawing r:id="rId1"/>
</chartsheet>
</file>

<file path=xl/chartsheets/sheet1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469F5D6D-E322-4B35-BAA0-560A7FDF6EE2}">
  <sheetPr/>
  <sheetViews>
    <sheetView zoomScale="108" workbookViewId="0" zoomToFit="1"/>
  </sheetViews>
  <pageMargins left="0.7" right="0.7" top="0.75" bottom="0.75" header="0.3" footer="0.3"/>
  <drawing r:id="rId1"/>
</chartsheet>
</file>

<file path=xl/chartsheets/sheet12.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3F8AC359-F0BF-420B-8321-5763DFA2694C}">
  <sheetPr/>
  <sheetViews>
    <sheetView workbookViewId="0"/>
  </sheetViews>
  <pageMargins left="0.7" right="0.7" top="0.75" bottom="0.75" header="0.3" footer="0.3"/>
  <drawing r:id="rId1"/>
</chartsheet>
</file>

<file path=xl/chartsheets/sheet13.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8ED6FAE0-6AD3-4E51-9BAC-F39BEB1295B7}">
  <sheetPr/>
  <sheetViews>
    <sheetView zoomScale="108" workbookViewId="0" zoomToFit="1"/>
  </sheetViews>
  <pageMargins left="0.7" right="0.7" top="0.75" bottom="0.75" header="0.3" footer="0.3"/>
  <drawing r:id="rId1"/>
</chartsheet>
</file>

<file path=xl/chartsheets/sheet14.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38424397-2279-40C8-88B6-9AF43B154D69}">
  <sheetPr/>
  <sheetViews>
    <sheetView workbookViewId="0"/>
  </sheetViews>
  <pageMargins left="0.7" right="0.7" top="0.75" bottom="0.75" header="0.3" footer="0.3"/>
  <drawing r:id="rId1"/>
</chartsheet>
</file>

<file path=xl/chartsheets/sheet15.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8AACD070-57D8-444E-9B58-877C5BE45A19}">
  <sheetPr/>
  <sheetViews>
    <sheetView zoomScale="108" workbookViewId="0" zoomToFit="1"/>
  </sheetViews>
  <pageMargins left="0.7" right="0.7" top="0.75" bottom="0.75" header="0.3" footer="0.3"/>
  <drawing r:id="rId1"/>
</chartsheet>
</file>

<file path=xl/chartsheets/sheet16.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E313062D-5E84-45F9-ACE9-16929959F2EC}">
  <sheetPr/>
  <sheetViews>
    <sheetView workbookViewId="0"/>
  </sheetViews>
  <pageMargins left="0.7" right="0.7" top="0.75" bottom="0.75" header="0.3" footer="0.3"/>
  <drawing r:id="rId1"/>
</chartsheet>
</file>

<file path=xl/chartsheets/sheet17.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5F34E26B-9746-4A54-87FC-2A88449B37B9}">
  <sheetPr/>
  <sheetViews>
    <sheetView zoomScale="108" workbookViewId="0" zoomToFit="1"/>
  </sheetViews>
  <pageMargins left="0.7" right="0.7" top="0.75" bottom="0.75" header="0.3" footer="0.3"/>
  <drawing r:id="rId1"/>
</chartsheet>
</file>

<file path=xl/chartsheets/sheet18.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60CB94F8-80A2-491D-8C3F-2885CDF6540B}">
  <sheetPr/>
  <sheetViews>
    <sheetView workbookViewId="0"/>
  </sheetViews>
  <pageMargins left="0.7" right="0.7" top="0.75" bottom="0.75" header="0.3" footer="0.3"/>
  <drawing r:id="rId1"/>
</chartsheet>
</file>

<file path=xl/chartsheets/sheet19.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5DF63F08-862C-4EFC-B0E0-7976BC61BC1B}">
  <sheetPr/>
  <sheetViews>
    <sheetView workbookViewId="0"/>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9D45C59F-35C0-49DB-BA80-19D2719B6BA7}">
  <sheetPr/>
  <sheetViews>
    <sheetView workbookViewId="0"/>
  </sheetViews>
  <pageMargins left="0.7" right="0.7" top="0.75" bottom="0.75" header="0.3" footer="0.3"/>
  <drawing r:id="rId1"/>
</chartsheet>
</file>

<file path=xl/chartsheets/sheet20.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54469A65-26B6-4087-8A91-00C61C285C42}">
  <sheetPr/>
  <sheetViews>
    <sheetView zoomScale="108" workbookViewId="0" zoomToFit="1"/>
  </sheetViews>
  <pageMargins left="0.7" right="0.7" top="0.75" bottom="0.75" header="0.3" footer="0.3"/>
  <drawing r:id="rId1"/>
</chartsheet>
</file>

<file path=xl/chartsheets/sheet2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7A2AD01A-C63D-46B1-AAD4-328E5595B105}">
  <sheetPr/>
  <sheetViews>
    <sheetView workbookViewId="0"/>
  </sheetViews>
  <pageMargins left="0.7" right="0.7" top="0.75" bottom="0.75" header="0.3" footer="0.3"/>
  <drawing r:id="rId1"/>
</chartsheet>
</file>

<file path=xl/chartsheets/sheet22.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15BC1DA4-5B4F-474F-BBD9-A7C92F298474}">
  <sheetPr/>
  <sheetViews>
    <sheetView workbookViewId="0"/>
  </sheetViews>
  <pageMargins left="0.7" right="0.7" top="0.75" bottom="0.75" header="0.3" footer="0.3"/>
  <drawing r:id="rId1"/>
</chartsheet>
</file>

<file path=xl/chartsheets/sheet23.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1603002D-78AB-409D-98EB-EB7238F7E1BC}">
  <sheetPr/>
  <sheetViews>
    <sheetView workbookViewId="0"/>
  </sheetViews>
  <pageMargins left="0.7" right="0.7" top="0.75" bottom="0.75" header="0.3" footer="0.3"/>
  <drawing r:id="rId1"/>
</chartsheet>
</file>

<file path=xl/chartsheets/sheet24.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45475365-8ED6-4E82-9A68-526DE71CC062}">
  <sheetPr/>
  <sheetViews>
    <sheetView workbookViewId="0"/>
  </sheetViews>
  <pageMargins left="0.7" right="0.7" top="0.75" bottom="0.75" header="0.3" footer="0.3"/>
  <drawing r:id="rId1"/>
</chartsheet>
</file>

<file path=xl/chartsheets/sheet25.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871EAB49-73C4-41DC-87E0-9484C5F36195}">
  <sheetPr/>
  <sheetViews>
    <sheetView zoomScale="108" workbookViewId="0" zoomToFit="1"/>
  </sheetViews>
  <pageMargins left="0.7" right="0.7" top="0.75" bottom="0.75" header="0.3" footer="0.3"/>
  <drawing r:id="rId1"/>
</chartsheet>
</file>

<file path=xl/chartsheets/sheet26.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272FA2AC-6E77-42FC-A13B-2426E87B2A06}">
  <sheetPr/>
  <sheetViews>
    <sheetView zoomScale="108" workbookViewId="0" zoomToFit="1"/>
  </sheetViews>
  <pageMargins left="0.7" right="0.7" top="0.75" bottom="0.75" header="0.3" footer="0.3"/>
  <drawing r:id="rId1"/>
</chartsheet>
</file>

<file path=xl/chartsheets/sheet27.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48191DDD-C462-4792-9B2F-9CBA8E04B410}">
  <sheetPr/>
  <sheetViews>
    <sheetView workbookViewId="0"/>
  </sheetViews>
  <pageMargins left="0.7" right="0.7" top="0.75" bottom="0.75" header="0.3" footer="0.3"/>
  <drawing r:id="rId1"/>
</chartsheet>
</file>

<file path=xl/chartsheets/sheet28.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14640A69-12D4-42BE-B971-F258CB76FB75}">
  <sheetPr/>
  <sheetViews>
    <sheetView zoomScale="108" workbookViewId="0" zoomToFit="1"/>
  </sheetViews>
  <pageMargins left="0.7" right="0.7" top="0.75" bottom="0.75" header="0.3" footer="0.3"/>
  <drawing r:id="rId1"/>
</chartsheet>
</file>

<file path=xl/chartsheets/sheet29.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13AB606A-E268-4FFD-8A0D-9E6B76F59BAB}">
  <sheetPr/>
  <sheetViews>
    <sheetView workbookViewId="0"/>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632204BD-3CB6-4472-888E-539CEE55C814}">
  <sheetPr/>
  <sheetViews>
    <sheetView zoomScale="108" workbookViewId="0" zoomToFit="1"/>
  </sheetViews>
  <pageMargins left="0.7" right="0.7" top="0.75" bottom="0.75" header="0.3" footer="0.3"/>
  <drawing r:id="rId1"/>
</chartsheet>
</file>

<file path=xl/chartsheets/sheet30.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2095E20A-5FE9-4BDA-B94B-C64D8EF2A3AB}">
  <sheetPr/>
  <sheetViews>
    <sheetView zoomScale="108" workbookViewId="0" zoomToFit="1"/>
  </sheetViews>
  <pageMargins left="0.7" right="0.7" top="0.75" bottom="0.75" header="0.3" footer="0.3"/>
  <drawing r:id="rId1"/>
</chartsheet>
</file>

<file path=xl/chartsheets/sheet3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C9A56AFF-7909-4B22-B86A-B094939B2ED0}">
  <sheetPr/>
  <sheetViews>
    <sheetView zoomScale="108" workbookViewId="0" zoomToFit="1"/>
  </sheetViews>
  <pageMargins left="0.7" right="0.7" top="0.75" bottom="0.75" header="0.3" footer="0.3"/>
  <drawing r:id="rId1"/>
</chartsheet>
</file>

<file path=xl/chartsheets/sheet32.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BBEED2BE-79F2-4D92-BEAD-CDD7353B1746}">
  <sheetPr/>
  <sheetViews>
    <sheetView zoomScale="108" workbookViewId="0" zoomToFit="1"/>
  </sheetViews>
  <pageMargins left="0.7" right="0.7" top="0.75" bottom="0.75" header="0.3" footer="0.3"/>
  <drawing r:id="rId1"/>
</chartsheet>
</file>

<file path=xl/chartsheets/sheet33.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830B524A-4A84-42C5-9456-EBA30CCF6D9F}">
  <sheetPr/>
  <sheetViews>
    <sheetView workbookViewId="0"/>
  </sheetViews>
  <pageMargins left="0.7" right="0.7" top="0.75" bottom="0.75" header="0.3" footer="0.3"/>
  <drawing r:id="rId1"/>
</chartsheet>
</file>

<file path=xl/chartsheets/sheet34.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98C50CD6-FD37-4FAA-9DA9-8C098B9EF90F}">
  <sheetPr/>
  <sheetViews>
    <sheetView zoomScale="108" workbookViewId="0" zoomToFit="1"/>
  </sheetViews>
  <pageMargins left="0.7" right="0.7" top="0.75" bottom="0.75" header="0.3" footer="0.3"/>
  <drawing r:id="rId1"/>
</chartsheet>
</file>

<file path=xl/chartsheets/sheet35.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82C77A1B-EFB3-4239-ABFD-B742DC412193}">
  <sheetPr/>
  <sheetViews>
    <sheetView zoomScale="108" workbookViewId="0" zoomToFit="1"/>
  </sheetViews>
  <pageMargins left="0.7" right="0.7" top="0.75" bottom="0.75" header="0.3" footer="0.3"/>
  <drawing r:id="rId1"/>
</chartsheet>
</file>

<file path=xl/chartsheets/sheet36.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BB42881A-7766-41F0-B21D-0628D31A87D0}">
  <sheetPr/>
  <sheetViews>
    <sheetView workbookViewId="0"/>
  </sheetViews>
  <pageMargins left="0.7" right="0.7" top="0.75" bottom="0.75" header="0.3" footer="0.3"/>
  <drawing r:id="rId1"/>
</chartsheet>
</file>

<file path=xl/chartsheets/sheet37.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58390A65-85C1-4969-98FA-8C3D6EAA092B}">
  <sheetPr/>
  <sheetViews>
    <sheetView zoomScale="108" workbookViewId="0" zoomToFit="1"/>
  </sheetViews>
  <pageMargins left="0.7" right="0.7" top="0.75" bottom="0.75" header="0.3" footer="0.3"/>
  <drawing r:id="rId1"/>
</chartsheet>
</file>

<file path=xl/chartsheets/sheet38.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C09FB1E1-56E7-4C73-887F-A729B958A98D}">
  <sheetPr/>
  <sheetViews>
    <sheetView workbookViewId="0"/>
  </sheetViews>
  <pageMargins left="0.7" right="0.7" top="0.75" bottom="0.75" header="0.3" footer="0.3"/>
  <drawing r:id="rId1"/>
</chartsheet>
</file>

<file path=xl/chartsheets/sheet39.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B809E005-2ACD-40C0-8153-AE197A922430}">
  <sheetPr/>
  <sheetViews>
    <sheetView workbookViewId="0"/>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3E8D5766-84FF-4D41-8AB5-954A0B509C7F}">
  <sheetPr/>
  <sheetViews>
    <sheetView workbookViewId="0"/>
  </sheetViews>
  <pageMargins left="0.7" right="0.7" top="0.75" bottom="0.75" header="0.3" footer="0.3"/>
  <drawing r:id="rId1"/>
</chartsheet>
</file>

<file path=xl/chartsheets/sheet40.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887C9FDA-86FA-4E9F-B0BC-C05B6C13A26E}">
  <sheetPr/>
  <sheetViews>
    <sheetView zoomScale="108" workbookViewId="0" zoomToFit="1"/>
  </sheetViews>
  <pageMargins left="0.7" right="0.7" top="0.75" bottom="0.75" header="0.3" footer="0.3"/>
  <drawing r:id="rId1"/>
</chartsheet>
</file>

<file path=xl/chartsheets/sheet4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63BA1F58-9FFA-4F2C-A73B-0EF8D1C3417D}">
  <sheetPr/>
  <sheetViews>
    <sheetView zoomScale="108" workbookViewId="0" zoomToFit="1"/>
  </sheetViews>
  <pageMargins left="0.7" right="0.7" top="0.75" bottom="0.75" header="0.3" footer="0.3"/>
  <drawing r:id="rId1"/>
</chartsheet>
</file>

<file path=xl/chartsheets/sheet5.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B8798948-673B-46A8-BBC1-6FEB56B3E236}">
  <sheetPr/>
  <sheetViews>
    <sheetView zoomScale="108" workbookViewId="0" zoomToFit="1"/>
  </sheetViews>
  <pageMargins left="0.7" right="0.7" top="0.75" bottom="0.75" header="0.3" footer="0.3"/>
  <drawing r:id="rId1"/>
</chartsheet>
</file>

<file path=xl/chartsheets/sheet6.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75DB71F2-0543-41F3-BD37-18AD07A004AD}">
  <sheetPr/>
  <sheetViews>
    <sheetView workbookViewId="0"/>
  </sheetViews>
  <pageMargins left="0.7" right="0.7" top="0.75" bottom="0.75" header="0.3" footer="0.3"/>
  <drawing r:id="rId1"/>
</chartsheet>
</file>

<file path=xl/chartsheets/sheet7.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5E089266-9A61-408F-9986-1614ECFF6423}">
  <sheetPr/>
  <sheetViews>
    <sheetView zoomScale="108" workbookViewId="0" zoomToFit="1"/>
  </sheetViews>
  <pageMargins left="0.7" right="0.7" top="0.75" bottom="0.75" header="0.3" footer="0.3"/>
  <drawing r:id="rId1"/>
</chartsheet>
</file>

<file path=xl/chartsheets/sheet8.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9F1F4188-4040-43A7-B38E-A1D1ED5C7B93}">
  <sheetPr/>
  <sheetViews>
    <sheetView zoomScale="108" workbookViewId="0" zoomToFit="1"/>
  </sheetViews>
  <pageMargins left="0.7" right="0.7" top="0.75" bottom="0.75" header="0.3" footer="0.3"/>
  <drawing r:id="rId1"/>
</chartsheet>
</file>

<file path=xl/chartsheets/sheet9.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D62C0091-9BBE-4365-A807-FBA206E6E805}">
  <sheetPr/>
  <sheetViews>
    <sheetView workbookViewId="0"/>
  </sheetViews>
  <pageMargins left="0.7" right="0.7" top="0.75" bottom="0.75" header="0.3" footer="0.3"/>
  <drawing r:id="rId1"/>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20.xml.rels><?xml version="1.0" encoding="UTF-8" standalone="yes"?>
<Relationships xmlns="http://schemas.openxmlformats.org/package/2006/relationships"><Relationship Id="rId1" Type="http://schemas.openxmlformats.org/officeDocument/2006/relationships/chart" Target="../charts/chart19.xml"/></Relationships>
</file>

<file path=xl/drawings/_rels/drawing21.xml.rels><?xml version="1.0" encoding="UTF-8" standalone="yes"?>
<Relationships xmlns="http://schemas.openxmlformats.org/package/2006/relationships"><Relationship Id="rId1" Type="http://schemas.openxmlformats.org/officeDocument/2006/relationships/chart" Target="../charts/chart20.xml"/></Relationships>
</file>

<file path=xl/drawings/_rels/drawing22.xml.rels><?xml version="1.0" encoding="UTF-8" standalone="yes"?>
<Relationships xmlns="http://schemas.openxmlformats.org/package/2006/relationships"><Relationship Id="rId1" Type="http://schemas.openxmlformats.org/officeDocument/2006/relationships/chart" Target="../charts/chart21.xml"/></Relationships>
</file>

<file path=xl/drawings/_rels/drawing23.xml.rels><?xml version="1.0" encoding="UTF-8" standalone="yes"?>
<Relationships xmlns="http://schemas.openxmlformats.org/package/2006/relationships"><Relationship Id="rId1" Type="http://schemas.openxmlformats.org/officeDocument/2006/relationships/chart" Target="../charts/chart22.xml"/></Relationships>
</file>

<file path=xl/drawings/_rels/drawing24.xml.rels><?xml version="1.0" encoding="UTF-8" standalone="yes"?>
<Relationships xmlns="http://schemas.openxmlformats.org/package/2006/relationships"><Relationship Id="rId1" Type="http://schemas.openxmlformats.org/officeDocument/2006/relationships/chart" Target="../charts/chart23.xml"/></Relationships>
</file>

<file path=xl/drawings/_rels/drawing25.xml.rels><?xml version="1.0" encoding="UTF-8" standalone="yes"?>
<Relationships xmlns="http://schemas.openxmlformats.org/package/2006/relationships"><Relationship Id="rId1" Type="http://schemas.openxmlformats.org/officeDocument/2006/relationships/chart" Target="../charts/chart24.xml"/></Relationships>
</file>

<file path=xl/drawings/_rels/drawing26.xml.rels><?xml version="1.0" encoding="UTF-8" standalone="yes"?>
<Relationships xmlns="http://schemas.openxmlformats.org/package/2006/relationships"><Relationship Id="rId1" Type="http://schemas.openxmlformats.org/officeDocument/2006/relationships/chart" Target="../charts/chart25.xml"/></Relationships>
</file>

<file path=xl/drawings/_rels/drawing27.xml.rels><?xml version="1.0" encoding="UTF-8" standalone="yes"?>
<Relationships xmlns="http://schemas.openxmlformats.org/package/2006/relationships"><Relationship Id="rId1" Type="http://schemas.openxmlformats.org/officeDocument/2006/relationships/chart" Target="../charts/chart26.xml"/></Relationships>
</file>

<file path=xl/drawings/_rels/drawing29.xml.rels><?xml version="1.0" encoding="UTF-8" standalone="yes"?>
<Relationships xmlns="http://schemas.openxmlformats.org/package/2006/relationships"><Relationship Id="rId1" Type="http://schemas.openxmlformats.org/officeDocument/2006/relationships/chart" Target="../charts/chart27.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30.xml.rels><?xml version="1.0" encoding="UTF-8" standalone="yes"?>
<Relationships xmlns="http://schemas.openxmlformats.org/package/2006/relationships"><Relationship Id="rId1" Type="http://schemas.openxmlformats.org/officeDocument/2006/relationships/chart" Target="../charts/chart28.xml"/></Relationships>
</file>

<file path=xl/drawings/_rels/drawing31.xml.rels><?xml version="1.0" encoding="UTF-8" standalone="yes"?>
<Relationships xmlns="http://schemas.openxmlformats.org/package/2006/relationships"><Relationship Id="rId1" Type="http://schemas.openxmlformats.org/officeDocument/2006/relationships/chart" Target="../charts/chart29.xml"/></Relationships>
</file>

<file path=xl/drawings/_rels/drawing32.xml.rels><?xml version="1.0" encoding="UTF-8" standalone="yes"?>
<Relationships xmlns="http://schemas.openxmlformats.org/package/2006/relationships"><Relationship Id="rId1" Type="http://schemas.openxmlformats.org/officeDocument/2006/relationships/chart" Target="../charts/chart30.xml"/></Relationships>
</file>

<file path=xl/drawings/_rels/drawing33.xml.rels><?xml version="1.0" encoding="UTF-8" standalone="yes"?>
<Relationships xmlns="http://schemas.openxmlformats.org/package/2006/relationships"><Relationship Id="rId1" Type="http://schemas.openxmlformats.org/officeDocument/2006/relationships/chart" Target="../charts/chart31.xml"/></Relationships>
</file>

<file path=xl/drawings/_rels/drawing34.xml.rels><?xml version="1.0" encoding="UTF-8" standalone="yes"?>
<Relationships xmlns="http://schemas.openxmlformats.org/package/2006/relationships"><Relationship Id="rId1" Type="http://schemas.openxmlformats.org/officeDocument/2006/relationships/chart" Target="../charts/chart32.xml"/></Relationships>
</file>

<file path=xl/drawings/_rels/drawing35.xml.rels><?xml version="1.0" encoding="UTF-8" standalone="yes"?>
<Relationships xmlns="http://schemas.openxmlformats.org/package/2006/relationships"><Relationship Id="rId1" Type="http://schemas.openxmlformats.org/officeDocument/2006/relationships/chart" Target="../charts/chart33.xml"/></Relationships>
</file>

<file path=xl/drawings/_rels/drawing36.xml.rels><?xml version="1.0" encoding="UTF-8" standalone="yes"?>
<Relationships xmlns="http://schemas.openxmlformats.org/package/2006/relationships"><Relationship Id="rId1" Type="http://schemas.openxmlformats.org/officeDocument/2006/relationships/chart" Target="../charts/chart34.xml"/></Relationships>
</file>

<file path=xl/drawings/_rels/drawing37.xml.rels><?xml version="1.0" encoding="UTF-8" standalone="yes"?>
<Relationships xmlns="http://schemas.openxmlformats.org/package/2006/relationships"><Relationship Id="rId3" Type="http://schemas.openxmlformats.org/officeDocument/2006/relationships/chart" Target="../charts/chart37.xml"/><Relationship Id="rId2" Type="http://schemas.openxmlformats.org/officeDocument/2006/relationships/chart" Target="../charts/chart36.xml"/><Relationship Id="rId1" Type="http://schemas.openxmlformats.org/officeDocument/2006/relationships/chart" Target="../charts/chart35.xml"/><Relationship Id="rId5" Type="http://schemas.openxmlformats.org/officeDocument/2006/relationships/chart" Target="../charts/chart39.xml"/><Relationship Id="rId4" Type="http://schemas.openxmlformats.org/officeDocument/2006/relationships/chart" Target="../charts/chart38.xml"/></Relationships>
</file>

<file path=xl/drawings/_rels/drawing38.xml.rels><?xml version="1.0" encoding="UTF-8" standalone="yes"?>
<Relationships xmlns="http://schemas.openxmlformats.org/package/2006/relationships"><Relationship Id="rId1" Type="http://schemas.openxmlformats.org/officeDocument/2006/relationships/chart" Target="../charts/chart40.xml"/></Relationships>
</file>

<file path=xl/drawings/_rels/drawing39.xml.rels><?xml version="1.0" encoding="UTF-8" standalone="yes"?>
<Relationships xmlns="http://schemas.openxmlformats.org/package/2006/relationships"><Relationship Id="rId1" Type="http://schemas.openxmlformats.org/officeDocument/2006/relationships/chart" Target="../charts/chart4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40.xml.rels><?xml version="1.0" encoding="UTF-8" standalone="yes"?>
<Relationships xmlns="http://schemas.openxmlformats.org/package/2006/relationships"><Relationship Id="rId1" Type="http://schemas.openxmlformats.org/officeDocument/2006/relationships/chart" Target="../charts/chart42.xml"/></Relationships>
</file>

<file path=xl/drawings/_rels/drawing41.xml.rels><?xml version="1.0" encoding="UTF-8" standalone="yes"?>
<Relationships xmlns="http://schemas.openxmlformats.org/package/2006/relationships"><Relationship Id="rId1" Type="http://schemas.openxmlformats.org/officeDocument/2006/relationships/chart" Target="../charts/chart43.xml"/></Relationships>
</file>

<file path=xl/drawings/_rels/drawing42.xml.rels><?xml version="1.0" encoding="UTF-8" standalone="yes"?>
<Relationships xmlns="http://schemas.openxmlformats.org/package/2006/relationships"><Relationship Id="rId1" Type="http://schemas.openxmlformats.org/officeDocument/2006/relationships/chart" Target="../charts/chart44.xml"/></Relationships>
</file>

<file path=xl/drawings/_rels/drawing43.xml.rels><?xml version="1.0" encoding="UTF-8" standalone="yes"?>
<Relationships xmlns="http://schemas.openxmlformats.org/package/2006/relationships"><Relationship Id="rId1" Type="http://schemas.openxmlformats.org/officeDocument/2006/relationships/chart" Target="../charts/chart45.xml"/></Relationships>
</file>

<file path=xl/drawings/_rels/drawing44.xml.rels><?xml version="1.0" encoding="UTF-8" standalone="yes"?>
<Relationships xmlns="http://schemas.openxmlformats.org/package/2006/relationships"><Relationship Id="rId1" Type="http://schemas.openxmlformats.org/officeDocument/2006/relationships/chart" Target="../charts/chart46.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_rels/drawing9.xml.rels><?xml version="1.0" encoding="UTF-8" standalone="yes"?>
<Relationships xmlns="http://schemas.openxmlformats.org/package/2006/relationships"><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absoluteAnchor>
    <xdr:pos x="0" y="0"/>
    <xdr:ext cx="9295694" cy="6067778"/>
    <xdr:graphicFrame macro="">
      <xdr:nvGraphicFramePr>
        <xdr:cNvPr id="2" name="Diagram 1">
          <a:extLst>
            <a:ext uri="{FF2B5EF4-FFF2-40B4-BE49-F238E27FC236}">
              <a16:creationId xmlns:a16="http://schemas.microsoft.com/office/drawing/2014/main" id="{DC0171A0-4D2D-920B-4D8C-FC7936D48277}"/>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0.xml><?xml version="1.0" encoding="utf-8"?>
<xdr:wsDr xmlns:xdr="http://schemas.openxmlformats.org/drawingml/2006/spreadsheetDrawing" xmlns:a="http://schemas.openxmlformats.org/drawingml/2006/main">
  <xdr:absoluteAnchor>
    <xdr:pos x="0" y="0"/>
    <xdr:ext cx="9295694" cy="6067778"/>
    <xdr:graphicFrame macro="">
      <xdr:nvGraphicFramePr>
        <xdr:cNvPr id="2" name="Diagram 1">
          <a:extLst>
            <a:ext uri="{FF2B5EF4-FFF2-40B4-BE49-F238E27FC236}">
              <a16:creationId xmlns:a16="http://schemas.microsoft.com/office/drawing/2014/main" id="{4547E1E6-505C-841E-8EDF-455650A44E17}"/>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1.xml><?xml version="1.0" encoding="utf-8"?>
<xdr:wsDr xmlns:xdr="http://schemas.openxmlformats.org/drawingml/2006/spreadsheetDrawing" xmlns:a="http://schemas.openxmlformats.org/drawingml/2006/main">
  <xdr:absoluteAnchor>
    <xdr:pos x="0" y="0"/>
    <xdr:ext cx="9295694" cy="6067778"/>
    <xdr:graphicFrame macro="">
      <xdr:nvGraphicFramePr>
        <xdr:cNvPr id="2" name="Diagram 1">
          <a:extLst>
            <a:ext uri="{FF2B5EF4-FFF2-40B4-BE49-F238E27FC236}">
              <a16:creationId xmlns:a16="http://schemas.microsoft.com/office/drawing/2014/main" id="{37E355E0-9000-4B41-7886-1812FC142741}"/>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2.xml><?xml version="1.0" encoding="utf-8"?>
<c:userShapes xmlns:c="http://schemas.openxmlformats.org/drawingml/2006/chart">
  <cdr:relSizeAnchor xmlns:cdr="http://schemas.openxmlformats.org/drawingml/2006/chartDrawing">
    <cdr:from>
      <cdr:x>0.62996</cdr:x>
      <cdr:y>0.58138</cdr:y>
    </cdr:from>
    <cdr:to>
      <cdr:x>0.95964</cdr:x>
      <cdr:y>0.7243</cdr:y>
    </cdr:to>
    <cdr:sp macro="" textlink="">
      <cdr:nvSpPr>
        <cdr:cNvPr id="2" name="textruta 1">
          <a:extLst xmlns:a="http://schemas.openxmlformats.org/drawingml/2006/main">
            <a:ext uri="{FF2B5EF4-FFF2-40B4-BE49-F238E27FC236}">
              <a16:creationId xmlns:a16="http://schemas.microsoft.com/office/drawing/2014/main" id="{00CF87E8-CE14-D46D-C494-D99455BA7B86}"/>
            </a:ext>
          </a:extLst>
        </cdr:cNvPr>
        <cdr:cNvSpPr txBox="1"/>
      </cdr:nvSpPr>
      <cdr:spPr>
        <a:xfrm xmlns:a="http://schemas.openxmlformats.org/drawingml/2006/main">
          <a:off x="2866227" y="1648690"/>
          <a:ext cx="1499996" cy="405307"/>
        </a:xfrm>
        <a:prstGeom xmlns:a="http://schemas.openxmlformats.org/drawingml/2006/main" prst="rect">
          <a:avLst/>
        </a:prstGeom>
        <a:solidFill xmlns:a="http://schemas.openxmlformats.org/drawingml/2006/main">
          <a:schemeClr val="bg1"/>
        </a:solidFill>
        <a:ln xmlns:a="http://schemas.openxmlformats.org/drawingml/2006/main" w="12700">
          <a:solidFill>
            <a:schemeClr val="accent5">
              <a:lumMod val="10000"/>
            </a:schemeClr>
          </a:solidFill>
          <a:prstDash val="dash"/>
        </a:ln>
      </cdr:spPr>
      <cdr:txBody>
        <a:bodyPr xmlns:a="http://schemas.openxmlformats.org/drawingml/2006/main" vertOverflow="clip" wrap="square" rtlCol="0"/>
        <a:lstStyle xmlns:a="http://schemas.openxmlformats.org/drawingml/2006/main"/>
        <a:p xmlns:a="http://schemas.openxmlformats.org/drawingml/2006/main">
          <a:pPr algn="ctr"/>
          <a:r>
            <a:rPr lang="sv-SE" sz="1000"/>
            <a:t>Födelseland utrikes födda</a:t>
          </a:r>
        </a:p>
      </cdr:txBody>
    </cdr:sp>
  </cdr:relSizeAnchor>
  <cdr:relSizeAnchor xmlns:cdr="http://schemas.openxmlformats.org/drawingml/2006/chartDrawing">
    <cdr:from>
      <cdr:x>0.57651</cdr:x>
      <cdr:y>0.0565</cdr:y>
    </cdr:from>
    <cdr:to>
      <cdr:x>0.58349</cdr:x>
      <cdr:y>0.91279</cdr:y>
    </cdr:to>
    <cdr:cxnSp macro="">
      <cdr:nvCxnSpPr>
        <cdr:cNvPr id="4" name="Rak koppling 3">
          <a:extLst xmlns:a="http://schemas.openxmlformats.org/drawingml/2006/main">
            <a:ext uri="{FF2B5EF4-FFF2-40B4-BE49-F238E27FC236}">
              <a16:creationId xmlns:a16="http://schemas.microsoft.com/office/drawing/2014/main" id="{625CA47B-FCF3-96B6-F2D2-E750CD422FF9}"/>
            </a:ext>
          </a:extLst>
        </cdr:cNvPr>
        <cdr:cNvCxnSpPr/>
      </cdr:nvCxnSpPr>
      <cdr:spPr>
        <a:xfrm xmlns:a="http://schemas.openxmlformats.org/drawingml/2006/main">
          <a:off x="5359061" y="342829"/>
          <a:ext cx="64897" cy="5195782"/>
        </a:xfrm>
        <a:prstGeom xmlns:a="http://schemas.openxmlformats.org/drawingml/2006/main" prst="line">
          <a:avLst/>
        </a:prstGeom>
        <a:ln xmlns:a="http://schemas.openxmlformats.org/drawingml/2006/main" w="15875">
          <a:solidFill>
            <a:schemeClr val="tx1"/>
          </a:solidFill>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13.xml><?xml version="1.0" encoding="utf-8"?>
<xdr:wsDr xmlns:xdr="http://schemas.openxmlformats.org/drawingml/2006/spreadsheetDrawing" xmlns:a="http://schemas.openxmlformats.org/drawingml/2006/main">
  <xdr:absoluteAnchor>
    <xdr:pos x="0" y="0"/>
    <xdr:ext cx="9286875" cy="6048375"/>
    <xdr:graphicFrame macro="">
      <xdr:nvGraphicFramePr>
        <xdr:cNvPr id="2" name="Diagram 1">
          <a:extLst>
            <a:ext uri="{FF2B5EF4-FFF2-40B4-BE49-F238E27FC236}">
              <a16:creationId xmlns:a16="http://schemas.microsoft.com/office/drawing/2014/main" id="{1A7E6BE1-4650-6C72-22B1-3AE5948B8033}"/>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4.xml><?xml version="1.0" encoding="utf-8"?>
<xdr:wsDr xmlns:xdr="http://schemas.openxmlformats.org/drawingml/2006/spreadsheetDrawing" xmlns:a="http://schemas.openxmlformats.org/drawingml/2006/main">
  <xdr:absoluteAnchor>
    <xdr:pos x="0" y="0"/>
    <xdr:ext cx="9295694" cy="6067778"/>
    <xdr:graphicFrame macro="">
      <xdr:nvGraphicFramePr>
        <xdr:cNvPr id="2" name="Diagram 1">
          <a:extLst>
            <a:ext uri="{FF2B5EF4-FFF2-40B4-BE49-F238E27FC236}">
              <a16:creationId xmlns:a16="http://schemas.microsoft.com/office/drawing/2014/main" id="{7281FEA2-6084-B860-9904-CBD569DC0AD2}"/>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5.xml><?xml version="1.0" encoding="utf-8"?>
<xdr:wsDr xmlns:xdr="http://schemas.openxmlformats.org/drawingml/2006/spreadsheetDrawing" xmlns:a="http://schemas.openxmlformats.org/drawingml/2006/main">
  <xdr:absoluteAnchor>
    <xdr:pos x="0" y="0"/>
    <xdr:ext cx="9295694" cy="6067778"/>
    <xdr:graphicFrame macro="">
      <xdr:nvGraphicFramePr>
        <xdr:cNvPr id="2" name="Diagram 1">
          <a:extLst>
            <a:ext uri="{FF2B5EF4-FFF2-40B4-BE49-F238E27FC236}">
              <a16:creationId xmlns:a16="http://schemas.microsoft.com/office/drawing/2014/main" id="{E4253DA1-E0DA-9DE8-7094-F3C86631B261}"/>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6.xml><?xml version="1.0" encoding="utf-8"?>
<xdr:wsDr xmlns:xdr="http://schemas.openxmlformats.org/drawingml/2006/spreadsheetDrawing" xmlns:a="http://schemas.openxmlformats.org/drawingml/2006/main">
  <xdr:absoluteAnchor>
    <xdr:pos x="0" y="0"/>
    <xdr:ext cx="9295694" cy="6067778"/>
    <xdr:graphicFrame macro="">
      <xdr:nvGraphicFramePr>
        <xdr:cNvPr id="2" name="Diagram 1">
          <a:extLst>
            <a:ext uri="{FF2B5EF4-FFF2-40B4-BE49-F238E27FC236}">
              <a16:creationId xmlns:a16="http://schemas.microsoft.com/office/drawing/2014/main" id="{86218701-09C0-C31B-4B6F-B95E1368E2C3}"/>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7.xml><?xml version="1.0" encoding="utf-8"?>
<xdr:wsDr xmlns:xdr="http://schemas.openxmlformats.org/drawingml/2006/spreadsheetDrawing" xmlns:a="http://schemas.openxmlformats.org/drawingml/2006/main">
  <xdr:absoluteAnchor>
    <xdr:pos x="0" y="0"/>
    <xdr:ext cx="9295694" cy="6067778"/>
    <xdr:graphicFrame macro="">
      <xdr:nvGraphicFramePr>
        <xdr:cNvPr id="2" name="Diagram 1">
          <a:extLst>
            <a:ext uri="{FF2B5EF4-FFF2-40B4-BE49-F238E27FC236}">
              <a16:creationId xmlns:a16="http://schemas.microsoft.com/office/drawing/2014/main" id="{47D80301-9FE6-994A-BFAA-52247D8C5B8C}"/>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8.xml><?xml version="1.0" encoding="utf-8"?>
<xdr:wsDr xmlns:xdr="http://schemas.openxmlformats.org/drawingml/2006/spreadsheetDrawing" xmlns:a="http://schemas.openxmlformats.org/drawingml/2006/main">
  <xdr:absoluteAnchor>
    <xdr:pos x="0" y="0"/>
    <xdr:ext cx="9295694" cy="6067778"/>
    <xdr:graphicFrame macro="">
      <xdr:nvGraphicFramePr>
        <xdr:cNvPr id="2" name="Diagram 1">
          <a:extLst>
            <a:ext uri="{FF2B5EF4-FFF2-40B4-BE49-F238E27FC236}">
              <a16:creationId xmlns:a16="http://schemas.microsoft.com/office/drawing/2014/main" id="{2D161CF0-6EA0-A70F-540A-A0B598D0FAE1}"/>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9.xml><?xml version="1.0" encoding="utf-8"?>
<xdr:wsDr xmlns:xdr="http://schemas.openxmlformats.org/drawingml/2006/spreadsheetDrawing" xmlns:a="http://schemas.openxmlformats.org/drawingml/2006/main">
  <xdr:absoluteAnchor>
    <xdr:pos x="0" y="0"/>
    <xdr:ext cx="9295694" cy="6067778"/>
    <xdr:graphicFrame macro="">
      <xdr:nvGraphicFramePr>
        <xdr:cNvPr id="2" name="Diagram 1">
          <a:extLst>
            <a:ext uri="{FF2B5EF4-FFF2-40B4-BE49-F238E27FC236}">
              <a16:creationId xmlns:a16="http://schemas.microsoft.com/office/drawing/2014/main" id="{6F2F2EB5-49AE-2751-31F7-E996D181DF24}"/>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xdr:absoluteAnchor>
    <xdr:pos x="0" y="0"/>
    <xdr:ext cx="9295694" cy="6067778"/>
    <xdr:graphicFrame macro="">
      <xdr:nvGraphicFramePr>
        <xdr:cNvPr id="2" name="Diagram 1">
          <a:extLst>
            <a:ext uri="{FF2B5EF4-FFF2-40B4-BE49-F238E27FC236}">
              <a16:creationId xmlns:a16="http://schemas.microsoft.com/office/drawing/2014/main" id="{34601ED8-32AC-419F-7F8D-7EAB7BA9A6CB}"/>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0.xml><?xml version="1.0" encoding="utf-8"?>
<xdr:wsDr xmlns:xdr="http://schemas.openxmlformats.org/drawingml/2006/spreadsheetDrawing" xmlns:a="http://schemas.openxmlformats.org/drawingml/2006/main">
  <xdr:absoluteAnchor>
    <xdr:pos x="0" y="0"/>
    <xdr:ext cx="9295694" cy="6067778"/>
    <xdr:graphicFrame macro="">
      <xdr:nvGraphicFramePr>
        <xdr:cNvPr id="2" name="Diagram 1">
          <a:extLst>
            <a:ext uri="{FF2B5EF4-FFF2-40B4-BE49-F238E27FC236}">
              <a16:creationId xmlns:a16="http://schemas.microsoft.com/office/drawing/2014/main" id="{39DBC3B9-D15D-5296-5E36-BC29434CDDD6}"/>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1.xml><?xml version="1.0" encoding="utf-8"?>
<xdr:wsDr xmlns:xdr="http://schemas.openxmlformats.org/drawingml/2006/spreadsheetDrawing" xmlns:a="http://schemas.openxmlformats.org/drawingml/2006/main">
  <xdr:absoluteAnchor>
    <xdr:pos x="0" y="0"/>
    <xdr:ext cx="9295694" cy="6067778"/>
    <xdr:graphicFrame macro="">
      <xdr:nvGraphicFramePr>
        <xdr:cNvPr id="2" name="Diagram 1">
          <a:extLst>
            <a:ext uri="{FF2B5EF4-FFF2-40B4-BE49-F238E27FC236}">
              <a16:creationId xmlns:a16="http://schemas.microsoft.com/office/drawing/2014/main" id="{4648FFF3-0CE0-1617-FB73-BE5E4D9F8A66}"/>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2.xml><?xml version="1.0" encoding="utf-8"?>
<xdr:wsDr xmlns:xdr="http://schemas.openxmlformats.org/drawingml/2006/spreadsheetDrawing" xmlns:a="http://schemas.openxmlformats.org/drawingml/2006/main">
  <xdr:absoluteAnchor>
    <xdr:pos x="0" y="0"/>
    <xdr:ext cx="9295694" cy="6067778"/>
    <xdr:graphicFrame macro="">
      <xdr:nvGraphicFramePr>
        <xdr:cNvPr id="2" name="Diagram 1">
          <a:extLst>
            <a:ext uri="{FF2B5EF4-FFF2-40B4-BE49-F238E27FC236}">
              <a16:creationId xmlns:a16="http://schemas.microsoft.com/office/drawing/2014/main" id="{1D888878-4808-3E04-446A-731BE51AFED7}"/>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3.xml><?xml version="1.0" encoding="utf-8"?>
<xdr:wsDr xmlns:xdr="http://schemas.openxmlformats.org/drawingml/2006/spreadsheetDrawing" xmlns:a="http://schemas.openxmlformats.org/drawingml/2006/main">
  <xdr:absoluteAnchor>
    <xdr:pos x="0" y="0"/>
    <xdr:ext cx="9295694" cy="6067778"/>
    <xdr:graphicFrame macro="">
      <xdr:nvGraphicFramePr>
        <xdr:cNvPr id="2" name="Diagram 1">
          <a:extLst>
            <a:ext uri="{FF2B5EF4-FFF2-40B4-BE49-F238E27FC236}">
              <a16:creationId xmlns:a16="http://schemas.microsoft.com/office/drawing/2014/main" id="{9CD68BF4-44CA-0265-DBAA-B41608BACC38}"/>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4.xml><?xml version="1.0" encoding="utf-8"?>
<xdr:wsDr xmlns:xdr="http://schemas.openxmlformats.org/drawingml/2006/spreadsheetDrawing" xmlns:a="http://schemas.openxmlformats.org/drawingml/2006/main">
  <xdr:absoluteAnchor>
    <xdr:pos x="0" y="0"/>
    <xdr:ext cx="9295694" cy="6067778"/>
    <xdr:graphicFrame macro="">
      <xdr:nvGraphicFramePr>
        <xdr:cNvPr id="2" name="Diagram 1">
          <a:extLst>
            <a:ext uri="{FF2B5EF4-FFF2-40B4-BE49-F238E27FC236}">
              <a16:creationId xmlns:a16="http://schemas.microsoft.com/office/drawing/2014/main" id="{025E75DF-15C5-382B-C602-4E332536AB2B}"/>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5.xml><?xml version="1.0" encoding="utf-8"?>
<xdr:wsDr xmlns:xdr="http://schemas.openxmlformats.org/drawingml/2006/spreadsheetDrawing" xmlns:a="http://schemas.openxmlformats.org/drawingml/2006/main">
  <xdr:absoluteAnchor>
    <xdr:pos x="0" y="0"/>
    <xdr:ext cx="9295694" cy="6067778"/>
    <xdr:graphicFrame macro="">
      <xdr:nvGraphicFramePr>
        <xdr:cNvPr id="2" name="Diagram 1">
          <a:extLst>
            <a:ext uri="{FF2B5EF4-FFF2-40B4-BE49-F238E27FC236}">
              <a16:creationId xmlns:a16="http://schemas.microsoft.com/office/drawing/2014/main" id="{C5759073-D23A-BC13-7A54-E68E6D5A99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6.xml><?xml version="1.0" encoding="utf-8"?>
<xdr:wsDr xmlns:xdr="http://schemas.openxmlformats.org/drawingml/2006/spreadsheetDrawing" xmlns:a="http://schemas.openxmlformats.org/drawingml/2006/main">
  <xdr:absoluteAnchor>
    <xdr:pos x="0" y="0"/>
    <xdr:ext cx="9295694" cy="6067778"/>
    <xdr:graphicFrame macro="">
      <xdr:nvGraphicFramePr>
        <xdr:cNvPr id="2" name="Diagram 1">
          <a:extLst>
            <a:ext uri="{FF2B5EF4-FFF2-40B4-BE49-F238E27FC236}">
              <a16:creationId xmlns:a16="http://schemas.microsoft.com/office/drawing/2014/main" id="{492BEFCD-836E-0992-7B8C-A8BE74A14CDC}"/>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7.xml><?xml version="1.0" encoding="utf-8"?>
<xdr:wsDr xmlns:xdr="http://schemas.openxmlformats.org/drawingml/2006/spreadsheetDrawing" xmlns:a="http://schemas.openxmlformats.org/drawingml/2006/main">
  <xdr:absoluteAnchor>
    <xdr:pos x="0" y="0"/>
    <xdr:ext cx="9295694" cy="6067778"/>
    <xdr:graphicFrame macro="">
      <xdr:nvGraphicFramePr>
        <xdr:cNvPr id="2" name="Diagram 1">
          <a:extLst>
            <a:ext uri="{FF2B5EF4-FFF2-40B4-BE49-F238E27FC236}">
              <a16:creationId xmlns:a16="http://schemas.microsoft.com/office/drawing/2014/main" id="{B0FDBF34-E56A-4DD5-1CBF-94D081E1D4FC}"/>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8.xml><?xml version="1.0" encoding="utf-8"?>
<c:userShapes xmlns:c="http://schemas.openxmlformats.org/drawingml/2006/chart">
  <cdr:relSizeAnchor xmlns:cdr="http://schemas.openxmlformats.org/drawingml/2006/chartDrawing">
    <cdr:from>
      <cdr:x>0.55682</cdr:x>
      <cdr:y>0.04058</cdr:y>
    </cdr:from>
    <cdr:to>
      <cdr:x>0.655</cdr:x>
      <cdr:y>0.19084</cdr:y>
    </cdr:to>
    <cdr:sp macro="" textlink="">
      <cdr:nvSpPr>
        <cdr:cNvPr id="2" name="textruta 1">
          <a:extLst xmlns:a="http://schemas.openxmlformats.org/drawingml/2006/main">
            <a:ext uri="{FF2B5EF4-FFF2-40B4-BE49-F238E27FC236}">
              <a16:creationId xmlns:a16="http://schemas.microsoft.com/office/drawing/2014/main" id="{9852246E-210D-4CAD-A752-069DEFB60005}"/>
            </a:ext>
          </a:extLst>
        </cdr:cNvPr>
        <cdr:cNvSpPr txBox="1"/>
      </cdr:nvSpPr>
      <cdr:spPr>
        <a:xfrm xmlns:a="http://schemas.openxmlformats.org/drawingml/2006/main">
          <a:off x="5185833" y="246944"/>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sv-SE" sz="1100"/>
        </a:p>
      </cdr:txBody>
    </cdr:sp>
  </cdr:relSizeAnchor>
</c:userShapes>
</file>

<file path=xl/drawings/drawing29.xml><?xml version="1.0" encoding="utf-8"?>
<xdr:wsDr xmlns:xdr="http://schemas.openxmlformats.org/drawingml/2006/spreadsheetDrawing" xmlns:a="http://schemas.openxmlformats.org/drawingml/2006/main">
  <xdr:absoluteAnchor>
    <xdr:pos x="0" y="0"/>
    <xdr:ext cx="9295694" cy="6067778"/>
    <xdr:graphicFrame macro="">
      <xdr:nvGraphicFramePr>
        <xdr:cNvPr id="2" name="Diagram 1">
          <a:extLst>
            <a:ext uri="{FF2B5EF4-FFF2-40B4-BE49-F238E27FC236}">
              <a16:creationId xmlns:a16="http://schemas.microsoft.com/office/drawing/2014/main" id="{DACEDFFA-1B0C-AD1F-4139-95D16055C949}"/>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xdr:wsDr xmlns:xdr="http://schemas.openxmlformats.org/drawingml/2006/spreadsheetDrawing" xmlns:a="http://schemas.openxmlformats.org/drawingml/2006/main">
  <xdr:absoluteAnchor>
    <xdr:pos x="0" y="0"/>
    <xdr:ext cx="9295694" cy="6067778"/>
    <xdr:graphicFrame macro="">
      <xdr:nvGraphicFramePr>
        <xdr:cNvPr id="2" name="Diagram 1">
          <a:extLst>
            <a:ext uri="{FF2B5EF4-FFF2-40B4-BE49-F238E27FC236}">
              <a16:creationId xmlns:a16="http://schemas.microsoft.com/office/drawing/2014/main" id="{F0B7DBA5-A629-2565-CCE9-CDD74AA4ACD6}"/>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0.xml><?xml version="1.0" encoding="utf-8"?>
<xdr:wsDr xmlns:xdr="http://schemas.openxmlformats.org/drawingml/2006/spreadsheetDrawing" xmlns:a="http://schemas.openxmlformats.org/drawingml/2006/main">
  <xdr:absoluteAnchor>
    <xdr:pos x="0" y="0"/>
    <xdr:ext cx="9295694" cy="6067778"/>
    <xdr:graphicFrame macro="">
      <xdr:nvGraphicFramePr>
        <xdr:cNvPr id="2" name="Diagram 1">
          <a:extLst>
            <a:ext uri="{FF2B5EF4-FFF2-40B4-BE49-F238E27FC236}">
              <a16:creationId xmlns:a16="http://schemas.microsoft.com/office/drawing/2014/main" id="{4D65F493-CE3C-F4FA-7A9A-0D39FB7FBA68}"/>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1.xml><?xml version="1.0" encoding="utf-8"?>
<xdr:wsDr xmlns:xdr="http://schemas.openxmlformats.org/drawingml/2006/spreadsheetDrawing" xmlns:a="http://schemas.openxmlformats.org/drawingml/2006/main">
  <xdr:absoluteAnchor>
    <xdr:pos x="0" y="0"/>
    <xdr:ext cx="9295694" cy="6067778"/>
    <xdr:graphicFrame macro="">
      <xdr:nvGraphicFramePr>
        <xdr:cNvPr id="2" name="Diagram 1">
          <a:extLst>
            <a:ext uri="{FF2B5EF4-FFF2-40B4-BE49-F238E27FC236}">
              <a16:creationId xmlns:a16="http://schemas.microsoft.com/office/drawing/2014/main" id="{63E6A59B-4B55-4060-40CC-76434834D501}"/>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2.xml><?xml version="1.0" encoding="utf-8"?>
<xdr:wsDr xmlns:xdr="http://schemas.openxmlformats.org/drawingml/2006/spreadsheetDrawing" xmlns:a="http://schemas.openxmlformats.org/drawingml/2006/main">
  <xdr:absoluteAnchor>
    <xdr:pos x="0" y="0"/>
    <xdr:ext cx="9295694" cy="6067778"/>
    <xdr:graphicFrame macro="">
      <xdr:nvGraphicFramePr>
        <xdr:cNvPr id="2" name="Diagram 1">
          <a:extLst>
            <a:ext uri="{FF2B5EF4-FFF2-40B4-BE49-F238E27FC236}">
              <a16:creationId xmlns:a16="http://schemas.microsoft.com/office/drawing/2014/main" id="{E44F600B-04C2-E998-62C6-C245D182F87F}"/>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3.xml><?xml version="1.0" encoding="utf-8"?>
<xdr:wsDr xmlns:xdr="http://schemas.openxmlformats.org/drawingml/2006/spreadsheetDrawing" xmlns:a="http://schemas.openxmlformats.org/drawingml/2006/main">
  <xdr:absoluteAnchor>
    <xdr:pos x="0" y="0"/>
    <xdr:ext cx="9295694" cy="6067778"/>
    <xdr:graphicFrame macro="">
      <xdr:nvGraphicFramePr>
        <xdr:cNvPr id="2" name="Diagram 1">
          <a:extLst>
            <a:ext uri="{FF2B5EF4-FFF2-40B4-BE49-F238E27FC236}">
              <a16:creationId xmlns:a16="http://schemas.microsoft.com/office/drawing/2014/main" id="{4DF6057A-EBFE-126F-F9CE-ABFD9209E233}"/>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4.xml><?xml version="1.0" encoding="utf-8"?>
<xdr:wsDr xmlns:xdr="http://schemas.openxmlformats.org/drawingml/2006/spreadsheetDrawing" xmlns:a="http://schemas.openxmlformats.org/drawingml/2006/main">
  <xdr:absoluteAnchor>
    <xdr:pos x="0" y="0"/>
    <xdr:ext cx="9295694" cy="6067778"/>
    <xdr:graphicFrame macro="">
      <xdr:nvGraphicFramePr>
        <xdr:cNvPr id="2" name="Diagram 1">
          <a:extLst>
            <a:ext uri="{FF2B5EF4-FFF2-40B4-BE49-F238E27FC236}">
              <a16:creationId xmlns:a16="http://schemas.microsoft.com/office/drawing/2014/main" id="{85CB0DC9-4549-88B4-B342-D9FC0C861745}"/>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5.xml><?xml version="1.0" encoding="utf-8"?>
<xdr:wsDr xmlns:xdr="http://schemas.openxmlformats.org/drawingml/2006/spreadsheetDrawing" xmlns:a="http://schemas.openxmlformats.org/drawingml/2006/main">
  <xdr:absoluteAnchor>
    <xdr:pos x="0" y="0"/>
    <xdr:ext cx="9295694" cy="6067778"/>
    <xdr:graphicFrame macro="">
      <xdr:nvGraphicFramePr>
        <xdr:cNvPr id="2" name="Diagram 1">
          <a:extLst>
            <a:ext uri="{FF2B5EF4-FFF2-40B4-BE49-F238E27FC236}">
              <a16:creationId xmlns:a16="http://schemas.microsoft.com/office/drawing/2014/main" id="{5083777A-2A77-5B23-4A14-421C5DF0E494}"/>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6.xml><?xml version="1.0" encoding="utf-8"?>
<xdr:wsDr xmlns:xdr="http://schemas.openxmlformats.org/drawingml/2006/spreadsheetDrawing" xmlns:a="http://schemas.openxmlformats.org/drawingml/2006/main">
  <xdr:absoluteAnchor>
    <xdr:pos x="0" y="0"/>
    <xdr:ext cx="9295694" cy="6067778"/>
    <xdr:graphicFrame macro="">
      <xdr:nvGraphicFramePr>
        <xdr:cNvPr id="2" name="Diagram 1">
          <a:extLst>
            <a:ext uri="{FF2B5EF4-FFF2-40B4-BE49-F238E27FC236}">
              <a16:creationId xmlns:a16="http://schemas.microsoft.com/office/drawing/2014/main" id="{3957550B-4B24-6F2D-4322-2A6B31A07A39}"/>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7.xml><?xml version="1.0" encoding="utf-8"?>
<xdr:wsDr xmlns:xdr="http://schemas.openxmlformats.org/drawingml/2006/spreadsheetDrawing" xmlns:a="http://schemas.openxmlformats.org/drawingml/2006/main">
  <xdr:twoCellAnchor>
    <xdr:from>
      <xdr:col>30</xdr:col>
      <xdr:colOff>361950</xdr:colOff>
      <xdr:row>12</xdr:row>
      <xdr:rowOff>95250</xdr:rowOff>
    </xdr:from>
    <xdr:to>
      <xdr:col>39</xdr:col>
      <xdr:colOff>273050</xdr:colOff>
      <xdr:row>34</xdr:row>
      <xdr:rowOff>95250</xdr:rowOff>
    </xdr:to>
    <xdr:graphicFrame macro="">
      <xdr:nvGraphicFramePr>
        <xdr:cNvPr id="2" name="1948,5159">
          <a:extLst>
            <a:ext uri="{FF2B5EF4-FFF2-40B4-BE49-F238E27FC236}">
              <a16:creationId xmlns:a16="http://schemas.microsoft.com/office/drawing/2014/main" id="{9A55654B-FC4A-41E0-9132-427E9FCAA83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30</xdr:col>
      <xdr:colOff>361950</xdr:colOff>
      <xdr:row>12</xdr:row>
      <xdr:rowOff>95250</xdr:rowOff>
    </xdr:from>
    <xdr:to>
      <xdr:col>39</xdr:col>
      <xdr:colOff>273050</xdr:colOff>
      <xdr:row>34</xdr:row>
      <xdr:rowOff>95250</xdr:rowOff>
    </xdr:to>
    <xdr:graphicFrame macro="">
      <xdr:nvGraphicFramePr>
        <xdr:cNvPr id="3" name="1948,5159">
          <a:extLst>
            <a:ext uri="{FF2B5EF4-FFF2-40B4-BE49-F238E27FC236}">
              <a16:creationId xmlns:a16="http://schemas.microsoft.com/office/drawing/2014/main" id="{464FD9E5-EBD8-4E29-AF32-9A69AC73B6D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30</xdr:col>
      <xdr:colOff>361950</xdr:colOff>
      <xdr:row>12</xdr:row>
      <xdr:rowOff>95250</xdr:rowOff>
    </xdr:from>
    <xdr:to>
      <xdr:col>39</xdr:col>
      <xdr:colOff>273050</xdr:colOff>
      <xdr:row>34</xdr:row>
      <xdr:rowOff>95250</xdr:rowOff>
    </xdr:to>
    <xdr:graphicFrame macro="">
      <xdr:nvGraphicFramePr>
        <xdr:cNvPr id="4" name="1948,5159">
          <a:extLst>
            <a:ext uri="{FF2B5EF4-FFF2-40B4-BE49-F238E27FC236}">
              <a16:creationId xmlns:a16="http://schemas.microsoft.com/office/drawing/2014/main" id="{9511330A-B8F0-4D9F-8154-8CAD9F28AA5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30</xdr:col>
      <xdr:colOff>361950</xdr:colOff>
      <xdr:row>12</xdr:row>
      <xdr:rowOff>95250</xdr:rowOff>
    </xdr:from>
    <xdr:to>
      <xdr:col>39</xdr:col>
      <xdr:colOff>273050</xdr:colOff>
      <xdr:row>34</xdr:row>
      <xdr:rowOff>95250</xdr:rowOff>
    </xdr:to>
    <xdr:graphicFrame macro="">
      <xdr:nvGraphicFramePr>
        <xdr:cNvPr id="5" name="1948,5159">
          <a:extLst>
            <a:ext uri="{FF2B5EF4-FFF2-40B4-BE49-F238E27FC236}">
              <a16:creationId xmlns:a16="http://schemas.microsoft.com/office/drawing/2014/main" id="{37F5397C-68E0-4BFC-BD68-F5140A2A878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30</xdr:col>
      <xdr:colOff>361950</xdr:colOff>
      <xdr:row>12</xdr:row>
      <xdr:rowOff>95250</xdr:rowOff>
    </xdr:from>
    <xdr:to>
      <xdr:col>39</xdr:col>
      <xdr:colOff>273050</xdr:colOff>
      <xdr:row>34</xdr:row>
      <xdr:rowOff>95250</xdr:rowOff>
    </xdr:to>
    <xdr:graphicFrame macro="">
      <xdr:nvGraphicFramePr>
        <xdr:cNvPr id="6" name="1948,5159">
          <a:extLst>
            <a:ext uri="{FF2B5EF4-FFF2-40B4-BE49-F238E27FC236}">
              <a16:creationId xmlns:a16="http://schemas.microsoft.com/office/drawing/2014/main" id="{22171BD6-CFBB-4659-A0C4-35C8DE6FF47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38.xml><?xml version="1.0" encoding="utf-8"?>
<xdr:wsDr xmlns:xdr="http://schemas.openxmlformats.org/drawingml/2006/spreadsheetDrawing" xmlns:a="http://schemas.openxmlformats.org/drawingml/2006/main">
  <xdr:absoluteAnchor>
    <xdr:pos x="0" y="0"/>
    <xdr:ext cx="9295694" cy="6067778"/>
    <xdr:graphicFrame macro="">
      <xdr:nvGraphicFramePr>
        <xdr:cNvPr id="2" name="Diagram 1">
          <a:extLst>
            <a:ext uri="{FF2B5EF4-FFF2-40B4-BE49-F238E27FC236}">
              <a16:creationId xmlns:a16="http://schemas.microsoft.com/office/drawing/2014/main" id="{2E2F7305-9A9F-DBB2-4F7E-9738C36C8413}"/>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9.xml><?xml version="1.0" encoding="utf-8"?>
<xdr:wsDr xmlns:xdr="http://schemas.openxmlformats.org/drawingml/2006/spreadsheetDrawing" xmlns:a="http://schemas.openxmlformats.org/drawingml/2006/main">
  <xdr:absoluteAnchor>
    <xdr:pos x="0" y="0"/>
    <xdr:ext cx="9295694" cy="6067778"/>
    <xdr:graphicFrame macro="">
      <xdr:nvGraphicFramePr>
        <xdr:cNvPr id="2" name="Diagram 1">
          <a:extLst>
            <a:ext uri="{FF2B5EF4-FFF2-40B4-BE49-F238E27FC236}">
              <a16:creationId xmlns:a16="http://schemas.microsoft.com/office/drawing/2014/main" id="{C74869B2-64A4-C843-0D83-69EFEA4D0ACE}"/>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5694" cy="6067778"/>
    <xdr:graphicFrame macro="">
      <xdr:nvGraphicFramePr>
        <xdr:cNvPr id="2" name="Diagram 1">
          <a:extLst>
            <a:ext uri="{FF2B5EF4-FFF2-40B4-BE49-F238E27FC236}">
              <a16:creationId xmlns:a16="http://schemas.microsoft.com/office/drawing/2014/main" id="{D0CE85AE-FF8F-E863-280C-BE094FDE283C}"/>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0.xml><?xml version="1.0" encoding="utf-8"?>
<xdr:wsDr xmlns:xdr="http://schemas.openxmlformats.org/drawingml/2006/spreadsheetDrawing" xmlns:a="http://schemas.openxmlformats.org/drawingml/2006/main">
  <xdr:absoluteAnchor>
    <xdr:pos x="0" y="0"/>
    <xdr:ext cx="9295694" cy="6067778"/>
    <xdr:graphicFrame macro="">
      <xdr:nvGraphicFramePr>
        <xdr:cNvPr id="2" name="Diagram 1">
          <a:extLst>
            <a:ext uri="{FF2B5EF4-FFF2-40B4-BE49-F238E27FC236}">
              <a16:creationId xmlns:a16="http://schemas.microsoft.com/office/drawing/2014/main" id="{289EE976-6B9D-B91E-C234-F612FDC6CE04}"/>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1.xml><?xml version="1.0" encoding="utf-8"?>
<xdr:wsDr xmlns:xdr="http://schemas.openxmlformats.org/drawingml/2006/spreadsheetDrawing" xmlns:a="http://schemas.openxmlformats.org/drawingml/2006/main">
  <xdr:absoluteAnchor>
    <xdr:pos x="0" y="0"/>
    <xdr:ext cx="9295694" cy="6067778"/>
    <xdr:graphicFrame macro="">
      <xdr:nvGraphicFramePr>
        <xdr:cNvPr id="2" name="Diagram 1">
          <a:extLst>
            <a:ext uri="{FF2B5EF4-FFF2-40B4-BE49-F238E27FC236}">
              <a16:creationId xmlns:a16="http://schemas.microsoft.com/office/drawing/2014/main" id="{711C35CE-0B2A-2C90-7685-8F7D37F9AD55}"/>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2.xml><?xml version="1.0" encoding="utf-8"?>
<xdr:wsDr xmlns:xdr="http://schemas.openxmlformats.org/drawingml/2006/spreadsheetDrawing" xmlns:a="http://schemas.openxmlformats.org/drawingml/2006/main">
  <xdr:absoluteAnchor>
    <xdr:pos x="0" y="0"/>
    <xdr:ext cx="9295694" cy="6067778"/>
    <xdr:graphicFrame macro="">
      <xdr:nvGraphicFramePr>
        <xdr:cNvPr id="2" name="Diagram 1">
          <a:extLst>
            <a:ext uri="{FF2B5EF4-FFF2-40B4-BE49-F238E27FC236}">
              <a16:creationId xmlns:a16="http://schemas.microsoft.com/office/drawing/2014/main" id="{3D7EC07F-E92E-DF85-0EC3-B6F88C9DC4AC}"/>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3.xml><?xml version="1.0" encoding="utf-8"?>
<xdr:wsDr xmlns:xdr="http://schemas.openxmlformats.org/drawingml/2006/spreadsheetDrawing" xmlns:a="http://schemas.openxmlformats.org/drawingml/2006/main">
  <xdr:absoluteAnchor>
    <xdr:pos x="0" y="0"/>
    <xdr:ext cx="9295694" cy="6067778"/>
    <xdr:graphicFrame macro="">
      <xdr:nvGraphicFramePr>
        <xdr:cNvPr id="2" name="Diagram 1">
          <a:extLst>
            <a:ext uri="{FF2B5EF4-FFF2-40B4-BE49-F238E27FC236}">
              <a16:creationId xmlns:a16="http://schemas.microsoft.com/office/drawing/2014/main" id="{3B75D96B-5923-B0AA-6B7B-945E3F7B6F09}"/>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4.xml><?xml version="1.0" encoding="utf-8"?>
<xdr:wsDr xmlns:xdr="http://schemas.openxmlformats.org/drawingml/2006/spreadsheetDrawing" xmlns:a="http://schemas.openxmlformats.org/drawingml/2006/main">
  <xdr:absoluteAnchor>
    <xdr:pos x="0" y="0"/>
    <xdr:ext cx="9295694" cy="6067778"/>
    <xdr:graphicFrame macro="">
      <xdr:nvGraphicFramePr>
        <xdr:cNvPr id="2" name="Diagram 1">
          <a:extLst>
            <a:ext uri="{FF2B5EF4-FFF2-40B4-BE49-F238E27FC236}">
              <a16:creationId xmlns:a16="http://schemas.microsoft.com/office/drawing/2014/main" id="{0DCA0A18-0BD0-E557-42A4-D0BF3414BE9F}"/>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5694" cy="6067778"/>
    <xdr:graphicFrame macro="">
      <xdr:nvGraphicFramePr>
        <xdr:cNvPr id="2" name="Diagram 1">
          <a:extLst>
            <a:ext uri="{FF2B5EF4-FFF2-40B4-BE49-F238E27FC236}">
              <a16:creationId xmlns:a16="http://schemas.microsoft.com/office/drawing/2014/main" id="{591D5E09-528D-C179-FDE7-5AB491711E98}"/>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5694" cy="6067778"/>
    <xdr:graphicFrame macro="">
      <xdr:nvGraphicFramePr>
        <xdr:cNvPr id="2" name="Diagram 1">
          <a:extLst>
            <a:ext uri="{FF2B5EF4-FFF2-40B4-BE49-F238E27FC236}">
              <a16:creationId xmlns:a16="http://schemas.microsoft.com/office/drawing/2014/main" id="{E965998E-6386-02A6-92AC-8BEAF3DB48A5}"/>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absoluteAnchor>
    <xdr:pos x="0" y="0"/>
    <xdr:ext cx="9295694" cy="6067778"/>
    <xdr:graphicFrame macro="">
      <xdr:nvGraphicFramePr>
        <xdr:cNvPr id="2" name="Diagram 1">
          <a:extLst>
            <a:ext uri="{FF2B5EF4-FFF2-40B4-BE49-F238E27FC236}">
              <a16:creationId xmlns:a16="http://schemas.microsoft.com/office/drawing/2014/main" id="{D43A236F-2AA1-B0B7-6353-44956064AAF3}"/>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8.xml><?xml version="1.0" encoding="utf-8"?>
<xdr:wsDr xmlns:xdr="http://schemas.openxmlformats.org/drawingml/2006/spreadsheetDrawing" xmlns:a="http://schemas.openxmlformats.org/drawingml/2006/main">
  <xdr:absoluteAnchor>
    <xdr:pos x="0" y="0"/>
    <xdr:ext cx="9295694" cy="6067778"/>
    <xdr:graphicFrame macro="">
      <xdr:nvGraphicFramePr>
        <xdr:cNvPr id="2" name="Diagram 1">
          <a:extLst>
            <a:ext uri="{FF2B5EF4-FFF2-40B4-BE49-F238E27FC236}">
              <a16:creationId xmlns:a16="http://schemas.microsoft.com/office/drawing/2014/main" id="{B8547000-2B27-B34C-5B67-83F82E6C5FAF}"/>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9.xml><?xml version="1.0" encoding="utf-8"?>
<xdr:wsDr xmlns:xdr="http://schemas.openxmlformats.org/drawingml/2006/spreadsheetDrawing" xmlns:a="http://schemas.openxmlformats.org/drawingml/2006/main">
  <xdr:absoluteAnchor>
    <xdr:pos x="0" y="0"/>
    <xdr:ext cx="9295694" cy="6067778"/>
    <xdr:graphicFrame macro="">
      <xdr:nvGraphicFramePr>
        <xdr:cNvPr id="2" name="Diagram 1">
          <a:extLst>
            <a:ext uri="{FF2B5EF4-FFF2-40B4-BE49-F238E27FC236}">
              <a16:creationId xmlns:a16="http://schemas.microsoft.com/office/drawing/2014/main" id="{5CA6063F-40FE-C7C0-FD26-F2AF41181BD4}"/>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Office-tema">
  <a:themeElements>
    <a:clrScheme name="Svensk Försäkring">
      <a:dk1>
        <a:sysClr val="windowText" lastClr="000000"/>
      </a:dk1>
      <a:lt1>
        <a:sysClr val="window" lastClr="FFFFFF"/>
      </a:lt1>
      <a:dk2>
        <a:srgbClr val="1F497D"/>
      </a:dk2>
      <a:lt2>
        <a:srgbClr val="EEECE1"/>
      </a:lt2>
      <a:accent1>
        <a:srgbClr val="6679BB"/>
      </a:accent1>
      <a:accent2>
        <a:srgbClr val="FFD478"/>
      </a:accent2>
      <a:accent3>
        <a:srgbClr val="E93E84"/>
      </a:accent3>
      <a:accent4>
        <a:srgbClr val="C6DE89"/>
      </a:accent4>
      <a:accent5>
        <a:srgbClr val="BBC6E5"/>
      </a:accent5>
      <a:accent6>
        <a:srgbClr val="F494BC"/>
      </a:accent6>
      <a:hlink>
        <a:srgbClr val="0000FF"/>
      </a:hlink>
      <a:folHlink>
        <a:srgbClr val="800080"/>
      </a:folHlink>
    </a:clrScheme>
    <a:fontScheme name="Roboto">
      <a:majorFont>
        <a:latin typeface="Roboto"/>
        <a:ea typeface=""/>
        <a:cs typeface=""/>
      </a:majorFont>
      <a:minorFont>
        <a:latin typeface="Roboto"/>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ln w="15875">
          <a:solidFill>
            <a:schemeClr val="tx1"/>
          </a:solidFill>
          <a:prstDash val="dash"/>
        </a:ln>
      </a:spPr>
      <a:bodyPr/>
      <a:lstStyle/>
      <a:style>
        <a:lnRef idx="1">
          <a:schemeClr val="accent1"/>
        </a:lnRef>
        <a:fillRef idx="0">
          <a:schemeClr val="accent1"/>
        </a:fillRef>
        <a:effectRef idx="0">
          <a:schemeClr val="accent1"/>
        </a:effectRef>
        <a:fontRef idx="minor">
          <a:schemeClr val="tx1"/>
        </a:fontRef>
      </a: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Svensk Försäkring">
    <a:dk1>
      <a:sysClr val="windowText" lastClr="000000"/>
    </a:dk1>
    <a:lt1>
      <a:sysClr val="window" lastClr="FFFFFF"/>
    </a:lt1>
    <a:dk2>
      <a:srgbClr val="1F497D"/>
    </a:dk2>
    <a:lt2>
      <a:srgbClr val="EEECE1"/>
    </a:lt2>
    <a:accent1>
      <a:srgbClr val="6679BB"/>
    </a:accent1>
    <a:accent2>
      <a:srgbClr val="FFD478"/>
    </a:accent2>
    <a:accent3>
      <a:srgbClr val="E93E84"/>
    </a:accent3>
    <a:accent4>
      <a:srgbClr val="C6DE89"/>
    </a:accent4>
    <a:accent5>
      <a:srgbClr val="BBC6E5"/>
    </a:accent5>
    <a:accent6>
      <a:srgbClr val="F494BC"/>
    </a:accent6>
    <a:hlink>
      <a:srgbClr val="0000FF"/>
    </a:hlink>
    <a:folHlink>
      <a:srgbClr val="800080"/>
    </a:folHlink>
  </a:clrScheme>
  <a:fontScheme name="Custom 2">
    <a:majorFont>
      <a:latin typeface="Roboto"/>
      <a:ea typeface=""/>
      <a:cs typeface=""/>
    </a:majorFont>
    <a:minorFont>
      <a:latin typeface="Roboto"/>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0.xml><?xml version="1.0" encoding="utf-8"?>
<a:themeOverride xmlns:a="http://schemas.openxmlformats.org/drawingml/2006/main">
  <a:clrScheme name="Svensk Försäkring">
    <a:dk1>
      <a:sysClr val="windowText" lastClr="000000"/>
    </a:dk1>
    <a:lt1>
      <a:sysClr val="window" lastClr="FFFFFF"/>
    </a:lt1>
    <a:dk2>
      <a:srgbClr val="1F497D"/>
    </a:dk2>
    <a:lt2>
      <a:srgbClr val="EEECE1"/>
    </a:lt2>
    <a:accent1>
      <a:srgbClr val="6679BB"/>
    </a:accent1>
    <a:accent2>
      <a:srgbClr val="FFD478"/>
    </a:accent2>
    <a:accent3>
      <a:srgbClr val="E93E84"/>
    </a:accent3>
    <a:accent4>
      <a:srgbClr val="C6DE89"/>
    </a:accent4>
    <a:accent5>
      <a:srgbClr val="BBC6E5"/>
    </a:accent5>
    <a:accent6>
      <a:srgbClr val="F494BC"/>
    </a:accent6>
    <a:hlink>
      <a:srgbClr val="0000FF"/>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1.xml><?xml version="1.0" encoding="utf-8"?>
<a:themeOverride xmlns:a="http://schemas.openxmlformats.org/drawingml/2006/main">
  <a:clrScheme name="Svensk Försäkring">
    <a:dk1>
      <a:sysClr val="windowText" lastClr="000000"/>
    </a:dk1>
    <a:lt1>
      <a:sysClr val="window" lastClr="FFFFFF"/>
    </a:lt1>
    <a:dk2>
      <a:srgbClr val="1F497D"/>
    </a:dk2>
    <a:lt2>
      <a:srgbClr val="EEECE1"/>
    </a:lt2>
    <a:accent1>
      <a:srgbClr val="6679BB"/>
    </a:accent1>
    <a:accent2>
      <a:srgbClr val="FFD478"/>
    </a:accent2>
    <a:accent3>
      <a:srgbClr val="E93E84"/>
    </a:accent3>
    <a:accent4>
      <a:srgbClr val="C6DE89"/>
    </a:accent4>
    <a:accent5>
      <a:srgbClr val="BBC6E5"/>
    </a:accent5>
    <a:accent6>
      <a:srgbClr val="F494BC"/>
    </a:accent6>
    <a:hlink>
      <a:srgbClr val="0000FF"/>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2.xml><?xml version="1.0" encoding="utf-8"?>
<a:themeOverride xmlns:a="http://schemas.openxmlformats.org/drawingml/2006/main">
  <a:clrScheme name="Svensk Försäkring">
    <a:dk1>
      <a:sysClr val="windowText" lastClr="000000"/>
    </a:dk1>
    <a:lt1>
      <a:sysClr val="window" lastClr="FFFFFF"/>
    </a:lt1>
    <a:dk2>
      <a:srgbClr val="1F497D"/>
    </a:dk2>
    <a:lt2>
      <a:srgbClr val="EEECE1"/>
    </a:lt2>
    <a:accent1>
      <a:srgbClr val="6679BB"/>
    </a:accent1>
    <a:accent2>
      <a:srgbClr val="FFD478"/>
    </a:accent2>
    <a:accent3>
      <a:srgbClr val="E93E84"/>
    </a:accent3>
    <a:accent4>
      <a:srgbClr val="C6DE89"/>
    </a:accent4>
    <a:accent5>
      <a:srgbClr val="BBC6E5"/>
    </a:accent5>
    <a:accent6>
      <a:srgbClr val="F494BC"/>
    </a:accent6>
    <a:hlink>
      <a:srgbClr val="0000FF"/>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3.xml><?xml version="1.0" encoding="utf-8"?>
<a:themeOverride xmlns:a="http://schemas.openxmlformats.org/drawingml/2006/main">
  <a:clrScheme name="Svensk Försäkring">
    <a:dk1>
      <a:sysClr val="windowText" lastClr="000000"/>
    </a:dk1>
    <a:lt1>
      <a:sysClr val="window" lastClr="FFFFFF"/>
    </a:lt1>
    <a:dk2>
      <a:srgbClr val="1F497D"/>
    </a:dk2>
    <a:lt2>
      <a:srgbClr val="EEECE1"/>
    </a:lt2>
    <a:accent1>
      <a:srgbClr val="6679BB"/>
    </a:accent1>
    <a:accent2>
      <a:srgbClr val="FFD478"/>
    </a:accent2>
    <a:accent3>
      <a:srgbClr val="E93E84"/>
    </a:accent3>
    <a:accent4>
      <a:srgbClr val="C6DE89"/>
    </a:accent4>
    <a:accent5>
      <a:srgbClr val="BBC6E5"/>
    </a:accent5>
    <a:accent6>
      <a:srgbClr val="F494BC"/>
    </a:accent6>
    <a:hlink>
      <a:srgbClr val="0000FF"/>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4.xml><?xml version="1.0" encoding="utf-8"?>
<a:themeOverride xmlns:a="http://schemas.openxmlformats.org/drawingml/2006/main">
  <a:clrScheme name="Svensk Försäkring">
    <a:dk1>
      <a:sysClr val="windowText" lastClr="000000"/>
    </a:dk1>
    <a:lt1>
      <a:sysClr val="window" lastClr="FFFFFF"/>
    </a:lt1>
    <a:dk2>
      <a:srgbClr val="1F497D"/>
    </a:dk2>
    <a:lt2>
      <a:srgbClr val="EEECE1"/>
    </a:lt2>
    <a:accent1>
      <a:srgbClr val="6679BB"/>
    </a:accent1>
    <a:accent2>
      <a:srgbClr val="FFD478"/>
    </a:accent2>
    <a:accent3>
      <a:srgbClr val="E93E84"/>
    </a:accent3>
    <a:accent4>
      <a:srgbClr val="C6DE89"/>
    </a:accent4>
    <a:accent5>
      <a:srgbClr val="BBC6E5"/>
    </a:accent5>
    <a:accent6>
      <a:srgbClr val="F494BC"/>
    </a:accent6>
    <a:hlink>
      <a:srgbClr val="0000FF"/>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5.xml><?xml version="1.0" encoding="utf-8"?>
<a:themeOverride xmlns:a="http://schemas.openxmlformats.org/drawingml/2006/main">
  <a:clrScheme name="Svensk Försäkring">
    <a:dk1>
      <a:sysClr val="windowText" lastClr="000000"/>
    </a:dk1>
    <a:lt1>
      <a:sysClr val="window" lastClr="FFFFFF"/>
    </a:lt1>
    <a:dk2>
      <a:srgbClr val="1F497D"/>
    </a:dk2>
    <a:lt2>
      <a:srgbClr val="EEECE1"/>
    </a:lt2>
    <a:accent1>
      <a:srgbClr val="6679BB"/>
    </a:accent1>
    <a:accent2>
      <a:srgbClr val="FFD478"/>
    </a:accent2>
    <a:accent3>
      <a:srgbClr val="E93E84"/>
    </a:accent3>
    <a:accent4>
      <a:srgbClr val="C6DE89"/>
    </a:accent4>
    <a:accent5>
      <a:srgbClr val="BBC6E5"/>
    </a:accent5>
    <a:accent6>
      <a:srgbClr val="F494BC"/>
    </a:accent6>
    <a:hlink>
      <a:srgbClr val="0000FF"/>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6.xml><?xml version="1.0" encoding="utf-8"?>
<a:themeOverride xmlns:a="http://schemas.openxmlformats.org/drawingml/2006/main">
  <a:clrScheme name="Svensk Försäkring">
    <a:dk1>
      <a:sysClr val="windowText" lastClr="000000"/>
    </a:dk1>
    <a:lt1>
      <a:sysClr val="window" lastClr="FFFFFF"/>
    </a:lt1>
    <a:dk2>
      <a:srgbClr val="1F497D"/>
    </a:dk2>
    <a:lt2>
      <a:srgbClr val="EEECE1"/>
    </a:lt2>
    <a:accent1>
      <a:srgbClr val="6679BB"/>
    </a:accent1>
    <a:accent2>
      <a:srgbClr val="FFD478"/>
    </a:accent2>
    <a:accent3>
      <a:srgbClr val="E93E84"/>
    </a:accent3>
    <a:accent4>
      <a:srgbClr val="C6DE89"/>
    </a:accent4>
    <a:accent5>
      <a:srgbClr val="BBC6E5"/>
    </a:accent5>
    <a:accent6>
      <a:srgbClr val="F494BC"/>
    </a:accent6>
    <a:hlink>
      <a:srgbClr val="0000FF"/>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7.xml><?xml version="1.0" encoding="utf-8"?>
<a:themeOverride xmlns:a="http://schemas.openxmlformats.org/drawingml/2006/main">
  <a:clrScheme name="Svensk Försäkring">
    <a:dk1>
      <a:sysClr val="windowText" lastClr="000000"/>
    </a:dk1>
    <a:lt1>
      <a:sysClr val="window" lastClr="FFFFFF"/>
    </a:lt1>
    <a:dk2>
      <a:srgbClr val="1F497D"/>
    </a:dk2>
    <a:lt2>
      <a:srgbClr val="EEECE1"/>
    </a:lt2>
    <a:accent1>
      <a:srgbClr val="6679BB"/>
    </a:accent1>
    <a:accent2>
      <a:srgbClr val="FFD478"/>
    </a:accent2>
    <a:accent3>
      <a:srgbClr val="E93E84"/>
    </a:accent3>
    <a:accent4>
      <a:srgbClr val="C6DE89"/>
    </a:accent4>
    <a:accent5>
      <a:srgbClr val="BBC6E5"/>
    </a:accent5>
    <a:accent6>
      <a:srgbClr val="F494BC"/>
    </a:accent6>
    <a:hlink>
      <a:srgbClr val="0000FF"/>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8.xml><?xml version="1.0" encoding="utf-8"?>
<a:themeOverride xmlns:a="http://schemas.openxmlformats.org/drawingml/2006/main">
  <a:clrScheme name="Svensk Försäkring">
    <a:dk1>
      <a:sysClr val="windowText" lastClr="000000"/>
    </a:dk1>
    <a:lt1>
      <a:sysClr val="window" lastClr="FFFFFF"/>
    </a:lt1>
    <a:dk2>
      <a:srgbClr val="1F497D"/>
    </a:dk2>
    <a:lt2>
      <a:srgbClr val="EEECE1"/>
    </a:lt2>
    <a:accent1>
      <a:srgbClr val="6679BB"/>
    </a:accent1>
    <a:accent2>
      <a:srgbClr val="FFD478"/>
    </a:accent2>
    <a:accent3>
      <a:srgbClr val="E93E84"/>
    </a:accent3>
    <a:accent4>
      <a:srgbClr val="C6DE89"/>
    </a:accent4>
    <a:accent5>
      <a:srgbClr val="BBC6E5"/>
    </a:accent5>
    <a:accent6>
      <a:srgbClr val="F494BC"/>
    </a:accent6>
    <a:hlink>
      <a:srgbClr val="0000FF"/>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9.xml><?xml version="1.0" encoding="utf-8"?>
<a:themeOverride xmlns:a="http://schemas.openxmlformats.org/drawingml/2006/main">
  <a:clrScheme name="Svensk Försäkring">
    <a:dk1>
      <a:sysClr val="windowText" lastClr="000000"/>
    </a:dk1>
    <a:lt1>
      <a:sysClr val="window" lastClr="FFFFFF"/>
    </a:lt1>
    <a:dk2>
      <a:srgbClr val="1F497D"/>
    </a:dk2>
    <a:lt2>
      <a:srgbClr val="EEECE1"/>
    </a:lt2>
    <a:accent1>
      <a:srgbClr val="6679BB"/>
    </a:accent1>
    <a:accent2>
      <a:srgbClr val="FFD478"/>
    </a:accent2>
    <a:accent3>
      <a:srgbClr val="E93E84"/>
    </a:accent3>
    <a:accent4>
      <a:srgbClr val="C6DE89"/>
    </a:accent4>
    <a:accent5>
      <a:srgbClr val="BBC6E5"/>
    </a:accent5>
    <a:accent6>
      <a:srgbClr val="F494BC"/>
    </a:accent6>
    <a:hlink>
      <a:srgbClr val="0000FF"/>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Svensk Försäkring">
    <a:dk1>
      <a:sysClr val="windowText" lastClr="000000"/>
    </a:dk1>
    <a:lt1>
      <a:sysClr val="window" lastClr="FFFFFF"/>
    </a:lt1>
    <a:dk2>
      <a:srgbClr val="1F497D"/>
    </a:dk2>
    <a:lt2>
      <a:srgbClr val="EEECE1"/>
    </a:lt2>
    <a:accent1>
      <a:srgbClr val="6679BB"/>
    </a:accent1>
    <a:accent2>
      <a:srgbClr val="FFD478"/>
    </a:accent2>
    <a:accent3>
      <a:srgbClr val="E93E84"/>
    </a:accent3>
    <a:accent4>
      <a:srgbClr val="C6DE89"/>
    </a:accent4>
    <a:accent5>
      <a:srgbClr val="BBC6E5"/>
    </a:accent5>
    <a:accent6>
      <a:srgbClr val="F494BC"/>
    </a:accent6>
    <a:hlink>
      <a:srgbClr val="0000FF"/>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0.xml><?xml version="1.0" encoding="utf-8"?>
<a:themeOverride xmlns:a="http://schemas.openxmlformats.org/drawingml/2006/main">
  <a:clrScheme name="Svensk Försäkring">
    <a:dk1>
      <a:sysClr val="windowText" lastClr="000000"/>
    </a:dk1>
    <a:lt1>
      <a:sysClr val="window" lastClr="FFFFFF"/>
    </a:lt1>
    <a:dk2>
      <a:srgbClr val="1F497D"/>
    </a:dk2>
    <a:lt2>
      <a:srgbClr val="EEECE1"/>
    </a:lt2>
    <a:accent1>
      <a:srgbClr val="6679BB"/>
    </a:accent1>
    <a:accent2>
      <a:srgbClr val="FFD478"/>
    </a:accent2>
    <a:accent3>
      <a:srgbClr val="E93E84"/>
    </a:accent3>
    <a:accent4>
      <a:srgbClr val="C6DE89"/>
    </a:accent4>
    <a:accent5>
      <a:srgbClr val="BBC6E5"/>
    </a:accent5>
    <a:accent6>
      <a:srgbClr val="F494BC"/>
    </a:accent6>
    <a:hlink>
      <a:srgbClr val="0000FF"/>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1.xml><?xml version="1.0" encoding="utf-8"?>
<a:themeOverride xmlns:a="http://schemas.openxmlformats.org/drawingml/2006/main">
  <a:clrScheme name="Svensk Försäkring">
    <a:dk1>
      <a:sysClr val="windowText" lastClr="000000"/>
    </a:dk1>
    <a:lt1>
      <a:sysClr val="window" lastClr="FFFFFF"/>
    </a:lt1>
    <a:dk2>
      <a:srgbClr val="1F497D"/>
    </a:dk2>
    <a:lt2>
      <a:srgbClr val="EEECE1"/>
    </a:lt2>
    <a:accent1>
      <a:srgbClr val="6679BB"/>
    </a:accent1>
    <a:accent2>
      <a:srgbClr val="FFD478"/>
    </a:accent2>
    <a:accent3>
      <a:srgbClr val="E93E84"/>
    </a:accent3>
    <a:accent4>
      <a:srgbClr val="C6DE89"/>
    </a:accent4>
    <a:accent5>
      <a:srgbClr val="BBC6E5"/>
    </a:accent5>
    <a:accent6>
      <a:srgbClr val="F494BC"/>
    </a:accent6>
    <a:hlink>
      <a:srgbClr val="0000FF"/>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2.xml><?xml version="1.0" encoding="utf-8"?>
<a:themeOverride xmlns:a="http://schemas.openxmlformats.org/drawingml/2006/main">
  <a:clrScheme name="Svensk Försäkring">
    <a:dk1>
      <a:sysClr val="windowText" lastClr="000000"/>
    </a:dk1>
    <a:lt1>
      <a:sysClr val="window" lastClr="FFFFFF"/>
    </a:lt1>
    <a:dk2>
      <a:srgbClr val="1F497D"/>
    </a:dk2>
    <a:lt2>
      <a:srgbClr val="EEECE1"/>
    </a:lt2>
    <a:accent1>
      <a:srgbClr val="6679BB"/>
    </a:accent1>
    <a:accent2>
      <a:srgbClr val="FFD478"/>
    </a:accent2>
    <a:accent3>
      <a:srgbClr val="E93E84"/>
    </a:accent3>
    <a:accent4>
      <a:srgbClr val="C6DE89"/>
    </a:accent4>
    <a:accent5>
      <a:srgbClr val="BBC6E5"/>
    </a:accent5>
    <a:accent6>
      <a:srgbClr val="F494BC"/>
    </a:accent6>
    <a:hlink>
      <a:srgbClr val="0000FF"/>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Svensk Försäkring">
    <a:dk1>
      <a:sysClr val="windowText" lastClr="000000"/>
    </a:dk1>
    <a:lt1>
      <a:sysClr val="window" lastClr="FFFFFF"/>
    </a:lt1>
    <a:dk2>
      <a:srgbClr val="1F497D"/>
    </a:dk2>
    <a:lt2>
      <a:srgbClr val="EEECE1"/>
    </a:lt2>
    <a:accent1>
      <a:srgbClr val="6679BB"/>
    </a:accent1>
    <a:accent2>
      <a:srgbClr val="FFD478"/>
    </a:accent2>
    <a:accent3>
      <a:srgbClr val="E93E84"/>
    </a:accent3>
    <a:accent4>
      <a:srgbClr val="C6DE89"/>
    </a:accent4>
    <a:accent5>
      <a:srgbClr val="BBC6E5"/>
    </a:accent5>
    <a:accent6>
      <a:srgbClr val="F494BC"/>
    </a:accent6>
    <a:hlink>
      <a:srgbClr val="0000FF"/>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Svensk Försäkring">
    <a:dk1>
      <a:sysClr val="windowText" lastClr="000000"/>
    </a:dk1>
    <a:lt1>
      <a:sysClr val="window" lastClr="FFFFFF"/>
    </a:lt1>
    <a:dk2>
      <a:srgbClr val="1F497D"/>
    </a:dk2>
    <a:lt2>
      <a:srgbClr val="EEECE1"/>
    </a:lt2>
    <a:accent1>
      <a:srgbClr val="6679BB"/>
    </a:accent1>
    <a:accent2>
      <a:srgbClr val="FFD478"/>
    </a:accent2>
    <a:accent3>
      <a:srgbClr val="E93E84"/>
    </a:accent3>
    <a:accent4>
      <a:srgbClr val="C6DE89"/>
    </a:accent4>
    <a:accent5>
      <a:srgbClr val="BBC6E5"/>
    </a:accent5>
    <a:accent6>
      <a:srgbClr val="F494BC"/>
    </a:accent6>
    <a:hlink>
      <a:srgbClr val="0000FF"/>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xml><?xml version="1.0" encoding="utf-8"?>
<a:themeOverride xmlns:a="http://schemas.openxmlformats.org/drawingml/2006/main">
  <a:clrScheme name="Svensk Försäkring">
    <a:dk1>
      <a:sysClr val="windowText" lastClr="000000"/>
    </a:dk1>
    <a:lt1>
      <a:sysClr val="window" lastClr="FFFFFF"/>
    </a:lt1>
    <a:dk2>
      <a:srgbClr val="1F497D"/>
    </a:dk2>
    <a:lt2>
      <a:srgbClr val="EEECE1"/>
    </a:lt2>
    <a:accent1>
      <a:srgbClr val="6679BB"/>
    </a:accent1>
    <a:accent2>
      <a:srgbClr val="FFD478"/>
    </a:accent2>
    <a:accent3>
      <a:srgbClr val="E93E84"/>
    </a:accent3>
    <a:accent4>
      <a:srgbClr val="C6DE89"/>
    </a:accent4>
    <a:accent5>
      <a:srgbClr val="BBC6E5"/>
    </a:accent5>
    <a:accent6>
      <a:srgbClr val="F494BC"/>
    </a:accent6>
    <a:hlink>
      <a:srgbClr val="0000FF"/>
    </a:hlink>
    <a:folHlink>
      <a:srgbClr val="800080"/>
    </a:folHlink>
  </a:clrScheme>
  <a:fontScheme name="Custom 2">
    <a:majorFont>
      <a:latin typeface="Roboto"/>
      <a:ea typeface=""/>
      <a:cs typeface=""/>
    </a:majorFont>
    <a:minorFont>
      <a:latin typeface="Roboto"/>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xml><?xml version="1.0" encoding="utf-8"?>
<a:themeOverride xmlns:a="http://schemas.openxmlformats.org/drawingml/2006/main">
  <a:clrScheme name="Svensk Försäkring">
    <a:dk1>
      <a:sysClr val="windowText" lastClr="000000"/>
    </a:dk1>
    <a:lt1>
      <a:sysClr val="window" lastClr="FFFFFF"/>
    </a:lt1>
    <a:dk2>
      <a:srgbClr val="1F497D"/>
    </a:dk2>
    <a:lt2>
      <a:srgbClr val="EEECE1"/>
    </a:lt2>
    <a:accent1>
      <a:srgbClr val="6679BB"/>
    </a:accent1>
    <a:accent2>
      <a:srgbClr val="FFD478"/>
    </a:accent2>
    <a:accent3>
      <a:srgbClr val="E93E84"/>
    </a:accent3>
    <a:accent4>
      <a:srgbClr val="C6DE89"/>
    </a:accent4>
    <a:accent5>
      <a:srgbClr val="BBC6E5"/>
    </a:accent5>
    <a:accent6>
      <a:srgbClr val="F494BC"/>
    </a:accent6>
    <a:hlink>
      <a:srgbClr val="0000FF"/>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7.xml><?xml version="1.0" encoding="utf-8"?>
<a:themeOverride xmlns:a="http://schemas.openxmlformats.org/drawingml/2006/main">
  <a:clrScheme name="Svensk Försäkring">
    <a:dk1>
      <a:sysClr val="windowText" lastClr="000000"/>
    </a:dk1>
    <a:lt1>
      <a:sysClr val="window" lastClr="FFFFFF"/>
    </a:lt1>
    <a:dk2>
      <a:srgbClr val="1F497D"/>
    </a:dk2>
    <a:lt2>
      <a:srgbClr val="EEECE1"/>
    </a:lt2>
    <a:accent1>
      <a:srgbClr val="6679BB"/>
    </a:accent1>
    <a:accent2>
      <a:srgbClr val="FFD478"/>
    </a:accent2>
    <a:accent3>
      <a:srgbClr val="E93E84"/>
    </a:accent3>
    <a:accent4>
      <a:srgbClr val="C6DE89"/>
    </a:accent4>
    <a:accent5>
      <a:srgbClr val="BBC6E5"/>
    </a:accent5>
    <a:accent6>
      <a:srgbClr val="F494BC"/>
    </a:accent6>
    <a:hlink>
      <a:srgbClr val="0000FF"/>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8.xml><?xml version="1.0" encoding="utf-8"?>
<a:themeOverride xmlns:a="http://schemas.openxmlformats.org/drawingml/2006/main">
  <a:clrScheme name="Svensk Försäkring">
    <a:dk1>
      <a:sysClr val="windowText" lastClr="000000"/>
    </a:dk1>
    <a:lt1>
      <a:sysClr val="window" lastClr="FFFFFF"/>
    </a:lt1>
    <a:dk2>
      <a:srgbClr val="1F497D"/>
    </a:dk2>
    <a:lt2>
      <a:srgbClr val="EEECE1"/>
    </a:lt2>
    <a:accent1>
      <a:srgbClr val="6679BB"/>
    </a:accent1>
    <a:accent2>
      <a:srgbClr val="FFD478"/>
    </a:accent2>
    <a:accent3>
      <a:srgbClr val="E93E84"/>
    </a:accent3>
    <a:accent4>
      <a:srgbClr val="C6DE89"/>
    </a:accent4>
    <a:accent5>
      <a:srgbClr val="BBC6E5"/>
    </a:accent5>
    <a:accent6>
      <a:srgbClr val="F494BC"/>
    </a:accent6>
    <a:hlink>
      <a:srgbClr val="0000FF"/>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9.xml><?xml version="1.0" encoding="utf-8"?>
<a:themeOverride xmlns:a="http://schemas.openxmlformats.org/drawingml/2006/main">
  <a:clrScheme name="Svensk Försäkring">
    <a:dk1>
      <a:sysClr val="windowText" lastClr="000000"/>
    </a:dk1>
    <a:lt1>
      <a:sysClr val="window" lastClr="FFFFFF"/>
    </a:lt1>
    <a:dk2>
      <a:srgbClr val="1F497D"/>
    </a:dk2>
    <a:lt2>
      <a:srgbClr val="EEECE1"/>
    </a:lt2>
    <a:accent1>
      <a:srgbClr val="6679BB"/>
    </a:accent1>
    <a:accent2>
      <a:srgbClr val="FFD478"/>
    </a:accent2>
    <a:accent3>
      <a:srgbClr val="E93E84"/>
    </a:accent3>
    <a:accent4>
      <a:srgbClr val="C6DE89"/>
    </a:accent4>
    <a:accent5>
      <a:srgbClr val="BBC6E5"/>
    </a:accent5>
    <a:accent6>
      <a:srgbClr val="F494BC"/>
    </a:accent6>
    <a:hlink>
      <a:srgbClr val="0000FF"/>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33.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CBE516-38ED-48C6-AFF1-2F9C77C09E2B}">
  <sheetPr codeName="Sheet1"/>
  <dimension ref="A1:M40"/>
  <sheetViews>
    <sheetView zoomScaleNormal="100" zoomScaleSheetLayoutView="80" workbookViewId="0">
      <selection activeCell="A23" sqref="A23"/>
    </sheetView>
  </sheetViews>
  <sheetFormatPr defaultColWidth="9" defaultRowHeight="12"/>
  <cols>
    <col min="1" max="1" width="9.875" style="2" customWidth="1"/>
    <col min="2" max="2" width="19.375" style="2" bestFit="1" customWidth="1"/>
    <col min="3" max="3" width="20.5" style="2" bestFit="1" customWidth="1"/>
    <col min="4" max="4" width="19.5" style="2" bestFit="1" customWidth="1"/>
    <col min="5" max="5" width="20.5" style="2" bestFit="1" customWidth="1"/>
    <col min="6" max="6" width="19.5" style="2" bestFit="1" customWidth="1"/>
    <col min="7" max="7" width="21.5" style="2" customWidth="1"/>
    <col min="8" max="8" width="24.5" style="2" customWidth="1"/>
    <col min="9" max="9" width="32.5" style="2" customWidth="1"/>
    <col min="10" max="16384" width="9" style="2"/>
  </cols>
  <sheetData>
    <row r="1" spans="1:12" s="10" customFormat="1">
      <c r="A1" s="10" t="s">
        <v>354</v>
      </c>
      <c r="B1" s="10" t="s">
        <v>366</v>
      </c>
    </row>
    <row r="2" spans="1:12" s="10" customFormat="1"/>
    <row r="3" spans="1:12">
      <c r="A3" s="2" t="s">
        <v>12</v>
      </c>
      <c r="B3" s="2" t="s">
        <v>355</v>
      </c>
    </row>
    <row r="4" spans="1:12">
      <c r="A4" s="2" t="s">
        <v>13</v>
      </c>
      <c r="B4" s="2" t="s">
        <v>351</v>
      </c>
    </row>
    <row r="5" spans="1:12">
      <c r="A5" s="2" t="s">
        <v>15</v>
      </c>
      <c r="B5" s="2" t="s">
        <v>352</v>
      </c>
    </row>
    <row r="6" spans="1:12" s="3" customFormat="1">
      <c r="A6" s="3" t="s">
        <v>353</v>
      </c>
      <c r="B6" s="4">
        <v>45418</v>
      </c>
    </row>
    <row r="7" spans="1:12" s="3" customFormat="1"/>
    <row r="8" spans="1:12" s="10" customFormat="1">
      <c r="A8" s="10" t="s">
        <v>0</v>
      </c>
      <c r="B8" s="203" t="s">
        <v>1</v>
      </c>
      <c r="C8" s="203" t="s">
        <v>2</v>
      </c>
      <c r="D8" s="203" t="s">
        <v>3</v>
      </c>
    </row>
    <row r="9" spans="1:12" s="3" customFormat="1">
      <c r="A9" s="5">
        <v>2014</v>
      </c>
      <c r="B9" s="6">
        <v>147.74042099999997</v>
      </c>
      <c r="C9" s="6">
        <v>58.663339429000004</v>
      </c>
      <c r="D9" s="6">
        <f t="shared" ref="D9:D18" si="0">C9+B9</f>
        <v>206.40376042899999</v>
      </c>
    </row>
    <row r="10" spans="1:12" s="3" customFormat="1">
      <c r="A10" s="5">
        <v>2015</v>
      </c>
      <c r="B10" s="6">
        <v>161.86534817400002</v>
      </c>
      <c r="C10" s="6">
        <v>55.680592827000005</v>
      </c>
      <c r="D10" s="6">
        <f t="shared" si="0"/>
        <v>217.54594100100002</v>
      </c>
    </row>
    <row r="11" spans="1:12" s="3" customFormat="1">
      <c r="A11" s="5">
        <v>2016</v>
      </c>
      <c r="B11" s="6">
        <v>164.74949790154096</v>
      </c>
      <c r="C11" s="6">
        <v>55.882478729920003</v>
      </c>
      <c r="D11" s="6">
        <f t="shared" si="0"/>
        <v>220.63197663146096</v>
      </c>
    </row>
    <row r="12" spans="1:12" s="3" customFormat="1">
      <c r="A12" s="5">
        <v>2017</v>
      </c>
      <c r="B12" s="6">
        <v>179.07370613639603</v>
      </c>
      <c r="C12" s="6">
        <v>60.203564880999991</v>
      </c>
      <c r="D12" s="6">
        <f t="shared" si="0"/>
        <v>239.277271017396</v>
      </c>
    </row>
    <row r="13" spans="1:12" s="3" customFormat="1">
      <c r="A13" s="5">
        <v>2018</v>
      </c>
      <c r="B13" s="6">
        <v>187.99198486873365</v>
      </c>
      <c r="C13" s="6">
        <v>64.201837660401395</v>
      </c>
      <c r="D13" s="6">
        <f t="shared" si="0"/>
        <v>252.19382252913505</v>
      </c>
    </row>
    <row r="14" spans="1:12" s="3" customFormat="1">
      <c r="A14" s="5">
        <v>2019</v>
      </c>
      <c r="B14" s="6">
        <v>198.75781944880998</v>
      </c>
      <c r="C14" s="6">
        <v>69.4217952500004</v>
      </c>
      <c r="D14" s="6">
        <f t="shared" si="0"/>
        <v>268.17961469881038</v>
      </c>
      <c r="G14" s="7"/>
      <c r="H14" s="7"/>
      <c r="I14" s="7"/>
      <c r="J14" s="7"/>
      <c r="K14" s="7"/>
      <c r="L14" s="7"/>
    </row>
    <row r="15" spans="1:12" s="3" customFormat="1">
      <c r="A15" s="5">
        <v>2020</v>
      </c>
      <c r="B15" s="6">
        <v>218.09884741799999</v>
      </c>
      <c r="C15" s="6">
        <v>68.572165670999993</v>
      </c>
      <c r="D15" s="6">
        <f t="shared" si="0"/>
        <v>286.67101308899998</v>
      </c>
      <c r="G15" s="7"/>
      <c r="H15" s="7"/>
      <c r="I15" s="7"/>
      <c r="J15" s="7"/>
      <c r="K15" s="7"/>
      <c r="L15" s="7"/>
    </row>
    <row r="16" spans="1:12" s="3" customFormat="1">
      <c r="A16" s="5">
        <v>2021</v>
      </c>
      <c r="B16" s="6">
        <v>247.54300453900001</v>
      </c>
      <c r="C16" s="6">
        <v>66.969642893000014</v>
      </c>
      <c r="D16" s="6">
        <f t="shared" si="0"/>
        <v>314.51264743199999</v>
      </c>
      <c r="G16" s="7"/>
      <c r="H16" s="7"/>
      <c r="I16" s="7"/>
      <c r="J16" s="7"/>
      <c r="K16" s="7"/>
      <c r="L16" s="7"/>
    </row>
    <row r="17" spans="1:12" s="3" customFormat="1">
      <c r="A17" s="5">
        <v>2022</v>
      </c>
      <c r="B17" s="6">
        <v>279.05932561700001</v>
      </c>
      <c r="C17" s="6">
        <v>62.831100745000015</v>
      </c>
      <c r="D17" s="6">
        <f t="shared" si="0"/>
        <v>341.89042636200003</v>
      </c>
      <c r="G17" s="7"/>
      <c r="H17" s="7"/>
      <c r="I17" s="7"/>
      <c r="J17" s="7"/>
      <c r="K17" s="7"/>
      <c r="L17" s="7"/>
    </row>
    <row r="18" spans="1:12" s="3" customFormat="1">
      <c r="A18" s="5">
        <v>2023</v>
      </c>
      <c r="B18" s="6">
        <v>287.87857377</v>
      </c>
      <c r="C18" s="6">
        <v>70.271200007999994</v>
      </c>
      <c r="D18" s="6">
        <f t="shared" si="0"/>
        <v>358.149773778</v>
      </c>
      <c r="E18" s="6"/>
      <c r="F18" s="6"/>
    </row>
    <row r="19" spans="1:12" s="3" customFormat="1">
      <c r="A19" s="5"/>
      <c r="B19" s="6"/>
      <c r="C19" s="6"/>
      <c r="D19" s="6"/>
      <c r="E19" s="6"/>
      <c r="F19" s="6"/>
    </row>
    <row r="20" spans="1:12" s="3" customFormat="1">
      <c r="B20" s="8"/>
      <c r="C20" s="8"/>
      <c r="D20" s="8"/>
      <c r="E20" s="8"/>
      <c r="F20" s="8"/>
    </row>
    <row r="21" spans="1:12" s="3" customFormat="1">
      <c r="B21" s="8"/>
      <c r="C21" s="8"/>
      <c r="D21" s="8"/>
    </row>
    <row r="22" spans="1:12" s="10" customFormat="1">
      <c r="A22" s="9"/>
      <c r="B22" s="286" t="s">
        <v>4</v>
      </c>
      <c r="C22" s="288" t="s">
        <v>5</v>
      </c>
      <c r="D22" s="288"/>
      <c r="E22" s="289" t="s">
        <v>6</v>
      </c>
      <c r="F22" s="288"/>
    </row>
    <row r="23" spans="1:12" s="10" customFormat="1">
      <c r="A23" s="10" t="s">
        <v>0</v>
      </c>
      <c r="B23" s="287"/>
      <c r="C23" s="203" t="s">
        <v>7</v>
      </c>
      <c r="D23" s="203" t="s">
        <v>8</v>
      </c>
      <c r="E23" s="203" t="s">
        <v>7</v>
      </c>
      <c r="F23" s="203" t="s">
        <v>8</v>
      </c>
    </row>
    <row r="24" spans="1:12" s="3" customFormat="1">
      <c r="A24" s="5">
        <v>2014</v>
      </c>
      <c r="B24" s="11">
        <v>9747355</v>
      </c>
      <c r="C24" s="6">
        <v>147.74042099999997</v>
      </c>
      <c r="D24" s="6">
        <v>46.92429435399999</v>
      </c>
      <c r="E24" s="7">
        <f t="shared" ref="E24" si="1">1000000000*C24/B24</f>
        <v>15156.975507714655</v>
      </c>
      <c r="F24" s="7">
        <f t="shared" ref="F24" si="2">1000000000*D24/B24</f>
        <v>4814.0541053444749</v>
      </c>
    </row>
    <row r="25" spans="1:12" s="3" customFormat="1">
      <c r="A25" s="5">
        <v>2015</v>
      </c>
      <c r="B25" s="11">
        <v>9851017</v>
      </c>
      <c r="C25" s="6">
        <v>161.86534817400002</v>
      </c>
      <c r="D25" s="6">
        <v>45.56859850699999</v>
      </c>
      <c r="E25" s="7">
        <f t="shared" ref="E25:E33" si="3">1000000000*C25/B25</f>
        <v>16431.333757113607</v>
      </c>
      <c r="F25" s="7">
        <f t="shared" ref="F25:F32" si="4">1000000000*D25/B25</f>
        <v>4625.7760500261029</v>
      </c>
    </row>
    <row r="26" spans="1:12" s="3" customFormat="1">
      <c r="A26" s="5">
        <v>2016</v>
      </c>
      <c r="B26" s="11">
        <v>9995153</v>
      </c>
      <c r="C26" s="6">
        <v>164.74949790154096</v>
      </c>
      <c r="D26" s="6">
        <v>46.536992771199991</v>
      </c>
      <c r="E26" s="7">
        <f t="shared" si="3"/>
        <v>16482.939070721673</v>
      </c>
      <c r="F26" s="7">
        <f t="shared" si="4"/>
        <v>4655.9560190024094</v>
      </c>
    </row>
    <row r="27" spans="1:12" s="3" customFormat="1">
      <c r="A27" s="5">
        <v>2017</v>
      </c>
      <c r="B27" s="11">
        <v>10120242</v>
      </c>
      <c r="C27" s="6">
        <v>179.07370613639603</v>
      </c>
      <c r="D27" s="6">
        <v>49.594676962399994</v>
      </c>
      <c r="E27" s="7">
        <f t="shared" si="3"/>
        <v>17694.607118722659</v>
      </c>
      <c r="F27" s="7">
        <f t="shared" si="4"/>
        <v>4900.5425920052103</v>
      </c>
    </row>
    <row r="28" spans="1:12" s="3" customFormat="1">
      <c r="A28" s="5">
        <v>2018</v>
      </c>
      <c r="B28" s="11">
        <v>10230185</v>
      </c>
      <c r="C28" s="6">
        <v>187.99198486873365</v>
      </c>
      <c r="D28" s="6">
        <v>53.0217253478</v>
      </c>
      <c r="E28" s="7">
        <f t="shared" si="3"/>
        <v>18376.205793808582</v>
      </c>
      <c r="F28" s="7">
        <f t="shared" si="4"/>
        <v>5182.8706272467216</v>
      </c>
    </row>
    <row r="29" spans="1:12" s="3" customFormat="1">
      <c r="A29" s="5">
        <v>2019</v>
      </c>
      <c r="B29" s="7">
        <v>10327589</v>
      </c>
      <c r="C29" s="6">
        <v>198.75781944880998</v>
      </c>
      <c r="D29" s="6">
        <v>57.890445475999996</v>
      </c>
      <c r="E29" s="7">
        <f t="shared" si="3"/>
        <v>19245.326227526097</v>
      </c>
      <c r="F29" s="7">
        <f t="shared" si="4"/>
        <v>5605.4172446250523</v>
      </c>
    </row>
    <row r="30" spans="1:12" s="3" customFormat="1">
      <c r="A30" s="5">
        <v>2020</v>
      </c>
      <c r="B30" s="12">
        <v>10379295</v>
      </c>
      <c r="C30" s="6">
        <v>218.09884741799999</v>
      </c>
      <c r="D30" s="6">
        <v>55.525509639999996</v>
      </c>
      <c r="E30" s="7">
        <f t="shared" si="3"/>
        <v>21012.876830073717</v>
      </c>
      <c r="F30" s="7">
        <f t="shared" si="4"/>
        <v>5349.6417280749793</v>
      </c>
    </row>
    <row r="31" spans="1:12" s="3" customFormat="1">
      <c r="A31" s="5">
        <v>2021</v>
      </c>
      <c r="B31" s="12">
        <v>10452326</v>
      </c>
      <c r="C31" s="6">
        <v>247.54300453900001</v>
      </c>
      <c r="D31" s="6">
        <v>53.822253535000002</v>
      </c>
      <c r="E31" s="7">
        <f t="shared" si="3"/>
        <v>23683.054330586321</v>
      </c>
      <c r="F31" s="7">
        <f t="shared" si="4"/>
        <v>5149.3087313771121</v>
      </c>
    </row>
    <row r="32" spans="1:12" s="3" customFormat="1">
      <c r="A32" s="5">
        <v>2022</v>
      </c>
      <c r="B32" s="7">
        <v>10521556</v>
      </c>
      <c r="C32" s="6">
        <v>279.05932561700001</v>
      </c>
      <c r="D32" s="6">
        <v>50.605929087999996</v>
      </c>
      <c r="E32" s="7">
        <f t="shared" si="3"/>
        <v>26522.628935967266</v>
      </c>
      <c r="F32" s="7">
        <f t="shared" si="4"/>
        <v>4809.7381307479618</v>
      </c>
    </row>
    <row r="33" spans="1:13" s="3" customFormat="1">
      <c r="A33" s="5">
        <v>2023</v>
      </c>
      <c r="B33" s="7">
        <v>10551707</v>
      </c>
      <c r="C33" s="6">
        <v>287.87857377</v>
      </c>
      <c r="D33" s="6">
        <v>56.690678005999992</v>
      </c>
      <c r="E33" s="7">
        <f t="shared" si="3"/>
        <v>27282.654244474379</v>
      </c>
      <c r="F33" s="7">
        <f>1000000000*D33/B33</f>
        <v>5372.6546809914253</v>
      </c>
    </row>
    <row r="34" spans="1:13">
      <c r="A34" s="13"/>
      <c r="B34" s="14"/>
    </row>
    <row r="35" spans="1:13">
      <c r="A35" s="14" t="s">
        <v>9</v>
      </c>
      <c r="B35" s="15"/>
      <c r="C35" s="15"/>
      <c r="D35" s="15"/>
    </row>
    <row r="38" spans="1:13">
      <c r="D38" s="16"/>
      <c r="E38" s="16"/>
      <c r="F38" s="16"/>
      <c r="G38" s="16"/>
      <c r="H38" s="16"/>
      <c r="I38" s="16"/>
      <c r="J38" s="16"/>
      <c r="K38" s="16"/>
      <c r="L38" s="16"/>
      <c r="M38" s="16"/>
    </row>
    <row r="39" spans="1:13">
      <c r="D39" s="109"/>
    </row>
    <row r="40" spans="1:13">
      <c r="E40" s="17"/>
    </row>
  </sheetData>
  <mergeCells count="3">
    <mergeCell ref="B22:B23"/>
    <mergeCell ref="C22:D22"/>
    <mergeCell ref="E22:F22"/>
  </mergeCells>
  <phoneticPr fontId="25" type="noConversion"/>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5592DB-A797-4770-A9FA-8E1BB6C5686F}">
  <sheetPr codeName="Blad3"/>
  <dimension ref="A1:B20"/>
  <sheetViews>
    <sheetView workbookViewId="0">
      <selection activeCell="A8" sqref="A8:B8"/>
    </sheetView>
  </sheetViews>
  <sheetFormatPr defaultColWidth="9" defaultRowHeight="12"/>
  <cols>
    <col min="1" max="1" width="11.25" style="2" customWidth="1"/>
    <col min="2" max="16384" width="9" style="2"/>
  </cols>
  <sheetData>
    <row r="1" spans="1:2">
      <c r="A1" s="97" t="s">
        <v>108</v>
      </c>
      <c r="B1" s="98" t="s">
        <v>432</v>
      </c>
    </row>
    <row r="2" spans="1:2">
      <c r="A2" s="99"/>
      <c r="B2" s="99"/>
    </row>
    <row r="3" spans="1:2">
      <c r="A3" s="99" t="s">
        <v>12</v>
      </c>
      <c r="B3" s="28" t="s">
        <v>109</v>
      </c>
    </row>
    <row r="4" spans="1:2">
      <c r="A4" s="99" t="s">
        <v>13</v>
      </c>
      <c r="B4" s="28" t="s">
        <v>470</v>
      </c>
    </row>
    <row r="5" spans="1:2">
      <c r="A5" s="99" t="s">
        <v>15</v>
      </c>
      <c r="B5" s="28" t="s">
        <v>433</v>
      </c>
    </row>
    <row r="6" spans="1:2">
      <c r="A6" s="3" t="s">
        <v>353</v>
      </c>
      <c r="B6" s="4">
        <v>45418</v>
      </c>
    </row>
    <row r="7" spans="1:2">
      <c r="A7" s="3"/>
      <c r="B7" s="4"/>
    </row>
    <row r="8" spans="1:2">
      <c r="A8" s="122" t="s">
        <v>431</v>
      </c>
      <c r="B8" s="98" t="s">
        <v>430</v>
      </c>
    </row>
    <row r="9" spans="1:2">
      <c r="A9" s="61" t="s">
        <v>419</v>
      </c>
      <c r="B9" s="61">
        <v>0.61899999999999999</v>
      </c>
    </row>
    <row r="10" spans="1:2">
      <c r="A10" s="61" t="s">
        <v>420</v>
      </c>
      <c r="B10" s="61">
        <v>0.64100000000000001</v>
      </c>
    </row>
    <row r="11" spans="1:2">
      <c r="A11" s="61" t="s">
        <v>421</v>
      </c>
      <c r="B11" s="61">
        <v>1.073</v>
      </c>
    </row>
    <row r="12" spans="1:2">
      <c r="A12" s="61" t="s">
        <v>422</v>
      </c>
      <c r="B12" s="61">
        <v>1.0740000000000001</v>
      </c>
    </row>
    <row r="13" spans="1:2">
      <c r="A13" s="61" t="s">
        <v>423</v>
      </c>
      <c r="B13" s="61">
        <v>1.202</v>
      </c>
    </row>
    <row r="14" spans="1:2">
      <c r="A14" s="61" t="s">
        <v>435</v>
      </c>
      <c r="B14" s="61">
        <v>1.202</v>
      </c>
    </row>
    <row r="15" spans="1:2">
      <c r="A15" s="61" t="s">
        <v>424</v>
      </c>
      <c r="B15" s="61">
        <v>1.476</v>
      </c>
    </row>
    <row r="16" spans="1:2">
      <c r="A16" s="61" t="s">
        <v>425</v>
      </c>
      <c r="B16" s="61">
        <v>1.5150000000000001</v>
      </c>
    </row>
    <row r="17" spans="1:2">
      <c r="A17" s="61" t="s">
        <v>426</v>
      </c>
      <c r="B17" s="61">
        <v>1.714</v>
      </c>
    </row>
    <row r="18" spans="1:2">
      <c r="A18" s="61" t="s">
        <v>427</v>
      </c>
      <c r="B18" s="61">
        <v>2.2469999999999999</v>
      </c>
    </row>
    <row r="19" spans="1:2">
      <c r="A19" s="61" t="s">
        <v>428</v>
      </c>
      <c r="B19" s="61">
        <v>3.5810000000000004</v>
      </c>
    </row>
    <row r="20" spans="1:2">
      <c r="A20" s="61" t="s">
        <v>429</v>
      </c>
      <c r="B20" s="61">
        <v>6.4879999999999995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Blad19"/>
  <dimension ref="A1:B16"/>
  <sheetViews>
    <sheetView zoomScale="110" zoomScaleNormal="110" workbookViewId="0">
      <selection activeCell="G23" sqref="G23"/>
    </sheetView>
  </sheetViews>
  <sheetFormatPr defaultColWidth="12.5" defaultRowHeight="12"/>
  <cols>
    <col min="1" max="1" width="22.375" style="35" customWidth="1"/>
    <col min="2" max="16384" width="12.5" style="35"/>
  </cols>
  <sheetData>
    <row r="1" spans="1:2">
      <c r="A1" s="100" t="s">
        <v>120</v>
      </c>
      <c r="B1" s="52" t="s">
        <v>460</v>
      </c>
    </row>
    <row r="3" spans="1:2">
      <c r="A3" s="35" t="s">
        <v>12</v>
      </c>
      <c r="B3" s="55" t="s">
        <v>109</v>
      </c>
    </row>
    <row r="4" spans="1:2">
      <c r="A4" s="35" t="s">
        <v>13</v>
      </c>
      <c r="B4" s="55" t="s">
        <v>461</v>
      </c>
    </row>
    <row r="5" spans="1:2">
      <c r="A5" s="35" t="s">
        <v>15</v>
      </c>
      <c r="B5" s="55" t="s">
        <v>110</v>
      </c>
    </row>
    <row r="6" spans="1:2">
      <c r="A6" s="3" t="s">
        <v>353</v>
      </c>
      <c r="B6" s="4">
        <v>45418</v>
      </c>
    </row>
    <row r="7" spans="1:2">
      <c r="A7" s="3"/>
      <c r="B7" s="4"/>
    </row>
    <row r="8" spans="1:2">
      <c r="A8" s="36" t="s">
        <v>111</v>
      </c>
      <c r="B8" s="36">
        <v>96.8</v>
      </c>
    </row>
    <row r="9" spans="1:2">
      <c r="A9" s="35" t="s">
        <v>112</v>
      </c>
      <c r="B9" s="35">
        <v>96.5</v>
      </c>
    </row>
    <row r="10" spans="1:2">
      <c r="A10" s="35" t="s">
        <v>113</v>
      </c>
      <c r="B10" s="35">
        <v>97.2</v>
      </c>
    </row>
    <row r="11" spans="1:2">
      <c r="A11" s="35" t="s">
        <v>114</v>
      </c>
      <c r="B11" s="35">
        <v>98.6</v>
      </c>
    </row>
    <row r="12" spans="1:2">
      <c r="A12" s="35" t="s">
        <v>115</v>
      </c>
      <c r="B12" s="35">
        <v>90.7</v>
      </c>
    </row>
    <row r="13" spans="1:2">
      <c r="A13" s="35" t="s">
        <v>116</v>
      </c>
      <c r="B13" s="35">
        <v>98.9</v>
      </c>
    </row>
    <row r="14" spans="1:2">
      <c r="A14" s="35" t="s">
        <v>117</v>
      </c>
      <c r="B14" s="35">
        <v>87.3</v>
      </c>
    </row>
    <row r="15" spans="1:2">
      <c r="A15" s="35" t="s">
        <v>118</v>
      </c>
      <c r="B15" s="35">
        <v>93.3</v>
      </c>
    </row>
    <row r="16" spans="1:2">
      <c r="A16" s="35" t="s">
        <v>119</v>
      </c>
      <c r="B16" s="35">
        <v>89.7</v>
      </c>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Blad43"/>
  <dimension ref="A1:R41"/>
  <sheetViews>
    <sheetView tabSelected="1" topLeftCell="A4" zoomScaleNormal="100" workbookViewId="0">
      <selection activeCell="E25" sqref="E25"/>
    </sheetView>
  </sheetViews>
  <sheetFormatPr defaultColWidth="12.5" defaultRowHeight="12"/>
  <cols>
    <col min="1" max="1" width="14" style="2" customWidth="1"/>
    <col min="2" max="2" width="16.5" style="2" bestFit="1" customWidth="1"/>
    <col min="3" max="3" width="9.75" style="2" bestFit="1" customWidth="1"/>
    <col min="4" max="4" width="19.875" style="2" bestFit="1" customWidth="1"/>
    <col min="5" max="5" width="16.5" style="2" bestFit="1" customWidth="1"/>
    <col min="6" max="6" width="4.875" style="2" bestFit="1" customWidth="1"/>
    <col min="7" max="7" width="11.875" style="2" bestFit="1" customWidth="1"/>
    <col min="8" max="8" width="12.75" style="2" bestFit="1" customWidth="1"/>
    <col min="9" max="9" width="6.375" style="2" bestFit="1" customWidth="1"/>
    <col min="10" max="10" width="14.875" style="2" customWidth="1"/>
    <col min="11" max="15" width="12.5" style="2"/>
    <col min="16" max="16" width="15" style="2" customWidth="1"/>
    <col min="17" max="16384" width="12.5" style="2"/>
  </cols>
  <sheetData>
    <row r="1" spans="1:14" s="10" customFormat="1">
      <c r="A1" s="10" t="s">
        <v>122</v>
      </c>
      <c r="B1" s="10" t="s">
        <v>387</v>
      </c>
    </row>
    <row r="2" spans="1:14" s="3" customFormat="1"/>
    <row r="3" spans="1:14" s="3" customFormat="1">
      <c r="A3" s="3" t="s">
        <v>12</v>
      </c>
      <c r="B3" s="3" t="s">
        <v>105</v>
      </c>
    </row>
    <row r="4" spans="1:14" s="3" customFormat="1">
      <c r="A4" s="3" t="s">
        <v>13</v>
      </c>
      <c r="B4" s="3" t="s">
        <v>388</v>
      </c>
    </row>
    <row r="5" spans="1:14" s="3" customFormat="1">
      <c r="A5" s="3" t="s">
        <v>15</v>
      </c>
      <c r="B5" s="3" t="s">
        <v>227</v>
      </c>
    </row>
    <row r="6" spans="1:14" s="3" customFormat="1">
      <c r="A6" s="3" t="s">
        <v>353</v>
      </c>
      <c r="B6" s="4">
        <v>45418</v>
      </c>
    </row>
    <row r="7" spans="1:14" s="99" customFormat="1" ht="11.25"/>
    <row r="8" spans="1:14" s="10" customFormat="1">
      <c r="A8" s="10" t="s">
        <v>0</v>
      </c>
      <c r="B8" s="203" t="s">
        <v>382</v>
      </c>
      <c r="C8" s="203" t="s">
        <v>383</v>
      </c>
      <c r="D8" s="203" t="s">
        <v>384</v>
      </c>
      <c r="E8" s="203" t="s">
        <v>381</v>
      </c>
      <c r="F8" s="203" t="s">
        <v>88</v>
      </c>
      <c r="G8" s="203" t="s">
        <v>385</v>
      </c>
      <c r="H8" s="203" t="s">
        <v>121</v>
      </c>
      <c r="I8" s="203" t="s">
        <v>3</v>
      </c>
    </row>
    <row r="9" spans="1:14">
      <c r="A9" s="227">
        <v>2014</v>
      </c>
      <c r="B9" s="103">
        <v>15.863736664999999</v>
      </c>
      <c r="C9" s="103">
        <v>9.5728506179999986</v>
      </c>
      <c r="D9" s="103">
        <v>4.5102504039999971</v>
      </c>
      <c r="E9" s="103">
        <v>9.912296075000004</v>
      </c>
      <c r="F9" s="103">
        <v>14.928737004</v>
      </c>
      <c r="G9" s="103">
        <v>2.0487196629999995</v>
      </c>
      <c r="H9" s="103"/>
      <c r="I9" s="104">
        <f>SUM(B9:H9)</f>
        <v>56.836590428999997</v>
      </c>
      <c r="K9" s="103"/>
      <c r="L9" s="103"/>
    </row>
    <row r="10" spans="1:14">
      <c r="A10" s="227">
        <v>2015</v>
      </c>
      <c r="B10" s="103">
        <v>13.448894350000003</v>
      </c>
      <c r="C10" s="103">
        <v>8.2569941370000031</v>
      </c>
      <c r="D10" s="103">
        <v>3.2316241750000021</v>
      </c>
      <c r="E10" s="103">
        <v>8.1516533229999979</v>
      </c>
      <c r="F10" s="103">
        <v>10.500626602000001</v>
      </c>
      <c r="G10" s="103">
        <v>2.235273508000001</v>
      </c>
      <c r="H10" s="103">
        <v>7.8951857350000001</v>
      </c>
      <c r="I10" s="104">
        <f t="shared" ref="I10:I18" si="0">SUM(B10:H10)</f>
        <v>53.720251830000002</v>
      </c>
      <c r="K10" s="103"/>
      <c r="L10" s="103"/>
    </row>
    <row r="11" spans="1:14">
      <c r="A11" s="227">
        <v>2016</v>
      </c>
      <c r="B11" s="103">
        <v>13.980137758499994</v>
      </c>
      <c r="C11" s="103">
        <v>8.5473326759999981</v>
      </c>
      <c r="D11" s="103">
        <v>2.9758288841999976</v>
      </c>
      <c r="E11" s="103">
        <v>7.1029813466999983</v>
      </c>
      <c r="F11" s="103">
        <v>10.8337178985</v>
      </c>
      <c r="G11" s="103">
        <v>2.577849477</v>
      </c>
      <c r="H11" s="103">
        <v>7.6221260769999999</v>
      </c>
      <c r="I11" s="104">
        <f t="shared" si="0"/>
        <v>53.639974117899989</v>
      </c>
      <c r="L11" s="103"/>
    </row>
    <row r="12" spans="1:14">
      <c r="A12" s="227">
        <v>2017</v>
      </c>
      <c r="B12" s="103">
        <v>15.873503207099999</v>
      </c>
      <c r="C12" s="103">
        <v>8.8642134820000003</v>
      </c>
      <c r="D12" s="103">
        <v>3.5789518732999932</v>
      </c>
      <c r="E12" s="103">
        <v>8.0152769106000008</v>
      </c>
      <c r="F12" s="103">
        <v>10.671238996</v>
      </c>
      <c r="G12" s="103">
        <v>2.730831335</v>
      </c>
      <c r="H12" s="103">
        <v>7.875938069</v>
      </c>
      <c r="I12" s="104">
        <f t="shared" si="0"/>
        <v>57.609953872999988</v>
      </c>
      <c r="L12" s="103"/>
      <c r="N12" s="105"/>
    </row>
    <row r="13" spans="1:14">
      <c r="A13" s="227">
        <v>2018</v>
      </c>
      <c r="B13" s="103">
        <v>17.127188052000001</v>
      </c>
      <c r="C13" s="103">
        <v>9.4899817980000005</v>
      </c>
      <c r="D13" s="103">
        <v>3.9253587835999983</v>
      </c>
      <c r="E13" s="103">
        <v>8.8167064145000023</v>
      </c>
      <c r="F13" s="103">
        <v>11.7260627042</v>
      </c>
      <c r="G13" s="103">
        <v>3.090089716</v>
      </c>
      <c r="H13" s="103">
        <v>7.6630442940000005</v>
      </c>
      <c r="I13" s="104">
        <f t="shared" si="0"/>
        <v>61.838431762300011</v>
      </c>
      <c r="L13" s="103"/>
      <c r="N13" s="105"/>
    </row>
    <row r="14" spans="1:14">
      <c r="A14" s="227">
        <v>2019</v>
      </c>
      <c r="B14" s="103">
        <v>18.891677313999992</v>
      </c>
      <c r="C14" s="103">
        <v>10.398589554000001</v>
      </c>
      <c r="D14" s="103">
        <v>4.296484651000001</v>
      </c>
      <c r="E14" s="103">
        <v>9.7478288819999932</v>
      </c>
      <c r="F14" s="103">
        <v>12.409223157</v>
      </c>
      <c r="G14" s="103">
        <v>3.6341443679999994</v>
      </c>
      <c r="H14" s="103">
        <v>8.2603264319999994</v>
      </c>
      <c r="I14" s="104">
        <f t="shared" si="0"/>
        <v>67.63827435799999</v>
      </c>
      <c r="L14" s="103"/>
      <c r="N14" s="105"/>
    </row>
    <row r="15" spans="1:14">
      <c r="A15" s="227">
        <v>2020</v>
      </c>
      <c r="B15" s="103">
        <v>18.494615427999999</v>
      </c>
      <c r="C15" s="103">
        <v>9.6439896730000001</v>
      </c>
      <c r="D15" s="103">
        <v>4.1982063739999971</v>
      </c>
      <c r="E15" s="103">
        <v>10.622021472000002</v>
      </c>
      <c r="F15" s="103">
        <v>11.469513901999999</v>
      </c>
      <c r="G15" s="103">
        <v>3.6013378659999997</v>
      </c>
      <c r="H15" s="103">
        <v>8.1178463969999992</v>
      </c>
      <c r="I15" s="104">
        <f t="shared" si="0"/>
        <v>66.147531111999996</v>
      </c>
      <c r="L15" s="103"/>
      <c r="N15" s="106"/>
    </row>
    <row r="16" spans="1:14">
      <c r="A16" s="227">
        <v>2021</v>
      </c>
      <c r="B16" s="103">
        <v>18.689370848000003</v>
      </c>
      <c r="C16" s="103">
        <v>9.6696646229999974</v>
      </c>
      <c r="D16" s="103">
        <v>4.0407651279999985</v>
      </c>
      <c r="E16" s="103">
        <v>10.420025166999995</v>
      </c>
      <c r="F16" s="103">
        <v>9.8334452470000002</v>
      </c>
      <c r="G16" s="103">
        <v>3.9754328609999998</v>
      </c>
      <c r="H16" s="103">
        <v>7.613574828</v>
      </c>
      <c r="I16" s="104">
        <f t="shared" si="0"/>
        <v>64.242278701999993</v>
      </c>
      <c r="L16" s="103"/>
      <c r="N16" s="106"/>
    </row>
    <row r="17" spans="1:18">
      <c r="A17" s="227">
        <v>2022</v>
      </c>
      <c r="B17" s="103">
        <v>19.657877067000001</v>
      </c>
      <c r="C17" s="103">
        <v>11.015805443999998</v>
      </c>
      <c r="D17" s="103">
        <v>4.2236162159999999</v>
      </c>
      <c r="E17" s="103">
        <v>10.241998422000007</v>
      </c>
      <c r="F17" s="107">
        <v>1.8017556880000001</v>
      </c>
      <c r="G17" s="103">
        <v>3.9865717869999999</v>
      </c>
      <c r="H17" s="103">
        <v>9.920302886</v>
      </c>
      <c r="I17" s="104">
        <f t="shared" si="0"/>
        <v>60.847927510000012</v>
      </c>
      <c r="J17" s="103"/>
      <c r="L17" s="103"/>
      <c r="P17" s="106"/>
    </row>
    <row r="18" spans="1:18">
      <c r="A18" s="227">
        <v>2023</v>
      </c>
      <c r="B18" s="103">
        <v>22.525391339000002</v>
      </c>
      <c r="C18" s="103">
        <v>12.067652535999999</v>
      </c>
      <c r="D18" s="103">
        <v>4.776215734</v>
      </c>
      <c r="E18" s="103">
        <v>12.160612957000001</v>
      </c>
      <c r="F18" s="107">
        <v>2.30442393</v>
      </c>
      <c r="G18" s="103">
        <v>4.5187320530000008</v>
      </c>
      <c r="H18" s="103">
        <v>11.534453534000001</v>
      </c>
      <c r="I18" s="104">
        <f t="shared" si="0"/>
        <v>69.887482082999995</v>
      </c>
      <c r="J18" s="109"/>
      <c r="L18" s="103"/>
      <c r="P18" s="106"/>
    </row>
    <row r="19" spans="1:18">
      <c r="A19" s="108"/>
      <c r="B19" s="109"/>
      <c r="C19" s="109"/>
      <c r="D19" s="109"/>
      <c r="E19" s="109"/>
      <c r="F19" s="109"/>
      <c r="G19" s="109"/>
      <c r="H19" s="109"/>
      <c r="I19" s="109"/>
    </row>
    <row r="20" spans="1:18">
      <c r="B20" s="109"/>
      <c r="C20" s="109"/>
      <c r="D20" s="109"/>
      <c r="E20" s="109"/>
      <c r="F20" s="109"/>
      <c r="G20" s="109"/>
      <c r="H20" s="109"/>
      <c r="I20" s="109"/>
    </row>
    <row r="21" spans="1:18">
      <c r="B21" s="107"/>
      <c r="C21" s="107"/>
      <c r="D21" s="107"/>
      <c r="E21" s="107"/>
      <c r="F21" s="107"/>
      <c r="G21" s="107"/>
      <c r="H21" s="107"/>
      <c r="I21" s="107"/>
      <c r="K21" s="103"/>
      <c r="L21" s="103"/>
      <c r="M21" s="103"/>
      <c r="N21" s="103"/>
      <c r="O21" s="103"/>
      <c r="P21" s="103"/>
      <c r="Q21" s="103"/>
      <c r="R21" s="103"/>
    </row>
    <row r="22" spans="1:18">
      <c r="B22" s="103"/>
      <c r="C22" s="103"/>
      <c r="D22" s="103"/>
      <c r="E22" s="103"/>
      <c r="F22" s="103"/>
      <c r="G22" s="103"/>
      <c r="H22" s="103"/>
      <c r="I22" s="107"/>
      <c r="K22" s="103"/>
      <c r="L22" s="103"/>
      <c r="M22" s="103"/>
      <c r="N22" s="103"/>
      <c r="O22" s="103"/>
      <c r="P22" s="103"/>
      <c r="Q22" s="103"/>
      <c r="R22" s="103"/>
    </row>
    <row r="23" spans="1:18">
      <c r="B23" s="103"/>
      <c r="C23" s="103"/>
      <c r="D23" s="103"/>
      <c r="E23" s="103"/>
      <c r="F23" s="103"/>
      <c r="G23" s="103"/>
      <c r="H23" s="103"/>
      <c r="I23" s="107"/>
      <c r="K23" s="103"/>
      <c r="L23" s="103"/>
      <c r="M23" s="103"/>
      <c r="N23" s="103"/>
      <c r="O23" s="103"/>
      <c r="P23" s="103"/>
      <c r="Q23" s="103"/>
      <c r="R23" s="103"/>
    </row>
    <row r="24" spans="1:18">
      <c r="B24" s="103"/>
      <c r="C24" s="103"/>
      <c r="D24" s="103"/>
      <c r="E24" s="103"/>
      <c r="F24" s="103"/>
      <c r="G24" s="103"/>
      <c r="H24" s="103"/>
      <c r="I24" s="107"/>
      <c r="K24" s="103"/>
      <c r="L24" s="103"/>
      <c r="M24" s="103"/>
      <c r="N24" s="103"/>
      <c r="O24" s="103"/>
      <c r="P24" s="103"/>
      <c r="Q24" s="103"/>
      <c r="R24" s="103"/>
    </row>
    <row r="25" spans="1:18">
      <c r="B25" s="103"/>
      <c r="C25" s="103"/>
      <c r="D25" s="103"/>
      <c r="E25" s="103"/>
      <c r="F25" s="103"/>
      <c r="G25" s="103"/>
      <c r="H25" s="103"/>
      <c r="I25" s="107"/>
      <c r="K25" s="103"/>
      <c r="L25" s="103"/>
      <c r="M25" s="103"/>
      <c r="N25" s="103"/>
      <c r="O25" s="103"/>
      <c r="P25" s="103"/>
      <c r="Q25" s="103"/>
      <c r="R25" s="103"/>
    </row>
    <row r="26" spans="1:18">
      <c r="B26" s="103"/>
      <c r="C26" s="103"/>
      <c r="D26" s="103"/>
      <c r="E26" s="103"/>
      <c r="F26" s="103"/>
      <c r="G26" s="103"/>
      <c r="H26" s="103"/>
      <c r="I26" s="107"/>
      <c r="K26" s="103"/>
      <c r="L26" s="103"/>
      <c r="M26" s="103"/>
      <c r="N26" s="103"/>
      <c r="O26" s="103"/>
      <c r="P26" s="103"/>
      <c r="Q26" s="103"/>
      <c r="R26" s="103"/>
    </row>
    <row r="27" spans="1:18">
      <c r="B27" s="103"/>
      <c r="C27" s="103"/>
      <c r="D27" s="103"/>
      <c r="E27" s="103"/>
      <c r="F27" s="103"/>
      <c r="G27" s="103"/>
      <c r="H27" s="103"/>
      <c r="I27" s="107"/>
      <c r="K27" s="103"/>
      <c r="L27" s="103"/>
      <c r="M27" s="103"/>
      <c r="N27" s="103"/>
      <c r="O27" s="103"/>
      <c r="P27" s="103"/>
      <c r="Q27" s="103"/>
      <c r="R27" s="103"/>
    </row>
    <row r="28" spans="1:18">
      <c r="B28" s="103"/>
      <c r="C28" s="103"/>
      <c r="D28" s="103"/>
      <c r="E28" s="103"/>
      <c r="F28" s="103"/>
      <c r="G28" s="103"/>
      <c r="H28" s="103"/>
      <c r="I28" s="107"/>
      <c r="K28" s="103"/>
      <c r="L28" s="103"/>
      <c r="M28" s="103"/>
      <c r="N28" s="103"/>
      <c r="O28" s="103"/>
      <c r="P28" s="103"/>
      <c r="Q28" s="103"/>
      <c r="R28" s="103"/>
    </row>
    <row r="29" spans="1:18">
      <c r="B29" s="103"/>
      <c r="C29" s="103"/>
      <c r="D29" s="103"/>
      <c r="E29" s="103"/>
      <c r="F29" s="103"/>
      <c r="G29" s="103"/>
      <c r="H29" s="103"/>
      <c r="I29" s="107"/>
      <c r="K29" s="103"/>
      <c r="L29" s="103"/>
      <c r="M29" s="103"/>
      <c r="N29" s="103"/>
      <c r="O29" s="103"/>
      <c r="P29" s="103"/>
      <c r="Q29" s="103"/>
      <c r="R29" s="103"/>
    </row>
    <row r="30" spans="1:18">
      <c r="B30" s="103"/>
      <c r="C30" s="103"/>
      <c r="D30" s="103"/>
      <c r="E30" s="103"/>
      <c r="F30" s="103"/>
      <c r="G30" s="103"/>
      <c r="H30" s="103"/>
      <c r="I30" s="107"/>
      <c r="K30" s="103"/>
      <c r="L30" s="103"/>
      <c r="M30" s="103"/>
      <c r="N30" s="103"/>
      <c r="O30" s="103"/>
      <c r="P30" s="103"/>
      <c r="Q30" s="103"/>
      <c r="R30" s="103"/>
    </row>
    <row r="31" spans="1:18">
      <c r="H31" s="103"/>
    </row>
    <row r="32" spans="1:18" ht="15">
      <c r="B32" s="103"/>
      <c r="C32" s="103"/>
      <c r="D32" s="103"/>
      <c r="E32" s="103"/>
      <c r="F32" s="103"/>
      <c r="G32" s="103"/>
      <c r="H32" s="103"/>
      <c r="I32" s="103"/>
      <c r="K32"/>
      <c r="L32" s="103"/>
    </row>
    <row r="33" spans="2:12" ht="15">
      <c r="B33" s="103"/>
      <c r="C33" s="103"/>
      <c r="D33" s="103"/>
      <c r="E33" s="103"/>
      <c r="F33" s="103"/>
      <c r="G33" s="103"/>
      <c r="H33" s="103"/>
      <c r="I33" s="103"/>
      <c r="K33"/>
      <c r="L33" s="103"/>
    </row>
    <row r="34" spans="2:12" ht="15">
      <c r="B34" s="103"/>
      <c r="C34" s="103"/>
      <c r="D34" s="103"/>
      <c r="E34" s="103"/>
      <c r="F34" s="103"/>
      <c r="G34" s="103"/>
      <c r="H34" s="103"/>
      <c r="I34" s="103"/>
      <c r="K34"/>
      <c r="L34" s="103"/>
    </row>
    <row r="35" spans="2:12" ht="15">
      <c r="B35" s="103"/>
      <c r="C35" s="103"/>
      <c r="D35" s="103"/>
      <c r="E35" s="103"/>
      <c r="F35" s="103"/>
      <c r="G35" s="103"/>
      <c r="H35" s="103"/>
      <c r="I35" s="103"/>
      <c r="K35"/>
      <c r="L35" s="103"/>
    </row>
    <row r="36" spans="2:12" ht="15">
      <c r="B36" s="103"/>
      <c r="C36" s="103"/>
      <c r="D36" s="103"/>
      <c r="E36" s="103"/>
      <c r="F36" s="103"/>
      <c r="G36" s="103"/>
      <c r="H36" s="103"/>
      <c r="I36" s="103"/>
      <c r="K36"/>
      <c r="L36" s="103"/>
    </row>
    <row r="37" spans="2:12" ht="15">
      <c r="B37" s="103"/>
      <c r="C37" s="103"/>
      <c r="D37" s="103"/>
      <c r="E37" s="103"/>
      <c r="F37" s="103"/>
      <c r="G37" s="103"/>
      <c r="H37" s="103"/>
      <c r="I37" s="103"/>
      <c r="K37"/>
      <c r="L37" s="103"/>
    </row>
    <row r="38" spans="2:12" ht="15">
      <c r="B38" s="103"/>
      <c r="C38" s="103"/>
      <c r="D38" s="103"/>
      <c r="E38" s="103"/>
      <c r="F38" s="103"/>
      <c r="G38" s="103"/>
      <c r="H38" s="103"/>
      <c r="I38" s="103"/>
      <c r="K38"/>
      <c r="L38" s="103"/>
    </row>
    <row r="39" spans="2:12" ht="15">
      <c r="B39" s="103"/>
      <c r="C39" s="103"/>
      <c r="D39" s="103"/>
      <c r="E39" s="103"/>
      <c r="F39" s="103"/>
      <c r="G39" s="103"/>
      <c r="H39" s="103"/>
      <c r="I39" s="103"/>
      <c r="K39"/>
      <c r="L39" s="103"/>
    </row>
    <row r="40" spans="2:12">
      <c r="B40" s="103"/>
      <c r="C40" s="103"/>
      <c r="D40" s="103"/>
      <c r="E40" s="103"/>
      <c r="F40" s="103"/>
      <c r="G40" s="103"/>
      <c r="H40" s="103"/>
      <c r="I40" s="103"/>
    </row>
    <row r="41" spans="2:12">
      <c r="B41" s="103"/>
      <c r="C41" s="103"/>
      <c r="D41" s="103"/>
      <c r="E41" s="103"/>
      <c r="F41" s="103"/>
      <c r="G41" s="103"/>
      <c r="H41" s="103"/>
      <c r="I41" s="103"/>
    </row>
  </sheetData>
  <phoneticPr fontId="25" type="noConversion"/>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7F444D-2D08-4B12-B3D2-FF996D0B2D93}">
  <sheetPr codeName="Sheet3"/>
  <dimension ref="A1:O38"/>
  <sheetViews>
    <sheetView zoomScaleNormal="100" workbookViewId="0">
      <selection activeCell="D36" sqref="D36"/>
    </sheetView>
  </sheetViews>
  <sheetFormatPr defaultColWidth="9" defaultRowHeight="12"/>
  <cols>
    <col min="1" max="1" width="23" style="33" customWidth="1"/>
    <col min="2" max="9" width="15.625" style="33" customWidth="1"/>
    <col min="10" max="16384" width="9" style="33"/>
  </cols>
  <sheetData>
    <row r="1" spans="1:15" s="35" customFormat="1">
      <c r="A1" s="100" t="s">
        <v>129</v>
      </c>
      <c r="B1" s="52" t="s">
        <v>462</v>
      </c>
      <c r="C1" s="52"/>
    </row>
    <row r="2" spans="1:15" s="35" customFormat="1"/>
    <row r="3" spans="1:15" s="35" customFormat="1">
      <c r="A3" s="35" t="s">
        <v>12</v>
      </c>
      <c r="B3" s="55" t="s">
        <v>123</v>
      </c>
      <c r="C3" s="55"/>
    </row>
    <row r="4" spans="1:15" s="35" customFormat="1">
      <c r="A4" s="35" t="s">
        <v>13</v>
      </c>
      <c r="B4" s="110" t="s">
        <v>471</v>
      </c>
      <c r="C4" s="110"/>
    </row>
    <row r="5" spans="1:15" s="35" customFormat="1">
      <c r="A5" s="35" t="s">
        <v>15</v>
      </c>
      <c r="B5" s="110" t="s">
        <v>352</v>
      </c>
      <c r="C5" s="110"/>
    </row>
    <row r="6" spans="1:15" s="35" customFormat="1">
      <c r="A6" s="3" t="s">
        <v>353</v>
      </c>
      <c r="B6" s="4">
        <v>45418</v>
      </c>
      <c r="C6" s="55"/>
    </row>
    <row r="7" spans="1:15" s="35" customFormat="1">
      <c r="A7" s="3"/>
      <c r="B7" s="4"/>
      <c r="C7" s="55"/>
    </row>
    <row r="8" spans="1:15" s="36" customFormat="1">
      <c r="B8" s="36" t="s">
        <v>517</v>
      </c>
      <c r="F8" s="36" t="s">
        <v>518</v>
      </c>
    </row>
    <row r="9" spans="1:15" s="229" customFormat="1" ht="48">
      <c r="A9" s="228" t="s">
        <v>0</v>
      </c>
      <c r="B9" s="230" t="s">
        <v>124</v>
      </c>
      <c r="C9" s="230" t="s">
        <v>125</v>
      </c>
      <c r="D9" s="230" t="s">
        <v>347</v>
      </c>
      <c r="E9" s="230" t="s">
        <v>348</v>
      </c>
      <c r="F9" s="230" t="s">
        <v>126</v>
      </c>
      <c r="G9" s="230" t="s">
        <v>127</v>
      </c>
      <c r="H9" s="230" t="s">
        <v>346</v>
      </c>
      <c r="I9" s="230" t="s">
        <v>128</v>
      </c>
    </row>
    <row r="10" spans="1:15">
      <c r="A10" s="112" t="s">
        <v>73</v>
      </c>
      <c r="B10" s="113">
        <v>0.20772099999999999</v>
      </c>
      <c r="C10" s="113"/>
      <c r="D10" s="113">
        <v>3.0040079999999998</v>
      </c>
      <c r="E10" s="113"/>
      <c r="F10" s="113">
        <v>0.88698699999999997</v>
      </c>
      <c r="G10" s="113"/>
      <c r="H10" s="113">
        <v>7.5614530000000002</v>
      </c>
      <c r="I10" s="113"/>
      <c r="J10" s="113"/>
      <c r="K10" s="113"/>
      <c r="L10" s="113"/>
      <c r="M10" s="113"/>
      <c r="N10" s="113"/>
      <c r="O10" s="113"/>
    </row>
    <row r="11" spans="1:15">
      <c r="A11" s="112" t="s">
        <v>74</v>
      </c>
      <c r="B11" s="113">
        <v>0.219252</v>
      </c>
      <c r="C11" s="113"/>
      <c r="D11" s="113">
        <v>3.2836069999999999</v>
      </c>
      <c r="E11" s="113"/>
      <c r="F11" s="113">
        <v>0.96125400000000005</v>
      </c>
      <c r="G11" s="113"/>
      <c r="H11" s="113">
        <v>8.3105469999999997</v>
      </c>
      <c r="I11" s="113"/>
      <c r="J11" s="113"/>
      <c r="K11" s="113"/>
      <c r="L11" s="113"/>
      <c r="M11" s="113"/>
      <c r="N11" s="113"/>
      <c r="O11" s="113"/>
    </row>
    <row r="12" spans="1:15">
      <c r="A12" s="112" t="s">
        <v>75</v>
      </c>
      <c r="B12" s="113">
        <v>0.201016</v>
      </c>
      <c r="C12" s="113"/>
      <c r="D12" s="113">
        <v>3.1176520000000001</v>
      </c>
      <c r="E12" s="113"/>
      <c r="F12" s="113">
        <v>0.98521199999999998</v>
      </c>
      <c r="G12" s="113"/>
      <c r="H12" s="113">
        <v>8.1502370000000006</v>
      </c>
      <c r="I12" s="113"/>
      <c r="J12" s="113"/>
      <c r="K12" s="113"/>
      <c r="L12" s="113"/>
      <c r="M12" s="113"/>
      <c r="N12" s="113"/>
      <c r="O12" s="113"/>
    </row>
    <row r="13" spans="1:15">
      <c r="A13" s="112" t="s">
        <v>76</v>
      </c>
      <c r="B13" s="113">
        <v>0.20294799999999999</v>
      </c>
      <c r="C13" s="113"/>
      <c r="D13" s="113">
        <v>3.181438</v>
      </c>
      <c r="E13" s="113"/>
      <c r="F13" s="113">
        <v>0.95384599999999997</v>
      </c>
      <c r="G13" s="113"/>
      <c r="H13" s="113">
        <v>8.3606359999999995</v>
      </c>
      <c r="I13" s="113"/>
      <c r="J13" s="113"/>
      <c r="K13" s="113"/>
      <c r="L13" s="113"/>
      <c r="M13" s="113"/>
      <c r="N13" s="113"/>
      <c r="O13" s="113"/>
    </row>
    <row r="14" spans="1:15">
      <c r="A14" s="112" t="s">
        <v>77</v>
      </c>
      <c r="B14" s="113">
        <v>0.193438</v>
      </c>
      <c r="C14" s="113"/>
      <c r="D14" s="113">
        <v>3.1651422899999999</v>
      </c>
      <c r="E14" s="113"/>
      <c r="F14" s="113">
        <v>1.0065409999999999</v>
      </c>
      <c r="G14" s="113"/>
      <c r="H14" s="113">
        <v>8.8225153620000007</v>
      </c>
      <c r="I14" s="113"/>
      <c r="J14" s="113"/>
      <c r="K14" s="113"/>
      <c r="L14" s="113"/>
      <c r="M14" s="113"/>
      <c r="N14" s="113"/>
      <c r="O14" s="113"/>
    </row>
    <row r="15" spans="1:15">
      <c r="A15" s="112" t="s">
        <v>78</v>
      </c>
      <c r="B15" s="113">
        <v>0.16170899999999999</v>
      </c>
      <c r="C15" s="113"/>
      <c r="D15" s="113">
        <v>3.1460838149999999</v>
      </c>
      <c r="E15" s="113"/>
      <c r="F15" s="113">
        <v>0.94130800000000003</v>
      </c>
      <c r="G15" s="113"/>
      <c r="H15" s="113">
        <v>8.5087131849999995</v>
      </c>
      <c r="I15" s="113"/>
      <c r="J15" s="113"/>
      <c r="K15" s="113"/>
      <c r="L15" s="113"/>
      <c r="M15" s="113"/>
      <c r="N15" s="113"/>
      <c r="O15" s="113"/>
    </row>
    <row r="16" spans="1:15">
      <c r="A16" s="112" t="s">
        <v>79</v>
      </c>
      <c r="B16" s="113">
        <v>0.18205499999999999</v>
      </c>
      <c r="C16" s="113"/>
      <c r="D16" s="113">
        <v>3.3951836370000001</v>
      </c>
      <c r="E16" s="113"/>
      <c r="F16" s="113">
        <v>1.055132</v>
      </c>
      <c r="G16" s="113"/>
      <c r="H16" s="113">
        <v>9.439244338</v>
      </c>
      <c r="I16" s="113"/>
      <c r="J16" s="113"/>
      <c r="K16" s="113"/>
      <c r="L16" s="113"/>
      <c r="M16" s="113"/>
      <c r="N16" s="113"/>
      <c r="O16" s="113"/>
    </row>
    <row r="17" spans="1:15">
      <c r="A17" s="112" t="s">
        <v>80</v>
      </c>
      <c r="B17" s="113">
        <v>0.183278</v>
      </c>
      <c r="C17" s="113"/>
      <c r="D17" s="113">
        <v>3.756220855</v>
      </c>
      <c r="E17" s="113"/>
      <c r="F17" s="113">
        <v>1.128495</v>
      </c>
      <c r="G17" s="113"/>
      <c r="H17" s="113">
        <v>10.396708028000001</v>
      </c>
      <c r="I17" s="113"/>
      <c r="J17" s="113"/>
      <c r="K17" s="113"/>
      <c r="L17" s="113"/>
      <c r="M17" s="113"/>
      <c r="N17" s="113"/>
      <c r="O17" s="113"/>
    </row>
    <row r="18" spans="1:15">
      <c r="A18" s="112" t="s">
        <v>52</v>
      </c>
      <c r="B18" s="113">
        <v>0.189384</v>
      </c>
      <c r="C18" s="113"/>
      <c r="D18" s="113">
        <v>3.7000506940000002</v>
      </c>
      <c r="E18" s="113"/>
      <c r="F18" s="113">
        <v>1.2463660000000001</v>
      </c>
      <c r="G18" s="113"/>
      <c r="H18" s="113">
        <v>11.205455894</v>
      </c>
      <c r="I18" s="113"/>
      <c r="J18" s="113"/>
      <c r="K18" s="113"/>
      <c r="L18" s="113"/>
      <c r="M18" s="113"/>
      <c r="N18" s="113"/>
      <c r="O18" s="113"/>
    </row>
    <row r="19" spans="1:15">
      <c r="A19" s="112" t="s">
        <v>53</v>
      </c>
      <c r="B19" s="113">
        <v>0.18968299999999999</v>
      </c>
      <c r="C19" s="113"/>
      <c r="D19" s="113">
        <v>3.9936698169999998</v>
      </c>
      <c r="E19" s="113"/>
      <c r="F19" s="113">
        <v>1.3283309999999999</v>
      </c>
      <c r="G19" s="113"/>
      <c r="H19" s="113">
        <v>11.906655023000001</v>
      </c>
      <c r="I19" s="113"/>
      <c r="J19" s="113"/>
      <c r="K19" s="113"/>
      <c r="L19" s="113"/>
      <c r="M19" s="113"/>
      <c r="N19" s="113"/>
      <c r="O19" s="113"/>
    </row>
    <row r="20" spans="1:15">
      <c r="A20" s="114">
        <v>2019</v>
      </c>
      <c r="B20" s="113">
        <v>0.19467300000000001</v>
      </c>
      <c r="C20" s="113"/>
      <c r="D20" s="113">
        <v>3.7878968450000001</v>
      </c>
      <c r="E20" s="113"/>
      <c r="F20" s="113">
        <v>1.368107</v>
      </c>
      <c r="G20" s="113"/>
      <c r="H20" s="113">
        <v>12.9489506</v>
      </c>
      <c r="I20" s="113"/>
      <c r="J20" s="113"/>
      <c r="K20" s="113"/>
      <c r="L20" s="113"/>
      <c r="M20" s="113"/>
      <c r="N20" s="113"/>
      <c r="O20" s="113"/>
    </row>
    <row r="21" spans="1:15">
      <c r="A21" s="115">
        <v>2020</v>
      </c>
      <c r="B21" s="113"/>
      <c r="C21" s="113">
        <f>0.1956+0.016</f>
        <v>0.21160000000000001</v>
      </c>
      <c r="D21" s="113">
        <v>3.3767920899999999</v>
      </c>
      <c r="E21" s="113">
        <f>5.347105753+0.25</f>
        <v>5.5971057530000001</v>
      </c>
      <c r="F21" s="113"/>
      <c r="G21" s="113">
        <f>1.288982+0.078</f>
        <v>1.3669820000000001</v>
      </c>
      <c r="H21" s="113">
        <v>12.095814003999999</v>
      </c>
      <c r="I21" s="113">
        <f>12.955292115+0.73</f>
        <v>13.685292115000001</v>
      </c>
      <c r="J21" s="113"/>
      <c r="K21" s="113"/>
      <c r="L21" s="113"/>
      <c r="M21" s="113"/>
      <c r="N21" s="113"/>
      <c r="O21" s="113"/>
    </row>
    <row r="22" spans="1:15">
      <c r="A22" s="115">
        <v>2021</v>
      </c>
      <c r="B22" s="113"/>
      <c r="C22" s="113">
        <f>0.170951+0.016</f>
        <v>0.18695099999999998</v>
      </c>
      <c r="D22" s="113"/>
      <c r="E22" s="113">
        <f>4.768712433+0.25</f>
        <v>5.0187124330000001</v>
      </c>
      <c r="F22" s="113"/>
      <c r="G22" s="113">
        <f>1.315904+0.078</f>
        <v>1.393904</v>
      </c>
      <c r="H22" s="113"/>
      <c r="I22" s="113">
        <f>13.395289043+0.73</f>
        <v>14.125289043</v>
      </c>
      <c r="J22" s="113"/>
      <c r="K22" s="113"/>
      <c r="L22" s="113"/>
      <c r="M22" s="113"/>
      <c r="N22" s="113"/>
      <c r="O22" s="113"/>
    </row>
    <row r="23" spans="1:15">
      <c r="A23" s="115">
        <v>2022</v>
      </c>
      <c r="B23" s="113"/>
      <c r="C23" s="113">
        <v>0.18923799999999999</v>
      </c>
      <c r="D23" s="113"/>
      <c r="E23" s="113">
        <v>5.3287650983500008</v>
      </c>
      <c r="F23" s="113"/>
      <c r="G23" s="113">
        <v>1.4826459999999999</v>
      </c>
      <c r="H23" s="113"/>
      <c r="I23" s="113">
        <v>15.729617263</v>
      </c>
      <c r="J23" s="113"/>
      <c r="K23" s="113"/>
      <c r="L23" s="113"/>
      <c r="M23" s="113"/>
      <c r="N23" s="113"/>
      <c r="O23" s="113"/>
    </row>
    <row r="24" spans="1:15">
      <c r="A24" s="115">
        <v>2023</v>
      </c>
      <c r="B24" s="113"/>
      <c r="C24" s="113">
        <v>0.19053600000000001</v>
      </c>
      <c r="D24" s="113"/>
      <c r="E24" s="113">
        <v>5.8276231245799996</v>
      </c>
      <c r="F24" s="113"/>
      <c r="G24" s="113">
        <v>1.5308310000000001</v>
      </c>
      <c r="H24" s="113"/>
      <c r="I24" s="113">
        <v>17.611350864999999</v>
      </c>
      <c r="J24" s="113"/>
      <c r="K24" s="113"/>
      <c r="L24" s="113"/>
      <c r="M24" s="113"/>
      <c r="N24" s="113"/>
      <c r="O24" s="113"/>
    </row>
    <row r="25" spans="1:15">
      <c r="B25" s="113"/>
      <c r="C25" s="113"/>
      <c r="D25" s="113"/>
      <c r="E25" s="113"/>
      <c r="F25" s="113"/>
      <c r="G25" s="113"/>
      <c r="H25" s="113"/>
      <c r="I25" s="113"/>
      <c r="J25" s="113"/>
      <c r="K25" s="113"/>
      <c r="L25" s="113"/>
      <c r="M25" s="113"/>
      <c r="N25" s="113"/>
      <c r="O25" s="113"/>
    </row>
    <row r="26" spans="1:15">
      <c r="B26" s="113"/>
      <c r="C26" s="113"/>
      <c r="D26" s="113"/>
      <c r="E26" s="113"/>
      <c r="F26" s="113"/>
      <c r="G26" s="113"/>
      <c r="H26" s="113"/>
      <c r="I26" s="113"/>
      <c r="J26" s="113"/>
      <c r="K26" s="113"/>
      <c r="L26" s="113"/>
      <c r="M26" s="113"/>
      <c r="N26" s="113"/>
      <c r="O26" s="113"/>
    </row>
    <row r="27" spans="1:15">
      <c r="B27" s="113"/>
      <c r="C27" s="113"/>
      <c r="D27" s="113"/>
      <c r="E27" s="113"/>
      <c r="F27" s="113"/>
      <c r="G27" s="113"/>
      <c r="H27" s="113"/>
      <c r="I27" s="113"/>
      <c r="J27" s="113"/>
      <c r="K27" s="113"/>
      <c r="L27" s="113"/>
      <c r="M27" s="113"/>
      <c r="N27" s="113"/>
      <c r="O27" s="113"/>
    </row>
    <row r="28" spans="1:15">
      <c r="B28" s="113"/>
      <c r="C28" s="113"/>
      <c r="D28" s="113"/>
      <c r="E28" s="113"/>
      <c r="F28" s="113"/>
      <c r="G28" s="113"/>
      <c r="H28" s="113"/>
      <c r="I28" s="113"/>
      <c r="J28" s="113"/>
      <c r="K28" s="113"/>
      <c r="L28" s="113"/>
      <c r="M28" s="113"/>
      <c r="N28" s="113"/>
      <c r="O28" s="113"/>
    </row>
    <row r="29" spans="1:15">
      <c r="B29" s="113"/>
      <c r="C29" s="113"/>
      <c r="D29" s="113"/>
      <c r="E29" s="113"/>
      <c r="F29" s="113"/>
      <c r="G29" s="113"/>
      <c r="H29" s="113"/>
      <c r="I29" s="113"/>
      <c r="J29" s="113"/>
      <c r="K29" s="113"/>
      <c r="L29" s="113"/>
      <c r="M29" s="113"/>
      <c r="N29" s="113"/>
      <c r="O29" s="113"/>
    </row>
    <row r="30" spans="1:15">
      <c r="B30" s="113"/>
      <c r="C30" s="113"/>
      <c r="D30" s="113"/>
      <c r="E30" s="113"/>
      <c r="F30" s="113"/>
      <c r="G30" s="113"/>
      <c r="H30" s="113"/>
      <c r="I30" s="113"/>
      <c r="J30" s="113"/>
      <c r="K30" s="113"/>
      <c r="L30" s="113"/>
      <c r="M30" s="113"/>
      <c r="N30" s="113"/>
      <c r="O30" s="113"/>
    </row>
    <row r="31" spans="1:15">
      <c r="B31" s="113"/>
      <c r="C31" s="113"/>
      <c r="D31" s="113"/>
      <c r="E31" s="113"/>
      <c r="F31" s="113"/>
      <c r="G31" s="113"/>
      <c r="H31" s="113"/>
      <c r="I31" s="113"/>
      <c r="J31" s="113"/>
      <c r="K31" s="113"/>
      <c r="L31" s="113"/>
      <c r="M31" s="113"/>
      <c r="N31" s="113"/>
      <c r="O31" s="113"/>
    </row>
    <row r="32" spans="1:15">
      <c r="B32" s="113"/>
      <c r="C32" s="113"/>
      <c r="D32" s="113"/>
      <c r="E32" s="113"/>
      <c r="F32" s="113"/>
      <c r="G32" s="113"/>
      <c r="H32" s="113"/>
      <c r="I32" s="113"/>
      <c r="J32" s="113"/>
      <c r="K32" s="113"/>
      <c r="L32" s="113"/>
      <c r="M32" s="113"/>
      <c r="N32" s="113"/>
      <c r="O32" s="113"/>
    </row>
    <row r="33" spans="2:15">
      <c r="B33" s="113"/>
      <c r="C33" s="116"/>
      <c r="D33" s="113"/>
      <c r="E33" s="116"/>
      <c r="F33" s="113"/>
      <c r="G33" s="116"/>
      <c r="H33" s="113"/>
      <c r="I33" s="116"/>
      <c r="J33" s="113"/>
      <c r="K33" s="113"/>
      <c r="L33" s="113"/>
      <c r="M33" s="113"/>
      <c r="N33" s="113"/>
      <c r="O33" s="113"/>
    </row>
    <row r="34" spans="2:15">
      <c r="B34" s="113"/>
      <c r="C34" s="113"/>
      <c r="D34" s="113"/>
      <c r="E34" s="113"/>
      <c r="F34" s="113"/>
      <c r="G34" s="113"/>
      <c r="H34" s="113"/>
      <c r="I34" s="113"/>
      <c r="J34" s="113"/>
      <c r="K34" s="113"/>
      <c r="L34" s="113"/>
      <c r="M34" s="113"/>
      <c r="N34" s="113"/>
      <c r="O34" s="113"/>
    </row>
    <row r="35" spans="2:15">
      <c r="B35" s="113"/>
      <c r="C35" s="113"/>
      <c r="D35" s="113"/>
      <c r="E35" s="113"/>
      <c r="F35" s="113"/>
      <c r="G35" s="113"/>
      <c r="H35" s="113"/>
      <c r="I35" s="113"/>
      <c r="J35" s="113"/>
      <c r="K35" s="113"/>
      <c r="L35" s="113"/>
      <c r="M35" s="113"/>
      <c r="N35" s="113"/>
      <c r="O35" s="113"/>
    </row>
    <row r="36" spans="2:15">
      <c r="B36" s="113"/>
      <c r="C36" s="113"/>
      <c r="D36" s="113"/>
      <c r="E36" s="113"/>
      <c r="F36" s="113"/>
      <c r="G36" s="113"/>
      <c r="H36" s="113"/>
      <c r="I36" s="113"/>
      <c r="J36" s="113"/>
      <c r="K36" s="113"/>
      <c r="L36" s="113"/>
      <c r="M36" s="113"/>
      <c r="N36" s="113"/>
      <c r="O36" s="113"/>
    </row>
    <row r="37" spans="2:15">
      <c r="B37" s="113"/>
      <c r="C37" s="113"/>
      <c r="D37" s="113"/>
      <c r="E37" s="113"/>
      <c r="F37" s="113"/>
      <c r="G37" s="113"/>
      <c r="H37" s="113"/>
      <c r="I37" s="113"/>
      <c r="J37" s="113"/>
      <c r="K37" s="113"/>
      <c r="L37" s="113"/>
      <c r="M37" s="113"/>
      <c r="N37" s="113"/>
      <c r="O37" s="113"/>
    </row>
    <row r="38" spans="2:15">
      <c r="B38" s="113"/>
      <c r="C38" s="113"/>
      <c r="D38" s="113"/>
      <c r="E38" s="113"/>
      <c r="F38" s="113"/>
      <c r="G38" s="113"/>
      <c r="H38" s="113"/>
      <c r="I38" s="113"/>
      <c r="J38" s="113"/>
      <c r="K38" s="113"/>
      <c r="L38" s="113"/>
      <c r="M38" s="113"/>
      <c r="N38" s="113"/>
      <c r="O38" s="11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26C8E8-E031-4A77-B261-0C136A638CD9}">
  <sheetPr codeName="Sheet4"/>
  <dimension ref="A1:K72"/>
  <sheetViews>
    <sheetView zoomScaleNormal="100" workbookViewId="0">
      <selection activeCell="D31" sqref="D31"/>
    </sheetView>
  </sheetViews>
  <sheetFormatPr defaultColWidth="9" defaultRowHeight="12"/>
  <cols>
    <col min="1" max="1" width="13.5" style="33" customWidth="1"/>
    <col min="2" max="2" width="9.625" style="33" bestFit="1" customWidth="1"/>
    <col min="3" max="3" width="24.25" style="33" bestFit="1" customWidth="1"/>
    <col min="4" max="4" width="9.125" style="33" customWidth="1"/>
    <col min="5" max="8" width="9" style="33"/>
    <col min="9" max="9" width="18.625" style="33" customWidth="1"/>
    <col min="10" max="10" width="9" style="33"/>
    <col min="11" max="11" width="12.875" style="33" customWidth="1"/>
    <col min="12" max="12" width="9.25" style="33" bestFit="1" customWidth="1"/>
    <col min="13" max="16384" width="9" style="33"/>
  </cols>
  <sheetData>
    <row r="1" spans="1:3" s="35" customFormat="1">
      <c r="A1" s="100" t="s">
        <v>512</v>
      </c>
      <c r="B1" s="52" t="s">
        <v>463</v>
      </c>
    </row>
    <row r="2" spans="1:3" s="35" customFormat="1"/>
    <row r="3" spans="1:3" s="35" customFormat="1">
      <c r="A3" s="35" t="s">
        <v>12</v>
      </c>
      <c r="B3" s="55" t="s">
        <v>130</v>
      </c>
    </row>
    <row r="4" spans="1:3" s="35" customFormat="1">
      <c r="A4" s="35" t="s">
        <v>13</v>
      </c>
      <c r="B4" s="33" t="s">
        <v>472</v>
      </c>
    </row>
    <row r="5" spans="1:3" s="35" customFormat="1">
      <c r="A5" s="35" t="s">
        <v>15</v>
      </c>
      <c r="B5" s="110" t="s">
        <v>352</v>
      </c>
    </row>
    <row r="6" spans="1:3" s="35" customFormat="1">
      <c r="A6" s="3" t="s">
        <v>353</v>
      </c>
      <c r="B6" s="4">
        <v>45418</v>
      </c>
    </row>
    <row r="7" spans="1:3" s="111" customFormat="1">
      <c r="B7" s="111">
        <v>2023</v>
      </c>
    </row>
    <row r="8" spans="1:3" s="111" customFormat="1">
      <c r="B8" s="111" t="s">
        <v>345</v>
      </c>
      <c r="C8" s="111" t="s">
        <v>349</v>
      </c>
    </row>
    <row r="9" spans="1:3">
      <c r="A9" s="33" t="s">
        <v>131</v>
      </c>
      <c r="B9" s="117">
        <v>675.12800000000004</v>
      </c>
      <c r="C9" s="118">
        <v>3.1240898769999998</v>
      </c>
    </row>
    <row r="10" spans="1:3">
      <c r="A10" s="33" t="s">
        <v>132</v>
      </c>
      <c r="B10" s="117">
        <v>349.71499999999997</v>
      </c>
      <c r="C10" s="118">
        <v>9.1313113520000009</v>
      </c>
    </row>
    <row r="11" spans="1:3">
      <c r="A11" s="33" t="s">
        <v>133</v>
      </c>
      <c r="B11" s="117">
        <v>134.101</v>
      </c>
      <c r="C11" s="118">
        <v>0.32289589299999999</v>
      </c>
    </row>
    <row r="12" spans="1:3">
      <c r="A12" s="33" t="s">
        <v>134</v>
      </c>
      <c r="B12" s="117">
        <v>64.932000000000002</v>
      </c>
      <c r="C12" s="118">
        <v>0.98402799100000005</v>
      </c>
    </row>
    <row r="13" spans="1:3">
      <c r="A13" s="33" t="s">
        <v>135</v>
      </c>
      <c r="B13" s="117">
        <v>37.469000000000001</v>
      </c>
      <c r="C13" s="118">
        <v>1.1247805794000001</v>
      </c>
    </row>
    <row r="14" spans="1:3">
      <c r="A14" s="33" t="s">
        <v>136</v>
      </c>
      <c r="B14" s="117">
        <v>23.263000000000002</v>
      </c>
      <c r="C14" s="118">
        <v>9.1947999000000002E-2</v>
      </c>
    </row>
    <row r="15" spans="1:3">
      <c r="A15" s="33" t="s">
        <v>137</v>
      </c>
      <c r="B15" s="117">
        <v>8.1999999999999993</v>
      </c>
      <c r="C15" s="118">
        <v>0.71200423499999999</v>
      </c>
    </row>
    <row r="16" spans="1:3">
      <c r="A16" s="33" t="s">
        <v>138</v>
      </c>
      <c r="B16" s="119">
        <v>0.49</v>
      </c>
      <c r="C16" s="118">
        <v>1.7359306000000001E-2</v>
      </c>
    </row>
    <row r="17" spans="1:3">
      <c r="A17" s="33" t="s">
        <v>121</v>
      </c>
      <c r="B17" s="119">
        <v>302.87400000000002</v>
      </c>
      <c r="C17" s="118">
        <v>1.599984581</v>
      </c>
    </row>
    <row r="53" spans="9:11">
      <c r="I53" s="114"/>
    </row>
    <row r="54" spans="9:11">
      <c r="I54" s="114"/>
    </row>
    <row r="55" spans="9:11">
      <c r="I55" s="114"/>
    </row>
    <row r="56" spans="9:11">
      <c r="I56" s="114"/>
    </row>
    <row r="57" spans="9:11">
      <c r="I57" s="114"/>
    </row>
    <row r="58" spans="9:11">
      <c r="I58" s="114"/>
    </row>
    <row r="59" spans="9:11">
      <c r="I59" s="114"/>
    </row>
    <row r="60" spans="9:11">
      <c r="I60" s="114"/>
    </row>
    <row r="61" spans="9:11">
      <c r="I61" s="114"/>
    </row>
    <row r="64" spans="9:11">
      <c r="I64" s="114"/>
      <c r="J64" s="117"/>
      <c r="K64" s="117"/>
    </row>
    <row r="65" spans="9:11">
      <c r="I65" s="114"/>
      <c r="J65" s="117"/>
      <c r="K65" s="117"/>
    </row>
    <row r="66" spans="9:11">
      <c r="I66" s="114"/>
      <c r="J66" s="117"/>
      <c r="K66" s="117"/>
    </row>
    <row r="67" spans="9:11">
      <c r="I67" s="114"/>
      <c r="J67" s="117"/>
      <c r="K67" s="117"/>
    </row>
    <row r="68" spans="9:11">
      <c r="I68" s="114"/>
      <c r="J68" s="117"/>
      <c r="K68" s="117"/>
    </row>
    <row r="69" spans="9:11">
      <c r="I69" s="114"/>
      <c r="J69" s="117"/>
      <c r="K69" s="117"/>
    </row>
    <row r="70" spans="9:11">
      <c r="I70" s="114"/>
      <c r="J70" s="117"/>
      <c r="K70" s="117"/>
    </row>
    <row r="71" spans="9:11">
      <c r="I71" s="114"/>
      <c r="J71" s="117"/>
      <c r="K71" s="117"/>
    </row>
    <row r="72" spans="9:11">
      <c r="I72" s="114"/>
      <c r="J72" s="117"/>
      <c r="K72" s="117"/>
    </row>
  </sheetData>
  <sortState xmlns:xlrd2="http://schemas.microsoft.com/office/spreadsheetml/2017/richdata2" ref="I53:K60">
    <sortCondition descending="1" ref="J53:J60"/>
  </sortState>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857B09-4D7D-4FE3-BC52-7F8D1F587D9A}">
  <sheetPr codeName="Sheet5"/>
  <dimension ref="A1:C45"/>
  <sheetViews>
    <sheetView workbookViewId="0">
      <selection activeCell="B4" sqref="B4"/>
    </sheetView>
  </sheetViews>
  <sheetFormatPr defaultColWidth="9" defaultRowHeight="12"/>
  <cols>
    <col min="1" max="1" width="9" style="2"/>
    <col min="2" max="2" width="18.375" style="16" bestFit="1" customWidth="1"/>
    <col min="3" max="3" width="17.125" style="16" bestFit="1" customWidth="1"/>
    <col min="4" max="16384" width="9" style="2"/>
  </cols>
  <sheetData>
    <row r="1" spans="1:3" s="10" customFormat="1">
      <c r="A1" s="10" t="s">
        <v>394</v>
      </c>
      <c r="B1" s="9" t="s">
        <v>510</v>
      </c>
      <c r="C1" s="9"/>
    </row>
    <row r="2" spans="1:3" s="3" customFormat="1">
      <c r="B2" s="7"/>
      <c r="C2" s="7"/>
    </row>
    <row r="3" spans="1:3" s="3" customFormat="1">
      <c r="A3" s="3" t="s">
        <v>12</v>
      </c>
      <c r="B3" s="7" t="s">
        <v>511</v>
      </c>
      <c r="C3" s="7"/>
    </row>
    <row r="4" spans="1:3" s="3" customFormat="1">
      <c r="A4" s="3" t="s">
        <v>13</v>
      </c>
      <c r="B4" s="16" t="s">
        <v>473</v>
      </c>
      <c r="C4" s="7"/>
    </row>
    <row r="5" spans="1:3" s="3" customFormat="1">
      <c r="A5" s="3" t="s">
        <v>15</v>
      </c>
      <c r="B5" s="7" t="s">
        <v>352</v>
      </c>
      <c r="C5" s="7"/>
    </row>
    <row r="6" spans="1:3" s="3" customFormat="1">
      <c r="A6" s="3" t="s">
        <v>353</v>
      </c>
      <c r="B6" s="231">
        <v>45418</v>
      </c>
      <c r="C6" s="7"/>
    </row>
    <row r="8" spans="1:3">
      <c r="A8" s="2" t="s">
        <v>0</v>
      </c>
      <c r="B8" s="16" t="s">
        <v>464</v>
      </c>
      <c r="C8" s="16" t="s">
        <v>139</v>
      </c>
    </row>
    <row r="9" spans="1:3">
      <c r="A9" s="2" t="s">
        <v>140</v>
      </c>
      <c r="B9" s="16">
        <v>703</v>
      </c>
      <c r="C9" s="16">
        <v>33613</v>
      </c>
    </row>
    <row r="10" spans="1:3">
      <c r="A10" s="2" t="s">
        <v>141</v>
      </c>
      <c r="B10" s="16">
        <v>725</v>
      </c>
      <c r="C10" s="16">
        <v>34414</v>
      </c>
    </row>
    <row r="11" spans="1:3">
      <c r="A11" s="2" t="s">
        <v>142</v>
      </c>
      <c r="B11" s="16">
        <v>704</v>
      </c>
      <c r="C11" s="16">
        <v>34006</v>
      </c>
    </row>
    <row r="12" spans="1:3">
      <c r="A12" s="2" t="s">
        <v>143</v>
      </c>
      <c r="B12" s="16">
        <v>606</v>
      </c>
      <c r="C12" s="16">
        <v>34685</v>
      </c>
    </row>
    <row r="13" spans="1:3">
      <c r="A13" s="2" t="s">
        <v>144</v>
      </c>
      <c r="B13" s="16">
        <v>541</v>
      </c>
      <c r="C13" s="16">
        <v>38113</v>
      </c>
    </row>
    <row r="14" spans="1:3">
      <c r="A14" s="2" t="s">
        <v>145</v>
      </c>
      <c r="B14" s="16">
        <v>527</v>
      </c>
      <c r="C14" s="16">
        <v>39883</v>
      </c>
    </row>
    <row r="15" spans="1:3">
      <c r="A15" s="2" t="s">
        <v>146</v>
      </c>
      <c r="B15" s="16">
        <v>487</v>
      </c>
      <c r="C15" s="16">
        <v>39802</v>
      </c>
    </row>
    <row r="16" spans="1:3">
      <c r="A16" s="2" t="s">
        <v>147</v>
      </c>
      <c r="B16" s="16">
        <v>563</v>
      </c>
      <c r="C16" s="16">
        <v>40888</v>
      </c>
    </row>
    <row r="17" spans="1:3">
      <c r="A17" s="2" t="s">
        <v>148</v>
      </c>
      <c r="B17" s="16">
        <v>497</v>
      </c>
      <c r="C17" s="16">
        <v>43132</v>
      </c>
    </row>
    <row r="18" spans="1:3">
      <c r="A18" s="2" t="s">
        <v>149</v>
      </c>
      <c r="B18" s="16">
        <v>579</v>
      </c>
      <c r="C18" s="16">
        <v>50496</v>
      </c>
    </row>
    <row r="19" spans="1:3">
      <c r="A19" s="2" t="s">
        <v>150</v>
      </c>
      <c r="B19" s="16">
        <v>551</v>
      </c>
      <c r="C19" s="16">
        <v>45183</v>
      </c>
    </row>
    <row r="20" spans="1:3">
      <c r="A20" s="2" t="s">
        <v>151</v>
      </c>
      <c r="B20" s="16">
        <v>513</v>
      </c>
      <c r="C20" s="16">
        <v>47316</v>
      </c>
    </row>
    <row r="21" spans="1:3">
      <c r="A21" s="2" t="s">
        <v>66</v>
      </c>
      <c r="B21" s="16">
        <v>449</v>
      </c>
      <c r="C21" s="16">
        <v>47341</v>
      </c>
    </row>
    <row r="22" spans="1:3">
      <c r="A22" s="2" t="s">
        <v>67</v>
      </c>
      <c r="B22" s="16">
        <v>452</v>
      </c>
      <c r="C22" s="16">
        <v>45086</v>
      </c>
    </row>
    <row r="23" spans="1:3">
      <c r="A23" s="2" t="s">
        <v>68</v>
      </c>
      <c r="B23" s="16">
        <v>427</v>
      </c>
      <c r="C23" s="16">
        <v>42974</v>
      </c>
    </row>
    <row r="24" spans="1:3">
      <c r="A24" s="2" t="s">
        <v>69</v>
      </c>
      <c r="B24" s="16">
        <v>403</v>
      </c>
      <c r="C24" s="16">
        <v>41644</v>
      </c>
    </row>
    <row r="25" spans="1:3">
      <c r="A25" s="2" t="s">
        <v>70</v>
      </c>
      <c r="B25" s="16">
        <v>406</v>
      </c>
      <c r="C25" s="16">
        <v>39063</v>
      </c>
    </row>
    <row r="26" spans="1:3">
      <c r="A26" s="2" t="s">
        <v>71</v>
      </c>
      <c r="B26" s="16">
        <v>424</v>
      </c>
      <c r="C26" s="16">
        <v>34482</v>
      </c>
    </row>
    <row r="27" spans="1:3">
      <c r="A27" s="2" t="s">
        <v>72</v>
      </c>
      <c r="B27" s="16">
        <v>316</v>
      </c>
      <c r="C27" s="16">
        <v>31522</v>
      </c>
    </row>
    <row r="28" spans="1:3">
      <c r="A28" s="2" t="s">
        <v>73</v>
      </c>
      <c r="B28" s="16">
        <v>296</v>
      </c>
      <c r="C28" s="16">
        <v>30711</v>
      </c>
    </row>
    <row r="29" spans="1:3">
      <c r="A29" s="2" t="s">
        <v>74</v>
      </c>
      <c r="B29" s="16">
        <v>297</v>
      </c>
      <c r="C29" s="16">
        <v>31803</v>
      </c>
    </row>
    <row r="30" spans="1:3">
      <c r="A30" s="2" t="s">
        <v>75</v>
      </c>
      <c r="B30" s="16">
        <v>250</v>
      </c>
      <c r="C30" s="16">
        <v>29069</v>
      </c>
    </row>
    <row r="31" spans="1:3">
      <c r="A31" s="2" t="s">
        <v>76</v>
      </c>
      <c r="B31" s="16">
        <v>257</v>
      </c>
      <c r="C31" s="16">
        <v>37631</v>
      </c>
    </row>
    <row r="32" spans="1:3">
      <c r="A32" s="2" t="s">
        <v>77</v>
      </c>
      <c r="B32" s="16">
        <v>257</v>
      </c>
      <c r="C32" s="16">
        <v>34992</v>
      </c>
    </row>
    <row r="33" spans="1:3">
      <c r="A33" s="2" t="s">
        <v>78</v>
      </c>
      <c r="B33" s="16">
        <v>285</v>
      </c>
      <c r="C33" s="16">
        <v>34051</v>
      </c>
    </row>
    <row r="34" spans="1:3">
      <c r="A34" s="2" t="s">
        <v>79</v>
      </c>
      <c r="B34" s="16">
        <v>261</v>
      </c>
      <c r="C34" s="16">
        <v>33792</v>
      </c>
    </row>
    <row r="35" spans="1:3">
      <c r="A35" s="2" t="s">
        <v>80</v>
      </c>
      <c r="B35" s="16">
        <v>249</v>
      </c>
      <c r="C35" s="16">
        <v>34720</v>
      </c>
    </row>
    <row r="36" spans="1:3">
      <c r="A36" s="2" t="s">
        <v>52</v>
      </c>
      <c r="B36" s="16">
        <v>232</v>
      </c>
      <c r="C36" s="16">
        <v>33075</v>
      </c>
    </row>
    <row r="37" spans="1:3">
      <c r="A37" s="2" t="s">
        <v>53</v>
      </c>
      <c r="B37" s="16">
        <v>318</v>
      </c>
      <c r="C37" s="16">
        <v>30340</v>
      </c>
    </row>
    <row r="38" spans="1:3">
      <c r="A38" s="2" t="s">
        <v>54</v>
      </c>
      <c r="B38" s="16">
        <v>207</v>
      </c>
      <c r="C38" s="16">
        <v>27669</v>
      </c>
    </row>
    <row r="39" spans="1:3">
      <c r="A39" s="2" t="s">
        <v>55</v>
      </c>
      <c r="B39" s="16">
        <v>177</v>
      </c>
      <c r="C39" s="16">
        <v>27753</v>
      </c>
    </row>
    <row r="40" spans="1:3">
      <c r="A40" s="2" t="s">
        <v>56</v>
      </c>
      <c r="B40" s="16">
        <v>187</v>
      </c>
      <c r="C40" s="16">
        <v>28549</v>
      </c>
    </row>
    <row r="41" spans="1:3">
      <c r="A41" s="2" t="s">
        <v>57</v>
      </c>
      <c r="B41" s="16">
        <v>175</v>
      </c>
      <c r="C41" s="16">
        <v>27043</v>
      </c>
    </row>
    <row r="42" spans="1:3">
      <c r="A42" s="2" t="s">
        <v>359</v>
      </c>
      <c r="B42" s="232">
        <v>192</v>
      </c>
      <c r="C42" s="232">
        <v>25593</v>
      </c>
    </row>
    <row r="44" spans="1:3">
      <c r="B44" s="232"/>
      <c r="C44" s="232"/>
    </row>
    <row r="45" spans="1:3">
      <c r="B45" s="233"/>
      <c r="C45" s="233"/>
    </row>
  </sheetData>
  <phoneticPr fontId="25" type="noConversion"/>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CC2A54-5BD5-41DF-9917-E4601CFBECAC}">
  <sheetPr codeName="Sheet6"/>
  <dimension ref="A1:W28"/>
  <sheetViews>
    <sheetView workbookViewId="0">
      <selection activeCell="F31" sqref="E31:F32"/>
    </sheetView>
  </sheetViews>
  <sheetFormatPr defaultColWidth="9" defaultRowHeight="12"/>
  <cols>
    <col min="1" max="1" width="18" style="3" customWidth="1"/>
    <col min="2" max="2" width="16.75" style="3" customWidth="1"/>
    <col min="3" max="23" width="10.75" style="3" bestFit="1" customWidth="1"/>
    <col min="24" max="24" width="12.375" style="3" customWidth="1"/>
    <col min="25" max="16384" width="9" style="3"/>
  </cols>
  <sheetData>
    <row r="1" spans="1:23" s="10" customFormat="1">
      <c r="A1" s="10" t="s">
        <v>153</v>
      </c>
      <c r="B1" s="10" t="s">
        <v>395</v>
      </c>
    </row>
    <row r="3" spans="1:23">
      <c r="A3" s="3" t="s">
        <v>12</v>
      </c>
      <c r="B3" s="3" t="s">
        <v>105</v>
      </c>
    </row>
    <row r="4" spans="1:23">
      <c r="A4" s="3" t="s">
        <v>13</v>
      </c>
      <c r="B4" s="3" t="s">
        <v>519</v>
      </c>
    </row>
    <row r="5" spans="1:23">
      <c r="A5" s="3" t="s">
        <v>15</v>
      </c>
      <c r="B5" s="3" t="s">
        <v>352</v>
      </c>
    </row>
    <row r="6" spans="1:23">
      <c r="A6" s="3" t="s">
        <v>353</v>
      </c>
      <c r="B6" s="4">
        <v>45418</v>
      </c>
    </row>
    <row r="7" spans="1:23">
      <c r="B7" s="4"/>
    </row>
    <row r="8" spans="1:23" s="10" customFormat="1">
      <c r="B8" s="235" t="s">
        <v>520</v>
      </c>
    </row>
    <row r="9" spans="1:23" s="10" customFormat="1">
      <c r="A9" s="10" t="s">
        <v>0</v>
      </c>
      <c r="B9" s="10" t="s">
        <v>151</v>
      </c>
      <c r="C9" s="10" t="s">
        <v>66</v>
      </c>
      <c r="D9" s="10" t="s">
        <v>67</v>
      </c>
      <c r="E9" s="10" t="s">
        <v>68</v>
      </c>
      <c r="F9" s="10" t="s">
        <v>69</v>
      </c>
      <c r="G9" s="10" t="s">
        <v>70</v>
      </c>
      <c r="H9" s="10" t="s">
        <v>71</v>
      </c>
      <c r="I9" s="10" t="s">
        <v>72</v>
      </c>
      <c r="J9" s="10" t="s">
        <v>73</v>
      </c>
      <c r="K9" s="10" t="s">
        <v>74</v>
      </c>
      <c r="L9" s="10" t="s">
        <v>75</v>
      </c>
      <c r="M9" s="10" t="s">
        <v>76</v>
      </c>
      <c r="N9" s="10" t="s">
        <v>77</v>
      </c>
      <c r="O9" s="10" t="s">
        <v>78</v>
      </c>
      <c r="P9" s="10" t="s">
        <v>79</v>
      </c>
      <c r="Q9" s="10" t="s">
        <v>80</v>
      </c>
      <c r="R9" s="10" t="s">
        <v>52</v>
      </c>
      <c r="S9" s="10" t="s">
        <v>53</v>
      </c>
      <c r="T9" s="10" t="s">
        <v>54</v>
      </c>
      <c r="U9" s="10" t="s">
        <v>55</v>
      </c>
      <c r="V9" s="10" t="s">
        <v>56</v>
      </c>
      <c r="W9" s="10" t="s">
        <v>57</v>
      </c>
    </row>
    <row r="10" spans="1:23">
      <c r="A10" s="3" t="s">
        <v>80</v>
      </c>
      <c r="B10" s="7">
        <v>7558445861</v>
      </c>
      <c r="C10" s="7">
        <v>2386875870</v>
      </c>
      <c r="D10" s="7">
        <v>2389623968</v>
      </c>
      <c r="E10" s="7">
        <v>2159984272</v>
      </c>
      <c r="F10" s="7">
        <v>2396001304</v>
      </c>
      <c r="G10" s="7">
        <v>2399697463</v>
      </c>
      <c r="H10" s="7">
        <v>2495666753</v>
      </c>
      <c r="I10" s="7">
        <v>2508756367</v>
      </c>
      <c r="J10" s="7">
        <v>2541537007</v>
      </c>
      <c r="K10" s="7">
        <v>2594649986</v>
      </c>
      <c r="L10" s="7">
        <v>2712134626</v>
      </c>
      <c r="M10" s="7">
        <v>2856265673</v>
      </c>
      <c r="N10" s="7">
        <v>2984896651</v>
      </c>
      <c r="O10" s="7">
        <v>3138616165</v>
      </c>
      <c r="P10" s="7">
        <v>3307095213</v>
      </c>
      <c r="Q10" s="7">
        <v>2478139094</v>
      </c>
      <c r="R10" s="7"/>
      <c r="S10" s="7"/>
      <c r="T10" s="7"/>
      <c r="U10" s="7"/>
      <c r="V10" s="7"/>
      <c r="W10" s="7"/>
    </row>
    <row r="11" spans="1:23">
      <c r="A11" s="3" t="s">
        <v>52</v>
      </c>
      <c r="B11" s="7"/>
      <c r="C11" s="7">
        <v>7893015817</v>
      </c>
      <c r="D11" s="7">
        <v>2285091133</v>
      </c>
      <c r="E11" s="7">
        <v>2008557894</v>
      </c>
      <c r="F11" s="7">
        <v>2101856040</v>
      </c>
      <c r="G11" s="7">
        <v>2045588047</v>
      </c>
      <c r="H11" s="7">
        <v>2035392335</v>
      </c>
      <c r="I11" s="7">
        <v>1988574861</v>
      </c>
      <c r="J11" s="7">
        <v>1986878515</v>
      </c>
      <c r="K11" s="7">
        <v>1943768999</v>
      </c>
      <c r="L11" s="7">
        <v>1945742118</v>
      </c>
      <c r="M11" s="7">
        <v>2034115436</v>
      </c>
      <c r="N11" s="7">
        <v>2013302943</v>
      </c>
      <c r="O11" s="7">
        <v>2059057548</v>
      </c>
      <c r="P11" s="7">
        <v>1986699316</v>
      </c>
      <c r="Q11" s="7">
        <v>2116215232</v>
      </c>
      <c r="R11" s="7">
        <v>2163814521</v>
      </c>
      <c r="S11" s="7"/>
      <c r="T11" s="7"/>
      <c r="U11" s="7"/>
      <c r="V11" s="7"/>
      <c r="W11" s="7"/>
    </row>
    <row r="12" spans="1:23">
      <c r="A12" s="3" t="s">
        <v>53</v>
      </c>
      <c r="B12" s="7"/>
      <c r="C12" s="7"/>
      <c r="D12" s="7">
        <v>7676123838</v>
      </c>
      <c r="E12" s="7">
        <v>1907567406</v>
      </c>
      <c r="F12" s="7">
        <v>2017626870</v>
      </c>
      <c r="G12" s="7">
        <v>1970893897</v>
      </c>
      <c r="H12" s="7">
        <v>1922444628</v>
      </c>
      <c r="I12" s="7">
        <v>1902423388</v>
      </c>
      <c r="J12" s="7">
        <v>1889452620</v>
      </c>
      <c r="K12" s="7">
        <v>1888318904</v>
      </c>
      <c r="L12" s="7">
        <v>1849812905</v>
      </c>
      <c r="M12" s="7">
        <v>1881884154</v>
      </c>
      <c r="N12" s="7">
        <v>1938797905</v>
      </c>
      <c r="O12" s="7">
        <v>1975864731</v>
      </c>
      <c r="P12" s="7">
        <v>1879394711</v>
      </c>
      <c r="Q12" s="7">
        <v>2012777134</v>
      </c>
      <c r="R12" s="7">
        <v>1979237065</v>
      </c>
      <c r="S12" s="7">
        <v>2398043244</v>
      </c>
      <c r="T12" s="7"/>
      <c r="U12" s="7"/>
      <c r="V12" s="7"/>
      <c r="W12" s="7"/>
    </row>
    <row r="13" spans="1:23">
      <c r="A13" s="3" t="s">
        <v>54</v>
      </c>
      <c r="B13" s="7"/>
      <c r="C13" s="7"/>
      <c r="D13" s="7"/>
      <c r="E13" s="7">
        <v>7265535850</v>
      </c>
      <c r="F13" s="7">
        <v>1999376728</v>
      </c>
      <c r="G13" s="7">
        <v>1910523025</v>
      </c>
      <c r="H13" s="7">
        <v>1907670684</v>
      </c>
      <c r="I13" s="7">
        <v>1792510928</v>
      </c>
      <c r="J13" s="7">
        <v>1821425059</v>
      </c>
      <c r="K13" s="7">
        <v>1832770262</v>
      </c>
      <c r="L13" s="7">
        <v>1718849021</v>
      </c>
      <c r="M13" s="7">
        <v>1795798952</v>
      </c>
      <c r="N13" s="7">
        <v>1885042657</v>
      </c>
      <c r="O13" s="7">
        <v>1925915155</v>
      </c>
      <c r="P13" s="7">
        <v>1837056190</v>
      </c>
      <c r="Q13" s="7">
        <v>1880664905</v>
      </c>
      <c r="R13" s="7">
        <v>1909400210</v>
      </c>
      <c r="S13" s="7">
        <v>1886239659</v>
      </c>
      <c r="T13" s="7">
        <v>1919688812</v>
      </c>
      <c r="U13" s="7"/>
      <c r="V13" s="7"/>
      <c r="W13" s="7"/>
    </row>
    <row r="14" spans="1:23">
      <c r="A14" s="3" t="s">
        <v>55</v>
      </c>
      <c r="B14" s="7"/>
      <c r="C14" s="7"/>
      <c r="D14" s="7"/>
      <c r="E14" s="7"/>
      <c r="F14" s="7">
        <v>7482213719</v>
      </c>
      <c r="G14" s="7">
        <v>1724520406</v>
      </c>
      <c r="H14" s="7">
        <v>1730167827</v>
      </c>
      <c r="I14" s="7">
        <v>1603607289</v>
      </c>
      <c r="J14" s="7">
        <v>1656886754</v>
      </c>
      <c r="K14" s="7">
        <v>1632611448</v>
      </c>
      <c r="L14" s="7">
        <v>1465022684</v>
      </c>
      <c r="M14" s="7">
        <v>1585030476</v>
      </c>
      <c r="N14" s="7">
        <v>1754951386</v>
      </c>
      <c r="O14" s="7">
        <v>1798432011</v>
      </c>
      <c r="P14" s="7">
        <v>1796925596</v>
      </c>
      <c r="Q14" s="7">
        <v>1872324439</v>
      </c>
      <c r="R14" s="7">
        <v>1859352222</v>
      </c>
      <c r="S14" s="7">
        <v>1864121324</v>
      </c>
      <c r="T14" s="7">
        <v>1798951674</v>
      </c>
      <c r="U14" s="7">
        <v>1769137519</v>
      </c>
      <c r="V14" s="7"/>
      <c r="W14" s="7"/>
    </row>
    <row r="15" spans="1:23">
      <c r="A15" s="3" t="s">
        <v>56</v>
      </c>
      <c r="B15" s="7"/>
      <c r="C15" s="7"/>
      <c r="D15" s="7"/>
      <c r="E15" s="7"/>
      <c r="F15" s="7"/>
      <c r="G15" s="7">
        <v>6968570732</v>
      </c>
      <c r="H15" s="7">
        <v>1740968199</v>
      </c>
      <c r="I15" s="7">
        <v>1669290346</v>
      </c>
      <c r="J15" s="7">
        <v>1639976083</v>
      </c>
      <c r="K15" s="7">
        <v>1697232171</v>
      </c>
      <c r="L15" s="7">
        <v>1495505025</v>
      </c>
      <c r="M15" s="7">
        <v>1659721715</v>
      </c>
      <c r="N15" s="7">
        <v>1762056063</v>
      </c>
      <c r="O15" s="7">
        <v>1764157441</v>
      </c>
      <c r="P15" s="7">
        <v>1744489210</v>
      </c>
      <c r="Q15" s="7">
        <v>1881291089</v>
      </c>
      <c r="R15" s="7">
        <v>1903240056</v>
      </c>
      <c r="S15" s="7">
        <v>1883778291</v>
      </c>
      <c r="T15" s="7">
        <v>1818505014</v>
      </c>
      <c r="U15" s="7">
        <v>1747946826</v>
      </c>
      <c r="V15" s="7">
        <v>1879643867</v>
      </c>
      <c r="W15" s="7"/>
    </row>
    <row r="16" spans="1:23">
      <c r="A16" s="3" t="s">
        <v>57</v>
      </c>
      <c r="B16" s="7"/>
      <c r="C16" s="7"/>
      <c r="D16" s="7"/>
      <c r="E16" s="7"/>
      <c r="F16" s="7"/>
      <c r="G16" s="7"/>
      <c r="H16" s="7">
        <v>6710225066</v>
      </c>
      <c r="I16" s="7">
        <v>1557719248</v>
      </c>
      <c r="J16" s="7">
        <v>1500181881</v>
      </c>
      <c r="K16" s="7">
        <v>1505404957</v>
      </c>
      <c r="L16" s="7">
        <v>1310469818</v>
      </c>
      <c r="M16" s="7">
        <v>1458809677</v>
      </c>
      <c r="N16" s="7">
        <v>1578207150</v>
      </c>
      <c r="O16" s="7">
        <v>1561330202</v>
      </c>
      <c r="P16" s="7">
        <v>1523189584</v>
      </c>
      <c r="Q16" s="7">
        <v>1594044111</v>
      </c>
      <c r="R16" s="7">
        <v>1653429493</v>
      </c>
      <c r="S16" s="7">
        <v>1726359971</v>
      </c>
      <c r="T16" s="7">
        <v>1656122843</v>
      </c>
      <c r="U16" s="7">
        <v>1593009735</v>
      </c>
      <c r="V16" s="7">
        <v>1767188837</v>
      </c>
      <c r="W16" s="7">
        <v>1982045801</v>
      </c>
    </row>
    <row r="18" spans="1:8">
      <c r="B18" s="3" t="s">
        <v>105</v>
      </c>
    </row>
    <row r="19" spans="1:8">
      <c r="B19" s="3" t="s">
        <v>152</v>
      </c>
    </row>
    <row r="20" spans="1:8">
      <c r="A20" s="3" t="s">
        <v>0</v>
      </c>
      <c r="B20" s="121" t="s">
        <v>389</v>
      </c>
      <c r="C20" s="121" t="s">
        <v>390</v>
      </c>
      <c r="D20" s="121" t="s">
        <v>391</v>
      </c>
      <c r="E20" s="121" t="s">
        <v>392</v>
      </c>
      <c r="F20" s="121" t="s">
        <v>393</v>
      </c>
    </row>
    <row r="21" spans="1:8">
      <c r="A21" s="3" t="s">
        <v>80</v>
      </c>
      <c r="B21" s="234">
        <f t="shared" ref="B21:B27" si="0">SUM(B10:H10)/1000000000</f>
        <v>21.786295491000001</v>
      </c>
      <c r="C21" s="234">
        <f t="shared" ref="C21:C27" si="1">SUM(I10:M10)/1000000000</f>
        <v>13.213343659</v>
      </c>
      <c r="D21" s="234">
        <f t="shared" ref="D21:D27" si="2">SUM(N10:R10)/1000000000</f>
        <v>11.908747122999999</v>
      </c>
      <c r="E21" s="234">
        <f t="shared" ref="E21:E27" si="3">SUM(S10:W10)/1000000000</f>
        <v>0</v>
      </c>
      <c r="F21" s="234">
        <f>SUM(B21:E21)</f>
        <v>46.908386272999998</v>
      </c>
    </row>
    <row r="22" spans="1:8">
      <c r="A22" s="3" t="s">
        <v>52</v>
      </c>
      <c r="B22" s="234">
        <f t="shared" si="0"/>
        <v>18.369501266</v>
      </c>
      <c r="C22" s="234">
        <f t="shared" si="1"/>
        <v>9.8990799289999991</v>
      </c>
      <c r="D22" s="234">
        <f t="shared" si="2"/>
        <v>10.33908956</v>
      </c>
      <c r="E22" s="234">
        <f t="shared" si="3"/>
        <v>0</v>
      </c>
      <c r="F22" s="234">
        <f t="shared" ref="F22:F27" si="4">SUM(B22:E22)</f>
        <v>38.607670755000001</v>
      </c>
    </row>
    <row r="23" spans="1:8">
      <c r="A23" s="3" t="s">
        <v>53</v>
      </c>
      <c r="B23" s="234">
        <f t="shared" si="0"/>
        <v>15.494656639</v>
      </c>
      <c r="C23" s="234">
        <f t="shared" si="1"/>
        <v>9.4118919709999993</v>
      </c>
      <c r="D23" s="234">
        <f t="shared" si="2"/>
        <v>9.7860715460000005</v>
      </c>
      <c r="E23" s="234">
        <f t="shared" si="3"/>
        <v>2.3980432440000001</v>
      </c>
      <c r="F23" s="234">
        <f t="shared" si="4"/>
        <v>37.090663400000004</v>
      </c>
    </row>
    <row r="24" spans="1:8">
      <c r="A24" s="3" t="s">
        <v>54</v>
      </c>
      <c r="B24" s="234">
        <f t="shared" si="0"/>
        <v>13.083106287</v>
      </c>
      <c r="C24" s="234">
        <f t="shared" si="1"/>
        <v>8.9613542220000006</v>
      </c>
      <c r="D24" s="234">
        <f t="shared" si="2"/>
        <v>9.4380791169999991</v>
      </c>
      <c r="E24" s="234">
        <f t="shared" si="3"/>
        <v>3.8059284710000001</v>
      </c>
      <c r="F24" s="234">
        <f t="shared" si="4"/>
        <v>35.288468096999999</v>
      </c>
    </row>
    <row r="25" spans="1:8">
      <c r="A25" s="3" t="s">
        <v>55</v>
      </c>
      <c r="B25" s="234">
        <f t="shared" si="0"/>
        <v>10.936901951999999</v>
      </c>
      <c r="C25" s="234">
        <f t="shared" si="1"/>
        <v>7.9431586510000001</v>
      </c>
      <c r="D25" s="234">
        <f t="shared" si="2"/>
        <v>9.0819856540000004</v>
      </c>
      <c r="E25" s="234">
        <f t="shared" si="3"/>
        <v>5.4322105169999997</v>
      </c>
      <c r="F25" s="234">
        <f t="shared" si="4"/>
        <v>33.394256773999999</v>
      </c>
    </row>
    <row r="26" spans="1:8">
      <c r="A26" s="3" t="s">
        <v>56</v>
      </c>
      <c r="B26" s="234">
        <f t="shared" si="0"/>
        <v>8.7095389310000009</v>
      </c>
      <c r="C26" s="234">
        <f t="shared" si="1"/>
        <v>8.1617253400000003</v>
      </c>
      <c r="D26" s="234">
        <f t="shared" si="2"/>
        <v>9.0552338589999994</v>
      </c>
      <c r="E26" s="234">
        <f t="shared" si="3"/>
        <v>7.3298739980000001</v>
      </c>
      <c r="F26" s="234">
        <f t="shared" si="4"/>
        <v>33.256372127999995</v>
      </c>
      <c r="G26" s="7"/>
    </row>
    <row r="27" spans="1:8">
      <c r="A27" s="3" t="s">
        <v>57</v>
      </c>
      <c r="B27" s="234">
        <f t="shared" si="0"/>
        <v>6.7102250659999996</v>
      </c>
      <c r="C27" s="234">
        <f t="shared" si="1"/>
        <v>7.332585581</v>
      </c>
      <c r="D27" s="234">
        <f t="shared" si="2"/>
        <v>7.9102005399999999</v>
      </c>
      <c r="E27" s="234">
        <f t="shared" si="3"/>
        <v>8.7247271869999992</v>
      </c>
      <c r="F27" s="234">
        <f t="shared" si="4"/>
        <v>30.677738374</v>
      </c>
      <c r="G27" s="8"/>
      <c r="H27" s="8"/>
    </row>
    <row r="28" spans="1:8">
      <c r="B28" s="8"/>
      <c r="C28" s="8"/>
      <c r="D28" s="8"/>
      <c r="E28" s="8"/>
      <c r="F28" s="8"/>
    </row>
  </sheetData>
  <phoneticPr fontId="25" type="noConversion"/>
  <pageMargins left="0.7" right="0.7" top="0.75" bottom="0.75" header="0.3" footer="0.3"/>
  <pageSetup orientation="portrait" r:id="rId1"/>
  <ignoredErrors>
    <ignoredError sqref="A10:A19 B9:Y31 A21:A27" numberStoredAsText="1"/>
  </ignoredError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Blad5"/>
  <dimension ref="A1:P51"/>
  <sheetViews>
    <sheetView workbookViewId="0">
      <selection activeCell="B8" sqref="B8"/>
    </sheetView>
  </sheetViews>
  <sheetFormatPr defaultColWidth="9" defaultRowHeight="12"/>
  <cols>
    <col min="1" max="1" width="22.5" style="3" customWidth="1"/>
    <col min="2" max="2" width="9.25" style="7" bestFit="1" customWidth="1"/>
    <col min="3" max="3" width="18" style="7" bestFit="1" customWidth="1"/>
    <col min="4" max="4" width="13.375" style="7" customWidth="1"/>
    <col min="5" max="5" width="22.5" style="7" customWidth="1"/>
    <col min="6" max="6" width="24.875" style="7" bestFit="1" customWidth="1"/>
    <col min="7" max="7" width="20.375" style="7" bestFit="1" customWidth="1"/>
    <col min="8" max="8" width="15.875" style="3" bestFit="1" customWidth="1"/>
    <col min="9" max="9" width="14.5" style="3" customWidth="1"/>
    <col min="10" max="10" width="11.75" style="3" customWidth="1"/>
    <col min="11" max="11" width="9" style="3"/>
    <col min="12" max="12" width="21.375" style="3" bestFit="1" customWidth="1"/>
    <col min="13" max="13" width="9" style="3"/>
    <col min="14" max="14" width="13.25" style="3" customWidth="1"/>
    <col min="15" max="18" width="9" style="3"/>
    <col min="19" max="23" width="8" style="3"/>
    <col min="24" max="24" width="8.375" style="3" bestFit="1" customWidth="1"/>
    <col min="25" max="16384" width="9" style="3"/>
  </cols>
  <sheetData>
    <row r="1" spans="1:14" s="10" customFormat="1">
      <c r="A1" s="10" t="s">
        <v>402</v>
      </c>
      <c r="B1" s="10" t="s">
        <v>397</v>
      </c>
    </row>
    <row r="2" spans="1:14">
      <c r="B2" s="3"/>
      <c r="C2" s="3"/>
      <c r="D2" s="3"/>
      <c r="E2" s="3"/>
      <c r="F2" s="3"/>
      <c r="G2" s="3"/>
    </row>
    <row r="3" spans="1:14">
      <c r="A3" s="3" t="s">
        <v>12</v>
      </c>
      <c r="B3" s="3" t="s">
        <v>398</v>
      </c>
      <c r="C3" s="3"/>
      <c r="D3" s="3"/>
      <c r="E3" s="3"/>
      <c r="F3" s="3"/>
      <c r="G3" s="3"/>
    </row>
    <row r="4" spans="1:14">
      <c r="A4" s="3" t="s">
        <v>13</v>
      </c>
      <c r="B4" s="3" t="s">
        <v>154</v>
      </c>
      <c r="C4" s="3"/>
      <c r="D4" s="3"/>
      <c r="E4" s="3"/>
      <c r="F4" s="3"/>
      <c r="G4" s="3"/>
    </row>
    <row r="5" spans="1:14">
      <c r="A5" s="3" t="s">
        <v>15</v>
      </c>
      <c r="B5" s="3" t="s">
        <v>227</v>
      </c>
      <c r="C5" s="3"/>
      <c r="D5" s="3"/>
      <c r="E5" s="3"/>
      <c r="F5" s="3"/>
      <c r="G5" s="3"/>
    </row>
    <row r="6" spans="1:14">
      <c r="A6" s="3" t="s">
        <v>353</v>
      </c>
      <c r="B6" s="4">
        <v>45418</v>
      </c>
      <c r="C6" s="3"/>
      <c r="D6" s="3"/>
      <c r="E6" s="3"/>
      <c r="F6" s="3"/>
      <c r="G6" s="3"/>
    </row>
    <row r="7" spans="1:14" s="238" customFormat="1">
      <c r="B7" s="239"/>
    </row>
    <row r="8" spans="1:14" s="240" customFormat="1">
      <c r="B8" s="243">
        <v>2022</v>
      </c>
      <c r="E8" s="240" t="s">
        <v>521</v>
      </c>
      <c r="F8" s="240" t="s">
        <v>175</v>
      </c>
      <c r="G8" s="240" t="s">
        <v>396</v>
      </c>
    </row>
    <row r="9" spans="1:14" s="10" customFormat="1">
      <c r="A9" s="10" t="s">
        <v>521</v>
      </c>
      <c r="B9" s="10" t="s">
        <v>194</v>
      </c>
      <c r="C9" s="10" t="s">
        <v>350</v>
      </c>
      <c r="E9" s="3" t="s">
        <v>136</v>
      </c>
      <c r="F9" s="11">
        <v>351003</v>
      </c>
      <c r="G9" s="11">
        <v>1352105213.1099999</v>
      </c>
      <c r="H9" s="3"/>
      <c r="I9" s="3"/>
      <c r="J9" s="3"/>
      <c r="K9" s="3"/>
      <c r="L9" s="3"/>
      <c r="M9" s="3"/>
      <c r="N9" s="3"/>
    </row>
    <row r="10" spans="1:14">
      <c r="A10" s="3" t="s">
        <v>136</v>
      </c>
      <c r="B10" s="7">
        <v>351003</v>
      </c>
      <c r="C10" s="6">
        <v>1.35210521311</v>
      </c>
      <c r="D10" s="3"/>
      <c r="E10" s="6" t="s">
        <v>155</v>
      </c>
      <c r="F10" s="11">
        <v>27179</v>
      </c>
      <c r="G10" s="11">
        <v>1342518524.29</v>
      </c>
    </row>
    <row r="11" spans="1:14">
      <c r="A11" s="3" t="s">
        <v>156</v>
      </c>
      <c r="B11" s="7">
        <v>112279</v>
      </c>
      <c r="C11" s="6">
        <v>1.0778256980700003</v>
      </c>
      <c r="D11" s="3"/>
      <c r="E11" s="6" t="s">
        <v>157</v>
      </c>
      <c r="F11" s="11">
        <v>28829</v>
      </c>
      <c r="G11" s="11">
        <v>6563933369.0900002</v>
      </c>
    </row>
    <row r="12" spans="1:14">
      <c r="A12" s="3" t="s">
        <v>158</v>
      </c>
      <c r="B12" s="7">
        <v>102794</v>
      </c>
      <c r="C12" s="6">
        <v>1.1827521005699999</v>
      </c>
      <c r="D12" s="3"/>
      <c r="E12" s="6" t="s">
        <v>159</v>
      </c>
      <c r="F12" s="11">
        <v>45605</v>
      </c>
      <c r="G12" s="11">
        <v>243398647.5</v>
      </c>
      <c r="L12" s="7"/>
      <c r="M12" s="7"/>
    </row>
    <row r="13" spans="1:14">
      <c r="A13" s="3" t="s">
        <v>160</v>
      </c>
      <c r="B13" s="7">
        <v>89463</v>
      </c>
      <c r="C13" s="6">
        <v>4.9737688377799998</v>
      </c>
      <c r="D13" s="3"/>
      <c r="E13" s="6" t="s">
        <v>161</v>
      </c>
      <c r="F13" s="11"/>
      <c r="G13" s="11">
        <v>23976354</v>
      </c>
    </row>
    <row r="14" spans="1:14">
      <c r="A14" s="3" t="s">
        <v>162</v>
      </c>
      <c r="B14" s="7">
        <v>75882</v>
      </c>
      <c r="C14" s="6">
        <v>0.70245386127999998</v>
      </c>
      <c r="D14" s="3"/>
      <c r="E14" s="6" t="s">
        <v>164</v>
      </c>
      <c r="F14" s="11">
        <v>57189</v>
      </c>
      <c r="G14" s="11">
        <v>939353453.06999993</v>
      </c>
      <c r="L14" s="7"/>
      <c r="M14" s="7"/>
    </row>
    <row r="15" spans="1:14">
      <c r="A15" s="3" t="s">
        <v>163</v>
      </c>
      <c r="B15" s="7">
        <v>47324</v>
      </c>
      <c r="C15" s="6">
        <v>2.1336088042400001</v>
      </c>
      <c r="D15" s="3"/>
      <c r="E15" s="6" t="s">
        <v>134</v>
      </c>
      <c r="F15" s="11">
        <v>75882</v>
      </c>
      <c r="G15" s="11">
        <v>702453861.27999997</v>
      </c>
    </row>
    <row r="16" spans="1:14">
      <c r="A16" s="3" t="s">
        <v>157</v>
      </c>
      <c r="B16" s="7">
        <v>28829</v>
      </c>
      <c r="C16" s="6">
        <v>6.5639333690899999</v>
      </c>
      <c r="D16" s="3"/>
      <c r="E16" s="6" t="s">
        <v>166</v>
      </c>
      <c r="F16" s="11">
        <v>11740</v>
      </c>
      <c r="G16" s="11">
        <v>445033503</v>
      </c>
    </row>
    <row r="17" spans="1:16">
      <c r="A17" s="3" t="s">
        <v>165</v>
      </c>
      <c r="B17" s="7">
        <v>18207</v>
      </c>
      <c r="C17" s="6">
        <v>0.83720211477999995</v>
      </c>
      <c r="D17" s="3"/>
      <c r="E17" s="6" t="s">
        <v>168</v>
      </c>
      <c r="F17" s="11">
        <v>4125</v>
      </c>
      <c r="G17" s="11">
        <v>312799546.77999997</v>
      </c>
      <c r="L17" s="7"/>
      <c r="M17" s="7"/>
    </row>
    <row r="18" spans="1:16">
      <c r="A18" s="3" t="s">
        <v>167</v>
      </c>
      <c r="B18" s="7">
        <v>5606</v>
      </c>
      <c r="C18" s="6">
        <v>7.5909805999999996E-2</v>
      </c>
      <c r="D18" s="3"/>
      <c r="E18" s="6" t="s">
        <v>169</v>
      </c>
      <c r="F18" s="11">
        <v>2342</v>
      </c>
      <c r="G18" s="11">
        <v>79369065</v>
      </c>
      <c r="L18" s="7"/>
      <c r="M18" s="7"/>
    </row>
    <row r="19" spans="1:16">
      <c r="A19" s="3" t="s">
        <v>88</v>
      </c>
      <c r="B19" s="7">
        <v>141567</v>
      </c>
      <c r="C19" s="6">
        <v>1.5068191666199999</v>
      </c>
      <c r="D19" s="3"/>
      <c r="E19" s="6" t="s">
        <v>170</v>
      </c>
      <c r="F19" s="11">
        <v>62516</v>
      </c>
      <c r="G19" s="11">
        <v>409102110.10000002</v>
      </c>
    </row>
    <row r="20" spans="1:16" s="10" customFormat="1">
      <c r="A20" s="10" t="s">
        <v>3</v>
      </c>
      <c r="B20" s="9">
        <f>SUM(B10:B19)</f>
        <v>972954</v>
      </c>
      <c r="C20" s="236">
        <f>SUM(C10:C19)</f>
        <v>20.406378971539997</v>
      </c>
      <c r="D20" s="9"/>
      <c r="E20" s="6" t="s">
        <v>171</v>
      </c>
      <c r="F20" s="11">
        <v>49763</v>
      </c>
      <c r="G20" s="11">
        <v>668723587.97000003</v>
      </c>
      <c r="H20" s="3"/>
      <c r="I20" s="3"/>
      <c r="J20" s="7"/>
      <c r="K20" s="7"/>
      <c r="L20" s="7"/>
      <c r="M20" s="7"/>
      <c r="N20" s="7"/>
      <c r="O20" s="9"/>
      <c r="P20" s="9"/>
    </row>
    <row r="21" spans="1:16">
      <c r="A21" s="7"/>
      <c r="B21" s="3"/>
      <c r="C21" s="234"/>
      <c r="E21" s="3" t="s">
        <v>167</v>
      </c>
      <c r="F21" s="11">
        <v>5606</v>
      </c>
      <c r="G21" s="11">
        <v>75909806</v>
      </c>
      <c r="J21" s="7"/>
      <c r="K21" s="7"/>
      <c r="L21" s="7"/>
      <c r="M21" s="7"/>
      <c r="N21" s="7"/>
      <c r="O21" s="7"/>
      <c r="P21" s="7"/>
    </row>
    <row r="22" spans="1:16">
      <c r="A22" s="241"/>
      <c r="B22" s="3"/>
      <c r="C22" s="3"/>
      <c r="E22" s="7" t="s">
        <v>138</v>
      </c>
      <c r="F22" s="11">
        <v>20145</v>
      </c>
      <c r="G22" s="11">
        <v>791090279.95000005</v>
      </c>
      <c r="L22" s="7"/>
      <c r="M22" s="7"/>
      <c r="N22" s="7"/>
      <c r="O22" s="7"/>
    </row>
    <row r="23" spans="1:16">
      <c r="A23" s="242"/>
      <c r="B23" s="3"/>
      <c r="C23" s="3"/>
      <c r="E23" s="7" t="s">
        <v>172</v>
      </c>
      <c r="F23" s="11">
        <v>1409</v>
      </c>
      <c r="G23" s="11">
        <v>11368258</v>
      </c>
      <c r="L23" s="7"/>
      <c r="M23" s="7"/>
      <c r="N23" s="7"/>
      <c r="O23" s="7"/>
    </row>
    <row r="24" spans="1:16">
      <c r="A24" s="7"/>
      <c r="B24" s="3"/>
      <c r="C24" s="6"/>
      <c r="E24" s="124" t="s">
        <v>173</v>
      </c>
      <c r="F24" s="11">
        <v>89463</v>
      </c>
      <c r="G24" s="11">
        <v>4973768837.7799997</v>
      </c>
      <c r="L24" s="7"/>
      <c r="M24" s="7"/>
      <c r="N24" s="7"/>
      <c r="O24" s="7"/>
    </row>
    <row r="25" spans="1:16">
      <c r="A25" s="7"/>
      <c r="B25" s="3"/>
      <c r="C25" s="3"/>
      <c r="D25" s="3"/>
      <c r="E25" s="6" t="s">
        <v>174</v>
      </c>
      <c r="F25" s="11">
        <v>140158</v>
      </c>
      <c r="G25" s="11">
        <v>1471474554.6199999</v>
      </c>
    </row>
    <row r="26" spans="1:16">
      <c r="A26" s="7"/>
      <c r="B26" s="3"/>
      <c r="C26" s="3"/>
      <c r="D26" s="3"/>
      <c r="E26" s="236" t="s">
        <v>3</v>
      </c>
      <c r="F26" s="237">
        <f>SUM(F9:F25)</f>
        <v>972954</v>
      </c>
      <c r="G26" s="237">
        <f>SUM(G9:G25)</f>
        <v>20406378971.540001</v>
      </c>
    </row>
    <row r="27" spans="1:16">
      <c r="B27" s="3"/>
      <c r="C27" s="3"/>
      <c r="D27" s="3"/>
      <c r="E27" s="6"/>
      <c r="F27" s="123"/>
      <c r="G27" s="123"/>
    </row>
    <row r="28" spans="1:16">
      <c r="B28" s="3"/>
      <c r="C28" s="3"/>
      <c r="D28" s="3"/>
      <c r="E28" s="6"/>
      <c r="F28" s="3"/>
      <c r="G28" s="3"/>
    </row>
    <row r="29" spans="1:16">
      <c r="B29" s="3"/>
      <c r="D29" s="3"/>
      <c r="E29" s="6"/>
      <c r="F29" s="3"/>
      <c r="G29" s="3"/>
      <c r="I29" s="120"/>
    </row>
    <row r="30" spans="1:16">
      <c r="B30" s="3"/>
      <c r="C30" s="3"/>
      <c r="D30" s="3"/>
      <c r="E30" s="6"/>
      <c r="F30" s="3"/>
      <c r="G30" s="3"/>
      <c r="I30" s="120"/>
    </row>
    <row r="31" spans="1:16">
      <c r="B31" s="3"/>
      <c r="D31" s="3"/>
      <c r="E31" s="6"/>
      <c r="F31" s="3"/>
      <c r="G31" s="3"/>
      <c r="I31" s="120"/>
    </row>
    <row r="32" spans="1:16">
      <c r="B32" s="3"/>
      <c r="C32" s="3"/>
      <c r="D32" s="3"/>
      <c r="E32" s="6"/>
      <c r="F32" s="3"/>
      <c r="G32" s="3"/>
      <c r="I32" s="120"/>
    </row>
    <row r="33" spans="2:9">
      <c r="B33" s="3"/>
      <c r="D33" s="3"/>
      <c r="E33" s="6"/>
      <c r="F33" s="3"/>
      <c r="G33" s="3"/>
      <c r="I33" s="120"/>
    </row>
    <row r="34" spans="2:9">
      <c r="B34" s="3"/>
      <c r="G34" s="3"/>
      <c r="I34" s="120"/>
    </row>
    <row r="35" spans="2:9">
      <c r="B35" s="3"/>
    </row>
    <row r="39" spans="2:9">
      <c r="B39" s="3"/>
    </row>
    <row r="40" spans="2:9">
      <c r="B40" s="3"/>
    </row>
    <row r="41" spans="2:9">
      <c r="B41" s="3"/>
    </row>
    <row r="42" spans="2:9">
      <c r="B42" s="3"/>
    </row>
    <row r="43" spans="2:9">
      <c r="B43" s="3"/>
    </row>
    <row r="44" spans="2:9">
      <c r="B44" s="3"/>
    </row>
    <row r="45" spans="2:9">
      <c r="B45" s="3"/>
    </row>
    <row r="46" spans="2:9">
      <c r="B46" s="3"/>
    </row>
    <row r="47" spans="2:9">
      <c r="B47" s="3"/>
    </row>
    <row r="48" spans="2:9">
      <c r="B48" s="3"/>
    </row>
    <row r="49" spans="2:2">
      <c r="B49" s="3"/>
    </row>
    <row r="50" spans="2:2">
      <c r="B50" s="3"/>
    </row>
    <row r="51" spans="2:2">
      <c r="B51" s="3"/>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C4BF0B-9633-445B-9D62-89E05B36E0F4}">
  <sheetPr codeName="Sheet7"/>
  <dimension ref="A1:M37"/>
  <sheetViews>
    <sheetView workbookViewId="0">
      <selection activeCell="E39" sqref="E39"/>
    </sheetView>
  </sheetViews>
  <sheetFormatPr defaultColWidth="9" defaultRowHeight="12"/>
  <cols>
    <col min="1" max="1" width="22.5" style="3" customWidth="1"/>
    <col min="2" max="2" width="9" style="3" customWidth="1"/>
    <col min="3" max="7" width="9" style="3"/>
    <col min="8" max="8" width="10.25" style="3" customWidth="1"/>
    <col min="9" max="10" width="9" style="3"/>
    <col min="11" max="11" width="12" style="3" bestFit="1" customWidth="1"/>
    <col min="12" max="16384" width="9" style="3"/>
  </cols>
  <sheetData>
    <row r="1" spans="1:13" s="10" customFormat="1">
      <c r="A1" s="10" t="s">
        <v>410</v>
      </c>
      <c r="B1" s="10" t="s">
        <v>404</v>
      </c>
    </row>
    <row r="3" spans="1:13">
      <c r="A3" s="3" t="s">
        <v>12</v>
      </c>
      <c r="B3" s="3" t="s">
        <v>345</v>
      </c>
    </row>
    <row r="4" spans="1:13">
      <c r="A4" s="3" t="s">
        <v>13</v>
      </c>
      <c r="B4" s="3" t="s">
        <v>403</v>
      </c>
    </row>
    <row r="5" spans="1:13">
      <c r="A5" s="3" t="s">
        <v>15</v>
      </c>
      <c r="B5" s="3" t="s">
        <v>352</v>
      </c>
    </row>
    <row r="6" spans="1:13">
      <c r="A6" s="3" t="s">
        <v>353</v>
      </c>
      <c r="B6" s="4">
        <v>45418</v>
      </c>
    </row>
    <row r="7" spans="1:13">
      <c r="B7" s="4"/>
    </row>
    <row r="8" spans="1:13">
      <c r="A8" s="10" t="s">
        <v>400</v>
      </c>
      <c r="B8" s="10"/>
      <c r="C8" s="10"/>
      <c r="D8" s="10"/>
      <c r="E8" s="10"/>
      <c r="F8" s="10"/>
      <c r="G8" s="10"/>
      <c r="H8" s="10"/>
      <c r="I8" s="10"/>
    </row>
    <row r="9" spans="1:13" s="7" customFormat="1">
      <c r="A9" s="9" t="s">
        <v>175</v>
      </c>
      <c r="B9" s="244">
        <v>2015</v>
      </c>
      <c r="C9" s="244">
        <v>2016</v>
      </c>
      <c r="D9" s="244">
        <v>2017</v>
      </c>
      <c r="E9" s="244">
        <v>2018</v>
      </c>
      <c r="F9" s="244">
        <v>2019</v>
      </c>
      <c r="G9" s="244">
        <v>2020</v>
      </c>
      <c r="H9" s="244">
        <v>2021</v>
      </c>
      <c r="I9" s="244">
        <v>2022</v>
      </c>
    </row>
    <row r="10" spans="1:13" s="7" customFormat="1">
      <c r="A10" s="7" t="s">
        <v>176</v>
      </c>
      <c r="B10" s="7">
        <v>26522</v>
      </c>
      <c r="C10" s="7">
        <v>27103</v>
      </c>
      <c r="D10" s="7">
        <v>26811</v>
      </c>
      <c r="E10" s="7">
        <v>23487</v>
      </c>
      <c r="F10" s="7">
        <v>22741</v>
      </c>
      <c r="G10" s="125">
        <v>27347</v>
      </c>
      <c r="H10" s="126">
        <v>28626</v>
      </c>
      <c r="I10" s="126">
        <v>28505</v>
      </c>
      <c r="K10" s="126" t="s">
        <v>401</v>
      </c>
      <c r="L10" s="126"/>
      <c r="M10" s="126"/>
    </row>
    <row r="11" spans="1:13" s="7" customFormat="1">
      <c r="A11" s="7" t="s">
        <v>177</v>
      </c>
      <c r="B11" s="7">
        <v>11049</v>
      </c>
      <c r="C11" s="7">
        <v>11182</v>
      </c>
      <c r="D11" s="7">
        <v>11472</v>
      </c>
      <c r="E11" s="7">
        <v>10651</v>
      </c>
      <c r="F11" s="7">
        <v>10647</v>
      </c>
      <c r="G11" s="125">
        <v>11789</v>
      </c>
      <c r="H11" s="126">
        <v>10613</v>
      </c>
      <c r="I11" s="126">
        <v>11540</v>
      </c>
      <c r="K11" s="8"/>
    </row>
    <row r="12" spans="1:13" s="7" customFormat="1">
      <c r="A12" s="7" t="s">
        <v>178</v>
      </c>
      <c r="B12" s="7">
        <v>23026</v>
      </c>
      <c r="C12" s="7">
        <v>23914</v>
      </c>
      <c r="D12" s="7">
        <v>22709</v>
      </c>
      <c r="E12" s="7">
        <v>19378</v>
      </c>
      <c r="F12" s="7">
        <v>18712</v>
      </c>
      <c r="G12" s="7">
        <v>14721</v>
      </c>
      <c r="H12" s="7">
        <v>11977</v>
      </c>
      <c r="I12" s="7">
        <v>13847</v>
      </c>
      <c r="K12" s="8"/>
    </row>
    <row r="13" spans="1:13" s="7" customFormat="1">
      <c r="A13" s="7" t="s">
        <v>179</v>
      </c>
      <c r="B13" s="7">
        <v>3827</v>
      </c>
      <c r="C13" s="7">
        <v>3879</v>
      </c>
      <c r="D13" s="7">
        <v>3916</v>
      </c>
      <c r="E13" s="7">
        <v>3050</v>
      </c>
      <c r="F13" s="7">
        <v>2690</v>
      </c>
      <c r="G13" s="7">
        <v>2612</v>
      </c>
      <c r="H13" s="7">
        <v>1939</v>
      </c>
      <c r="I13" s="7">
        <v>1807</v>
      </c>
      <c r="K13" s="8"/>
    </row>
    <row r="14" spans="1:13" s="7" customFormat="1">
      <c r="A14" s="7" t="s">
        <v>399</v>
      </c>
      <c r="B14" s="7">
        <v>32715</v>
      </c>
      <c r="C14" s="7">
        <v>35259</v>
      </c>
      <c r="D14" s="7">
        <v>32952</v>
      </c>
      <c r="E14" s="7">
        <v>31002</v>
      </c>
      <c r="F14" s="7">
        <v>40745</v>
      </c>
      <c r="G14" s="7">
        <v>35209</v>
      </c>
      <c r="H14" s="7">
        <v>31575</v>
      </c>
      <c r="I14" s="7">
        <v>34340</v>
      </c>
      <c r="K14" s="8"/>
    </row>
    <row r="15" spans="1:13" s="7" customFormat="1">
      <c r="A15" s="7" t="s">
        <v>180</v>
      </c>
      <c r="B15" s="7">
        <v>8167</v>
      </c>
      <c r="C15" s="7">
        <v>8676</v>
      </c>
      <c r="D15" s="7">
        <v>8863</v>
      </c>
      <c r="E15" s="7">
        <v>8288</v>
      </c>
      <c r="F15" s="7">
        <v>7269</v>
      </c>
      <c r="G15" s="7">
        <v>7037</v>
      </c>
      <c r="H15" s="7">
        <v>6143</v>
      </c>
      <c r="I15" s="7">
        <v>6422</v>
      </c>
      <c r="K15" s="8"/>
    </row>
    <row r="16" spans="1:13" s="7" customFormat="1">
      <c r="A16" s="7" t="s">
        <v>181</v>
      </c>
      <c r="B16" s="7">
        <v>1832</v>
      </c>
      <c r="C16" s="7">
        <v>1592</v>
      </c>
      <c r="D16" s="7">
        <v>2241</v>
      </c>
      <c r="E16" s="7">
        <v>2349</v>
      </c>
      <c r="F16" s="7">
        <v>1385</v>
      </c>
      <c r="G16" s="7">
        <v>1010</v>
      </c>
      <c r="H16" s="7">
        <v>956</v>
      </c>
      <c r="I16" s="7">
        <v>773</v>
      </c>
      <c r="K16" s="8"/>
    </row>
    <row r="17" spans="1:13" s="7" customFormat="1">
      <c r="A17" s="7" t="s">
        <v>159</v>
      </c>
      <c r="B17" s="7">
        <v>35396</v>
      </c>
      <c r="C17" s="7">
        <v>36513</v>
      </c>
      <c r="D17" s="7">
        <v>36185</v>
      </c>
      <c r="E17" s="7">
        <v>39074</v>
      </c>
      <c r="F17" s="7">
        <v>44822</v>
      </c>
      <c r="G17" s="7">
        <v>51823</v>
      </c>
      <c r="H17" s="7">
        <v>44034</v>
      </c>
      <c r="I17" s="7">
        <v>45605</v>
      </c>
      <c r="K17" s="8"/>
    </row>
    <row r="18" spans="1:13" s="7" customFormat="1">
      <c r="A18" s="7" t="s">
        <v>167</v>
      </c>
      <c r="B18" s="7">
        <v>7127</v>
      </c>
      <c r="C18" s="7">
        <v>7458</v>
      </c>
      <c r="D18" s="7">
        <v>6758</v>
      </c>
      <c r="E18" s="7">
        <v>6815</v>
      </c>
      <c r="F18" s="7">
        <v>8177</v>
      </c>
      <c r="G18" s="7">
        <v>7036</v>
      </c>
      <c r="H18" s="7">
        <v>5866</v>
      </c>
      <c r="I18" s="7">
        <v>5606</v>
      </c>
      <c r="K18" s="8"/>
    </row>
    <row r="19" spans="1:13" s="9" customFormat="1">
      <c r="A19" s="9" t="s">
        <v>3</v>
      </c>
      <c r="B19" s="9">
        <f>SUM(B10:B18)</f>
        <v>149661</v>
      </c>
      <c r="C19" s="9">
        <f t="shared" ref="C19:I19" si="0">SUM(C10:C18)</f>
        <v>155576</v>
      </c>
      <c r="D19" s="9">
        <f t="shared" si="0"/>
        <v>151907</v>
      </c>
      <c r="E19" s="9">
        <f t="shared" si="0"/>
        <v>144094</v>
      </c>
      <c r="F19" s="9">
        <f t="shared" si="0"/>
        <v>157188</v>
      </c>
      <c r="G19" s="9">
        <f t="shared" si="0"/>
        <v>158584</v>
      </c>
      <c r="H19" s="9">
        <f t="shared" si="0"/>
        <v>141729</v>
      </c>
      <c r="I19" s="9">
        <f t="shared" si="0"/>
        <v>148445</v>
      </c>
      <c r="K19" s="127"/>
    </row>
    <row r="21" spans="1:13">
      <c r="B21" s="7"/>
      <c r="C21" s="8"/>
      <c r="D21" s="8"/>
      <c r="E21" s="8"/>
      <c r="F21" s="8"/>
      <c r="G21" s="8"/>
      <c r="H21" s="8"/>
    </row>
    <row r="22" spans="1:13">
      <c r="C22" s="8"/>
      <c r="D22" s="8"/>
      <c r="E22" s="8"/>
      <c r="F22" s="8"/>
      <c r="G22" s="8"/>
      <c r="H22" s="128"/>
    </row>
    <row r="23" spans="1:13">
      <c r="C23" s="8"/>
      <c r="D23" s="8"/>
      <c r="E23" s="8"/>
      <c r="F23" s="8"/>
      <c r="G23" s="8"/>
      <c r="H23" s="8"/>
    </row>
    <row r="24" spans="1:13">
      <c r="C24" s="8"/>
      <c r="D24" s="8"/>
      <c r="E24" s="8"/>
      <c r="F24" s="8"/>
      <c r="G24" s="8"/>
      <c r="H24" s="8"/>
    </row>
    <row r="25" spans="1:13">
      <c r="A25" s="9" t="s">
        <v>175</v>
      </c>
      <c r="B25" s="244">
        <v>2015</v>
      </c>
      <c r="C25" s="244">
        <v>2016</v>
      </c>
      <c r="D25" s="244">
        <v>2017</v>
      </c>
      <c r="E25" s="244">
        <v>2018</v>
      </c>
      <c r="F25" s="244">
        <v>2019</v>
      </c>
      <c r="G25" s="244">
        <v>2020</v>
      </c>
      <c r="H25" s="244">
        <v>2021</v>
      </c>
      <c r="I25" s="244">
        <v>2022</v>
      </c>
    </row>
    <row r="26" spans="1:13">
      <c r="A26" s="7" t="s">
        <v>182</v>
      </c>
      <c r="B26" s="7">
        <f t="shared" ref="B26:F26" si="1">B12+B13+B14</f>
        <v>59568</v>
      </c>
      <c r="C26" s="7">
        <f t="shared" si="1"/>
        <v>63052</v>
      </c>
      <c r="D26" s="7">
        <f t="shared" si="1"/>
        <v>59577</v>
      </c>
      <c r="E26" s="7">
        <f t="shared" si="1"/>
        <v>53430</v>
      </c>
      <c r="F26" s="7">
        <f t="shared" si="1"/>
        <v>62147</v>
      </c>
      <c r="G26" s="7">
        <f>G12+G13+G14</f>
        <v>52542</v>
      </c>
      <c r="H26" s="7">
        <f>H12+H13+H14</f>
        <v>45491</v>
      </c>
      <c r="I26" s="7">
        <f>I12+I13+I14</f>
        <v>49994</v>
      </c>
      <c r="J26" s="7"/>
      <c r="K26" s="8"/>
      <c r="M26" s="8"/>
    </row>
    <row r="27" spans="1:13">
      <c r="A27" s="7" t="s">
        <v>159</v>
      </c>
      <c r="B27" s="7">
        <f t="shared" ref="B27:I27" si="2">B17</f>
        <v>35396</v>
      </c>
      <c r="C27" s="7">
        <f t="shared" si="2"/>
        <v>36513</v>
      </c>
      <c r="D27" s="7">
        <f t="shared" si="2"/>
        <v>36185</v>
      </c>
      <c r="E27" s="7">
        <f t="shared" si="2"/>
        <v>39074</v>
      </c>
      <c r="F27" s="7">
        <f t="shared" si="2"/>
        <v>44822</v>
      </c>
      <c r="G27" s="7">
        <f t="shared" si="2"/>
        <v>51823</v>
      </c>
      <c r="H27" s="7">
        <f t="shared" si="2"/>
        <v>44034</v>
      </c>
      <c r="I27" s="7">
        <f t="shared" si="2"/>
        <v>45605</v>
      </c>
      <c r="J27" s="7"/>
      <c r="K27" s="8"/>
      <c r="M27" s="8"/>
    </row>
    <row r="28" spans="1:13">
      <c r="A28" s="7" t="s">
        <v>183</v>
      </c>
      <c r="B28" s="7">
        <f>B10+B11</f>
        <v>37571</v>
      </c>
      <c r="C28" s="7">
        <f>C10+C11</f>
        <v>38285</v>
      </c>
      <c r="D28" s="7">
        <f>D10+D11</f>
        <v>38283</v>
      </c>
      <c r="E28" s="7">
        <f>E10+E11</f>
        <v>34138</v>
      </c>
      <c r="F28" s="7">
        <f>F10+F11</f>
        <v>33388</v>
      </c>
      <c r="J28" s="7"/>
      <c r="K28" s="8"/>
      <c r="M28" s="8"/>
    </row>
    <row r="29" spans="1:13">
      <c r="A29" s="7" t="s">
        <v>418</v>
      </c>
      <c r="B29" s="7"/>
      <c r="C29" s="7"/>
      <c r="D29" s="7"/>
      <c r="E29" s="7"/>
      <c r="F29" s="7"/>
      <c r="G29" s="7">
        <f>G10+G11</f>
        <v>39136</v>
      </c>
      <c r="H29" s="7">
        <f>H10+H11</f>
        <v>39239</v>
      </c>
      <c r="I29" s="7">
        <f>I10+I11</f>
        <v>40045</v>
      </c>
      <c r="J29" s="7"/>
      <c r="K29" s="8"/>
      <c r="M29" s="8"/>
    </row>
    <row r="30" spans="1:13">
      <c r="A30" s="7" t="s">
        <v>180</v>
      </c>
      <c r="B30" s="7">
        <f t="shared" ref="B30:I30" si="3">B15</f>
        <v>8167</v>
      </c>
      <c r="C30" s="7">
        <f t="shared" si="3"/>
        <v>8676</v>
      </c>
      <c r="D30" s="7">
        <f t="shared" si="3"/>
        <v>8863</v>
      </c>
      <c r="E30" s="7">
        <f t="shared" si="3"/>
        <v>8288</v>
      </c>
      <c r="F30" s="7">
        <f t="shared" si="3"/>
        <v>7269</v>
      </c>
      <c r="G30" s="7">
        <f t="shared" si="3"/>
        <v>7037</v>
      </c>
      <c r="H30" s="7">
        <f t="shared" si="3"/>
        <v>6143</v>
      </c>
      <c r="I30" s="7">
        <f t="shared" si="3"/>
        <v>6422</v>
      </c>
      <c r="J30" s="7"/>
      <c r="K30" s="8"/>
      <c r="M30" s="8"/>
    </row>
    <row r="31" spans="1:13">
      <c r="A31" s="7" t="s">
        <v>167</v>
      </c>
      <c r="B31" s="7">
        <f t="shared" ref="B31:I31" si="4">B18</f>
        <v>7127</v>
      </c>
      <c r="C31" s="7">
        <f t="shared" si="4"/>
        <v>7458</v>
      </c>
      <c r="D31" s="7">
        <f t="shared" si="4"/>
        <v>6758</v>
      </c>
      <c r="E31" s="7">
        <f t="shared" si="4"/>
        <v>6815</v>
      </c>
      <c r="F31" s="7">
        <f t="shared" si="4"/>
        <v>8177</v>
      </c>
      <c r="G31" s="7">
        <f t="shared" si="4"/>
        <v>7036</v>
      </c>
      <c r="H31" s="7">
        <f t="shared" si="4"/>
        <v>5866</v>
      </c>
      <c r="I31" s="7">
        <f t="shared" si="4"/>
        <v>5606</v>
      </c>
      <c r="J31" s="7"/>
      <c r="K31" s="8"/>
      <c r="M31" s="8"/>
    </row>
    <row r="32" spans="1:13">
      <c r="A32" s="7" t="s">
        <v>184</v>
      </c>
      <c r="B32" s="7">
        <f t="shared" ref="B32:I32" si="5">B16</f>
        <v>1832</v>
      </c>
      <c r="C32" s="7">
        <f t="shared" si="5"/>
        <v>1592</v>
      </c>
      <c r="D32" s="7">
        <f t="shared" si="5"/>
        <v>2241</v>
      </c>
      <c r="E32" s="7">
        <f t="shared" si="5"/>
        <v>2349</v>
      </c>
      <c r="F32" s="7">
        <f t="shared" si="5"/>
        <v>1385</v>
      </c>
      <c r="G32" s="7">
        <f t="shared" si="5"/>
        <v>1010</v>
      </c>
      <c r="H32" s="7">
        <f t="shared" si="5"/>
        <v>956</v>
      </c>
      <c r="I32" s="7">
        <f t="shared" si="5"/>
        <v>773</v>
      </c>
      <c r="J32" s="7"/>
      <c r="K32" s="8"/>
      <c r="M32" s="8"/>
    </row>
    <row r="33" spans="1:13">
      <c r="A33" s="9" t="s">
        <v>3</v>
      </c>
      <c r="B33" s="9">
        <f t="shared" ref="B33:I33" si="6">SUM(B26:B32)</f>
        <v>149661</v>
      </c>
      <c r="C33" s="9">
        <f t="shared" si="6"/>
        <v>155576</v>
      </c>
      <c r="D33" s="9">
        <f t="shared" si="6"/>
        <v>151907</v>
      </c>
      <c r="E33" s="9">
        <f t="shared" si="6"/>
        <v>144094</v>
      </c>
      <c r="F33" s="9">
        <f t="shared" si="6"/>
        <v>157188</v>
      </c>
      <c r="G33" s="9">
        <f t="shared" si="6"/>
        <v>158584</v>
      </c>
      <c r="H33" s="9">
        <f t="shared" si="6"/>
        <v>141729</v>
      </c>
      <c r="I33" s="9">
        <f t="shared" si="6"/>
        <v>148445</v>
      </c>
      <c r="J33" s="9"/>
      <c r="K33" s="127"/>
      <c r="M33" s="8"/>
    </row>
    <row r="34" spans="1:13">
      <c r="J34" s="7"/>
      <c r="K34" s="8"/>
    </row>
    <row r="35" spans="1:13">
      <c r="J35" s="8"/>
      <c r="K35" s="8"/>
    </row>
    <row r="36" spans="1:13">
      <c r="H36" s="128"/>
      <c r="J36" s="8"/>
      <c r="K36" s="8"/>
    </row>
    <row r="37" spans="1:13">
      <c r="H37" s="8"/>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6444CF-EEC7-46B8-8BDE-F3851832D991}">
  <sheetPr codeName="Sheet8"/>
  <dimension ref="A1:O44"/>
  <sheetViews>
    <sheetView workbookViewId="0">
      <selection activeCell="B4" sqref="A3:B4"/>
    </sheetView>
  </sheetViews>
  <sheetFormatPr defaultColWidth="9" defaultRowHeight="12"/>
  <cols>
    <col min="1" max="1" width="23.625" style="3" customWidth="1"/>
    <col min="2" max="8" width="12.25" style="3" customWidth="1"/>
    <col min="9" max="9" width="10.75" style="3" customWidth="1"/>
    <col min="10" max="16384" width="9" style="3"/>
  </cols>
  <sheetData>
    <row r="1" spans="1:13" s="10" customFormat="1">
      <c r="A1" s="10" t="s">
        <v>186</v>
      </c>
      <c r="B1" s="10" t="s">
        <v>411</v>
      </c>
    </row>
    <row r="3" spans="1:13">
      <c r="A3" s="3" t="s">
        <v>12</v>
      </c>
      <c r="B3" s="3" t="s">
        <v>105</v>
      </c>
    </row>
    <row r="4" spans="1:13">
      <c r="A4" s="3" t="s">
        <v>13</v>
      </c>
      <c r="B4" s="3" t="s">
        <v>412</v>
      </c>
    </row>
    <row r="5" spans="1:13">
      <c r="A5" s="3" t="s">
        <v>15</v>
      </c>
      <c r="B5" s="3" t="s">
        <v>352</v>
      </c>
    </row>
    <row r="6" spans="1:13">
      <c r="A6" s="3" t="s">
        <v>353</v>
      </c>
      <c r="B6" s="4">
        <v>45418</v>
      </c>
    </row>
    <row r="7" spans="1:13">
      <c r="B7" s="4"/>
    </row>
    <row r="8" spans="1:13" s="10" customFormat="1">
      <c r="A8" s="10" t="s">
        <v>400</v>
      </c>
    </row>
    <row r="9" spans="1:13" s="9" customFormat="1">
      <c r="A9" s="9" t="s">
        <v>185</v>
      </c>
      <c r="B9" s="244">
        <v>2015</v>
      </c>
      <c r="C9" s="244">
        <v>2016</v>
      </c>
      <c r="D9" s="244">
        <v>2017</v>
      </c>
      <c r="E9" s="244">
        <v>2018</v>
      </c>
      <c r="F9" s="244">
        <v>2019</v>
      </c>
      <c r="G9" s="244">
        <v>2020</v>
      </c>
      <c r="H9" s="244">
        <v>2021</v>
      </c>
      <c r="I9" s="244">
        <v>2022</v>
      </c>
    </row>
    <row r="10" spans="1:13" s="7" customFormat="1">
      <c r="A10" s="7" t="s">
        <v>176</v>
      </c>
      <c r="B10" s="7">
        <v>429057279</v>
      </c>
      <c r="C10" s="7">
        <v>561351595</v>
      </c>
      <c r="D10" s="7">
        <v>596040391</v>
      </c>
      <c r="E10" s="7">
        <v>524447661</v>
      </c>
      <c r="F10" s="7">
        <v>578195888</v>
      </c>
      <c r="G10" s="125">
        <v>692431584</v>
      </c>
      <c r="H10" s="126">
        <v>695885666</v>
      </c>
      <c r="I10" s="126">
        <v>711110671</v>
      </c>
      <c r="K10" s="126" t="s">
        <v>401</v>
      </c>
      <c r="L10" s="126"/>
      <c r="M10" s="126"/>
    </row>
    <row r="11" spans="1:13" s="7" customFormat="1">
      <c r="A11" s="7" t="s">
        <v>177</v>
      </c>
      <c r="B11" s="7">
        <v>321680089</v>
      </c>
      <c r="C11" s="7">
        <v>315055042</v>
      </c>
      <c r="D11" s="7">
        <v>301815988</v>
      </c>
      <c r="E11" s="7">
        <v>298623558</v>
      </c>
      <c r="F11" s="7">
        <v>333327330</v>
      </c>
      <c r="G11" s="125">
        <v>325271007</v>
      </c>
      <c r="H11" s="126">
        <v>275524640</v>
      </c>
      <c r="I11" s="126">
        <v>333830020</v>
      </c>
    </row>
    <row r="12" spans="1:13" s="7" customFormat="1">
      <c r="A12" s="7" t="s">
        <v>178</v>
      </c>
      <c r="B12" s="7">
        <v>411425000</v>
      </c>
      <c r="C12" s="7">
        <v>426452306</v>
      </c>
      <c r="D12" s="7">
        <v>578323000</v>
      </c>
      <c r="E12" s="7">
        <v>320485248</v>
      </c>
      <c r="F12" s="7">
        <v>260438883</v>
      </c>
      <c r="G12" s="7">
        <v>228903087</v>
      </c>
      <c r="H12" s="7">
        <v>187815385</v>
      </c>
      <c r="I12" s="7">
        <v>206011689.91</v>
      </c>
    </row>
    <row r="13" spans="1:13" s="7" customFormat="1">
      <c r="A13" s="7" t="s">
        <v>179</v>
      </c>
      <c r="B13" s="7">
        <v>46900000</v>
      </c>
      <c r="C13" s="7">
        <v>50743171</v>
      </c>
      <c r="D13" s="7">
        <v>52604000</v>
      </c>
      <c r="E13" s="7">
        <v>43335100</v>
      </c>
      <c r="F13" s="7">
        <v>38589758</v>
      </c>
      <c r="G13" s="7">
        <v>34927334</v>
      </c>
      <c r="H13" s="7">
        <v>27531437</v>
      </c>
      <c r="I13" s="7">
        <v>24728337.050000001</v>
      </c>
    </row>
    <row r="14" spans="1:13" s="7" customFormat="1">
      <c r="A14" s="7" t="s">
        <v>399</v>
      </c>
      <c r="B14" s="7">
        <v>348986000</v>
      </c>
      <c r="C14" s="7">
        <v>381927743</v>
      </c>
      <c r="D14" s="7">
        <v>405639000</v>
      </c>
      <c r="E14" s="7">
        <v>332659090</v>
      </c>
      <c r="F14" s="7">
        <v>313354911</v>
      </c>
      <c r="G14" s="7">
        <v>308122869</v>
      </c>
      <c r="H14" s="7">
        <v>279547802</v>
      </c>
      <c r="I14" s="7">
        <v>274731619.11000001</v>
      </c>
    </row>
    <row r="15" spans="1:13" s="7" customFormat="1">
      <c r="A15" s="7" t="s">
        <v>180</v>
      </c>
      <c r="B15" s="7">
        <v>317277000</v>
      </c>
      <c r="C15" s="7">
        <v>352933630</v>
      </c>
      <c r="D15" s="7">
        <v>370432000</v>
      </c>
      <c r="E15" s="7">
        <v>364844241</v>
      </c>
      <c r="F15" s="7">
        <v>328438032</v>
      </c>
      <c r="G15" s="7">
        <v>334133120</v>
      </c>
      <c r="H15" s="7">
        <v>298123290</v>
      </c>
      <c r="I15" s="7">
        <v>402544780</v>
      </c>
    </row>
    <row r="16" spans="1:13" s="7" customFormat="1">
      <c r="A16" s="7" t="s">
        <v>181</v>
      </c>
      <c r="B16" s="7">
        <v>55943000</v>
      </c>
      <c r="C16" s="7">
        <v>57787000</v>
      </c>
      <c r="D16" s="7">
        <v>70026000</v>
      </c>
      <c r="E16" s="7">
        <v>57901290</v>
      </c>
      <c r="F16" s="7">
        <v>54716266</v>
      </c>
      <c r="G16" s="7">
        <v>29660225</v>
      </c>
      <c r="H16" s="7">
        <v>31919204</v>
      </c>
      <c r="I16" s="7">
        <v>31337027</v>
      </c>
    </row>
    <row r="17" spans="1:15" s="7" customFormat="1">
      <c r="A17" s="7" t="s">
        <v>159</v>
      </c>
      <c r="B17" s="7">
        <v>119336000</v>
      </c>
      <c r="C17" s="7">
        <v>171919523</v>
      </c>
      <c r="D17" s="7">
        <v>145324000</v>
      </c>
      <c r="E17" s="7">
        <v>164971653</v>
      </c>
      <c r="F17" s="7">
        <v>193419269</v>
      </c>
      <c r="G17" s="7">
        <v>250269550</v>
      </c>
      <c r="H17" s="7">
        <v>227361960</v>
      </c>
      <c r="I17" s="7">
        <v>243398647.5</v>
      </c>
    </row>
    <row r="18" spans="1:15" s="7" customFormat="1">
      <c r="A18" s="7" t="s">
        <v>167</v>
      </c>
      <c r="B18" s="7">
        <v>95255000</v>
      </c>
      <c r="C18" s="7">
        <v>117749000</v>
      </c>
      <c r="D18" s="7">
        <v>107977000</v>
      </c>
      <c r="E18" s="7">
        <v>109449068</v>
      </c>
      <c r="F18" s="7">
        <v>115694253</v>
      </c>
      <c r="G18" s="7">
        <v>97892441</v>
      </c>
      <c r="H18" s="7">
        <v>82786844</v>
      </c>
      <c r="I18" s="7">
        <v>75909806</v>
      </c>
    </row>
    <row r="19" spans="1:15" s="9" customFormat="1">
      <c r="A19" s="9" t="s">
        <v>3</v>
      </c>
      <c r="B19" s="9">
        <f>SUM(B10:B18)</f>
        <v>2145859368</v>
      </c>
      <c r="C19" s="9">
        <f t="shared" ref="C19:I19" si="0">SUM(C10:C18)</f>
        <v>2435919010</v>
      </c>
      <c r="D19" s="9">
        <f t="shared" si="0"/>
        <v>2628181379</v>
      </c>
      <c r="E19" s="9">
        <f t="shared" si="0"/>
        <v>2216716909</v>
      </c>
      <c r="F19" s="9">
        <f t="shared" si="0"/>
        <v>2216174590</v>
      </c>
      <c r="G19" s="9">
        <f t="shared" si="0"/>
        <v>2301611217</v>
      </c>
      <c r="H19" s="9">
        <f t="shared" si="0"/>
        <v>2106496228</v>
      </c>
      <c r="I19" s="9">
        <f t="shared" si="0"/>
        <v>2303602597.5700002</v>
      </c>
      <c r="K19" s="127"/>
    </row>
    <row r="20" spans="1:15">
      <c r="C20" s="8"/>
      <c r="D20" s="8"/>
      <c r="E20" s="8"/>
      <c r="F20" s="8"/>
      <c r="G20" s="8"/>
      <c r="H20" s="8"/>
      <c r="I20" s="8"/>
    </row>
    <row r="23" spans="1:15" s="10" customFormat="1">
      <c r="A23" s="9" t="s">
        <v>185</v>
      </c>
      <c r="B23" s="244">
        <v>2015</v>
      </c>
      <c r="C23" s="244">
        <v>2016</v>
      </c>
      <c r="D23" s="244">
        <v>2017</v>
      </c>
      <c r="E23" s="244">
        <v>2018</v>
      </c>
      <c r="F23" s="244">
        <v>2019</v>
      </c>
      <c r="G23" s="244">
        <v>2020</v>
      </c>
      <c r="H23" s="244">
        <v>2021</v>
      </c>
      <c r="I23" s="244">
        <v>2022</v>
      </c>
      <c r="N23" s="132"/>
    </row>
    <row r="24" spans="1:15">
      <c r="A24" s="7" t="s">
        <v>182</v>
      </c>
      <c r="B24" s="129">
        <f t="shared" ref="B24:I24" si="1">(B14+B13+B12)/1000000000</f>
        <v>0.807311</v>
      </c>
      <c r="C24" s="129">
        <f t="shared" si="1"/>
        <v>0.85912321999999997</v>
      </c>
      <c r="D24" s="129">
        <f t="shared" si="1"/>
        <v>1.0365660000000001</v>
      </c>
      <c r="E24" s="129">
        <f t="shared" si="1"/>
        <v>0.69647943800000001</v>
      </c>
      <c r="F24" s="129">
        <f t="shared" si="1"/>
        <v>0.61238355200000005</v>
      </c>
      <c r="G24" s="129">
        <f t="shared" si="1"/>
        <v>0.57195328999999995</v>
      </c>
      <c r="H24" s="129">
        <f t="shared" si="1"/>
        <v>0.49489462400000001</v>
      </c>
      <c r="I24" s="129">
        <f t="shared" si="1"/>
        <v>0.50547164607000006</v>
      </c>
      <c r="J24" s="8"/>
      <c r="K24" s="8"/>
      <c r="L24" s="129"/>
      <c r="M24" s="8"/>
      <c r="N24" s="8"/>
      <c r="O24" s="8"/>
    </row>
    <row r="25" spans="1:15">
      <c r="A25" s="7" t="s">
        <v>159</v>
      </c>
      <c r="B25" s="129">
        <f t="shared" ref="B25:I25" si="2">B17/1000000000</f>
        <v>0.119336</v>
      </c>
      <c r="C25" s="129">
        <f t="shared" si="2"/>
        <v>0.17191952299999999</v>
      </c>
      <c r="D25" s="129">
        <f t="shared" si="2"/>
        <v>0.14532400000000001</v>
      </c>
      <c r="E25" s="129">
        <f t="shared" si="2"/>
        <v>0.164971653</v>
      </c>
      <c r="F25" s="129">
        <f t="shared" si="2"/>
        <v>0.193419269</v>
      </c>
      <c r="G25" s="129">
        <f t="shared" si="2"/>
        <v>0.25026955000000001</v>
      </c>
      <c r="H25" s="129">
        <f t="shared" si="2"/>
        <v>0.22736196</v>
      </c>
      <c r="I25" s="129">
        <f t="shared" si="2"/>
        <v>0.24339864750000001</v>
      </c>
      <c r="J25" s="8"/>
      <c r="K25" s="8"/>
      <c r="L25" s="129"/>
      <c r="M25" s="8"/>
      <c r="O25" s="8"/>
    </row>
    <row r="26" spans="1:15">
      <c r="A26" s="7" t="s">
        <v>183</v>
      </c>
      <c r="B26" s="129">
        <f>(B10+B11)/1000000000</f>
        <v>0.75073736800000002</v>
      </c>
      <c r="C26" s="129">
        <f t="shared" ref="C26:F26" si="3">(C10+C11)/1000000000</f>
        <v>0.87640663699999999</v>
      </c>
      <c r="D26" s="129">
        <f t="shared" si="3"/>
        <v>0.89785637900000004</v>
      </c>
      <c r="E26" s="129">
        <f t="shared" si="3"/>
        <v>0.82307121900000002</v>
      </c>
      <c r="F26" s="129">
        <f t="shared" si="3"/>
        <v>0.91152321800000002</v>
      </c>
      <c r="J26" s="8"/>
      <c r="K26" s="8"/>
      <c r="L26" s="129"/>
      <c r="M26" s="8"/>
      <c r="O26" s="8"/>
    </row>
    <row r="27" spans="1:15">
      <c r="A27" s="7" t="s">
        <v>418</v>
      </c>
      <c r="B27" s="129"/>
      <c r="C27" s="129"/>
      <c r="D27" s="129"/>
      <c r="E27" s="129"/>
      <c r="F27" s="129"/>
      <c r="G27" s="130">
        <f>(G10+G11)/1000000000</f>
        <v>1.0177025909999999</v>
      </c>
      <c r="H27" s="131">
        <f>(H10+H11)/1000000000</f>
        <v>0.971410306</v>
      </c>
      <c r="I27" s="131">
        <f>(I10+I11)/1000000000</f>
        <v>1.0449406910000001</v>
      </c>
      <c r="J27" s="8"/>
      <c r="K27" s="8"/>
      <c r="L27" s="129"/>
      <c r="M27" s="8"/>
      <c r="O27" s="8"/>
    </row>
    <row r="28" spans="1:15">
      <c r="A28" s="7" t="s">
        <v>180</v>
      </c>
      <c r="B28" s="129">
        <f t="shared" ref="B28:I28" si="4">B15/1000000000</f>
        <v>0.31727699999999998</v>
      </c>
      <c r="C28" s="129">
        <f t="shared" si="4"/>
        <v>0.35293363</v>
      </c>
      <c r="D28" s="129">
        <f t="shared" si="4"/>
        <v>0.37043199999999998</v>
      </c>
      <c r="E28" s="129">
        <f t="shared" si="4"/>
        <v>0.36484424100000001</v>
      </c>
      <c r="F28" s="129">
        <f t="shared" si="4"/>
        <v>0.32843803199999999</v>
      </c>
      <c r="G28" s="129">
        <f t="shared" si="4"/>
        <v>0.33413312000000001</v>
      </c>
      <c r="H28" s="129">
        <f t="shared" si="4"/>
        <v>0.29812328999999999</v>
      </c>
      <c r="I28" s="129">
        <f t="shared" si="4"/>
        <v>0.40254477999999999</v>
      </c>
      <c r="J28" s="8"/>
      <c r="K28" s="8"/>
      <c r="L28" s="129"/>
      <c r="M28" s="8"/>
      <c r="O28" s="8"/>
    </row>
    <row r="29" spans="1:15">
      <c r="A29" s="7" t="s">
        <v>167</v>
      </c>
      <c r="B29" s="129">
        <f t="shared" ref="B29:I29" si="5">B18/1000000000</f>
        <v>9.5255000000000006E-2</v>
      </c>
      <c r="C29" s="129">
        <f t="shared" si="5"/>
        <v>0.11774900000000001</v>
      </c>
      <c r="D29" s="129">
        <f t="shared" si="5"/>
        <v>0.107977</v>
      </c>
      <c r="E29" s="129">
        <f t="shared" si="5"/>
        <v>0.109449068</v>
      </c>
      <c r="F29" s="129">
        <f t="shared" si="5"/>
        <v>0.115694253</v>
      </c>
      <c r="G29" s="129">
        <f t="shared" si="5"/>
        <v>9.7892440999999997E-2</v>
      </c>
      <c r="H29" s="129">
        <f t="shared" si="5"/>
        <v>8.2786843999999998E-2</v>
      </c>
      <c r="I29" s="129">
        <f t="shared" si="5"/>
        <v>7.5909805999999996E-2</v>
      </c>
      <c r="J29" s="8"/>
      <c r="K29" s="8"/>
      <c r="L29" s="129"/>
      <c r="M29" s="8"/>
      <c r="O29" s="8"/>
    </row>
    <row r="30" spans="1:15">
      <c r="A30" s="7" t="s">
        <v>184</v>
      </c>
      <c r="B30" s="129">
        <f t="shared" ref="B30:I30" si="6">B16/1000000000</f>
        <v>5.5943E-2</v>
      </c>
      <c r="C30" s="129">
        <f t="shared" si="6"/>
        <v>5.7786999999999998E-2</v>
      </c>
      <c r="D30" s="129">
        <f t="shared" si="6"/>
        <v>7.0026000000000005E-2</v>
      </c>
      <c r="E30" s="129">
        <f t="shared" si="6"/>
        <v>5.7901290000000001E-2</v>
      </c>
      <c r="F30" s="129">
        <f t="shared" si="6"/>
        <v>5.4716266E-2</v>
      </c>
      <c r="G30" s="129">
        <f t="shared" si="6"/>
        <v>2.9660224999999998E-2</v>
      </c>
      <c r="H30" s="129">
        <f t="shared" si="6"/>
        <v>3.1919204E-2</v>
      </c>
      <c r="I30" s="129">
        <f t="shared" si="6"/>
        <v>3.1337027000000003E-2</v>
      </c>
      <c r="J30" s="8"/>
      <c r="K30" s="8"/>
      <c r="L30" s="129"/>
      <c r="M30" s="8"/>
      <c r="O30" s="8"/>
    </row>
    <row r="31" spans="1:15">
      <c r="A31" s="9" t="s">
        <v>3</v>
      </c>
      <c r="B31" s="132">
        <f t="shared" ref="B31:H31" si="7">SUM(B24:B30)</f>
        <v>2.145859368</v>
      </c>
      <c r="C31" s="132">
        <f t="shared" si="7"/>
        <v>2.4359190099999997</v>
      </c>
      <c r="D31" s="132">
        <f t="shared" si="7"/>
        <v>2.6281813790000004</v>
      </c>
      <c r="E31" s="132">
        <f t="shared" si="7"/>
        <v>2.2167169090000001</v>
      </c>
      <c r="F31" s="132">
        <f t="shared" si="7"/>
        <v>2.2161745899999996</v>
      </c>
      <c r="G31" s="132">
        <f t="shared" si="7"/>
        <v>2.301611217</v>
      </c>
      <c r="H31" s="132">
        <f t="shared" si="7"/>
        <v>2.1064962279999997</v>
      </c>
      <c r="I31" s="132">
        <f>SUM(I24:I30)</f>
        <v>2.3036025975700003</v>
      </c>
      <c r="J31" s="8"/>
      <c r="K31" s="8"/>
      <c r="L31" s="129"/>
      <c r="M31" s="8"/>
      <c r="O31" s="8"/>
    </row>
    <row r="33" spans="8:9">
      <c r="H33" s="129"/>
      <c r="I33" s="129"/>
    </row>
    <row r="34" spans="8:9">
      <c r="H34" s="8"/>
      <c r="I34" s="8"/>
    </row>
    <row r="38" spans="8:9">
      <c r="I38" s="7"/>
    </row>
    <row r="39" spans="8:9">
      <c r="I39" s="7"/>
    </row>
    <row r="40" spans="8:9">
      <c r="I40" s="7"/>
    </row>
    <row r="41" spans="8:9">
      <c r="I41" s="7"/>
    </row>
    <row r="42" spans="8:9">
      <c r="I42" s="7"/>
    </row>
    <row r="43" spans="8:9">
      <c r="I43" s="7"/>
    </row>
    <row r="44" spans="8:9">
      <c r="I44" s="7"/>
    </row>
  </sheetData>
  <sortState xmlns:xlrd2="http://schemas.microsoft.com/office/spreadsheetml/2017/richdata2" ref="A26:H30">
    <sortCondition descending="1" ref="H26:H30"/>
  </sortState>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E87807-525F-4FF7-A1A8-5EAFBF8D1D33}">
  <sheetPr codeName="Sheet2"/>
  <dimension ref="A1:G37"/>
  <sheetViews>
    <sheetView workbookViewId="0">
      <selection activeCell="A10" sqref="A10"/>
    </sheetView>
  </sheetViews>
  <sheetFormatPr defaultColWidth="9" defaultRowHeight="12"/>
  <cols>
    <col min="1" max="1" width="9.25" style="3" customWidth="1"/>
    <col min="2" max="2" width="19.5" style="3" bestFit="1" customWidth="1"/>
    <col min="3" max="3" width="20.5" style="3" bestFit="1" customWidth="1"/>
    <col min="4" max="4" width="19.5" style="3" bestFit="1" customWidth="1"/>
    <col min="5" max="5" width="20.5" style="3" bestFit="1" customWidth="1"/>
    <col min="6" max="6" width="19.5" style="3" bestFit="1" customWidth="1"/>
    <col min="7" max="16384" width="9" style="3"/>
  </cols>
  <sheetData>
    <row r="1" spans="1:7" s="10" customFormat="1">
      <c r="A1" s="10" t="s">
        <v>356</v>
      </c>
      <c r="B1" s="10" t="s">
        <v>367</v>
      </c>
    </row>
    <row r="2" spans="1:7" s="10" customFormat="1"/>
    <row r="3" spans="1:7">
      <c r="A3" s="3" t="s">
        <v>12</v>
      </c>
      <c r="B3" s="3" t="s">
        <v>355</v>
      </c>
    </row>
    <row r="4" spans="1:7">
      <c r="A4" s="3" t="s">
        <v>13</v>
      </c>
      <c r="B4" s="3" t="s">
        <v>360</v>
      </c>
    </row>
    <row r="5" spans="1:7">
      <c r="A5" s="3" t="s">
        <v>15</v>
      </c>
      <c r="B5" s="3" t="s">
        <v>352</v>
      </c>
    </row>
    <row r="6" spans="1:7">
      <c r="A6" s="3" t="s">
        <v>353</v>
      </c>
      <c r="B6" s="4">
        <v>45418</v>
      </c>
    </row>
    <row r="8" spans="1:7">
      <c r="B8" s="4"/>
    </row>
    <row r="10" spans="1:7" s="203" customFormat="1">
      <c r="A10" s="217" t="s">
        <v>0</v>
      </c>
      <c r="B10" s="203" t="s">
        <v>1</v>
      </c>
      <c r="C10" s="203" t="s">
        <v>2</v>
      </c>
      <c r="D10" s="203" t="s">
        <v>3</v>
      </c>
    </row>
    <row r="11" spans="1:7">
      <c r="A11" s="5">
        <v>2014</v>
      </c>
      <c r="B11" s="18">
        <v>195.73690099999993</v>
      </c>
      <c r="C11" s="18">
        <v>70.498736081000033</v>
      </c>
      <c r="D11" s="18">
        <f>SUM(B11:C11)</f>
        <v>266.23563708099994</v>
      </c>
      <c r="E11" s="19"/>
      <c r="F11" s="19"/>
    </row>
    <row r="12" spans="1:7">
      <c r="A12" s="5">
        <v>2015</v>
      </c>
      <c r="B12" s="18">
        <v>222.39385292499995</v>
      </c>
      <c r="C12" s="18">
        <v>74.382801191999988</v>
      </c>
      <c r="D12" s="18">
        <f t="shared" ref="D12:D20" si="0">SUM(B12:C12)</f>
        <v>296.77665411699991</v>
      </c>
      <c r="E12" s="19"/>
      <c r="F12" s="19"/>
      <c r="G12" s="20"/>
    </row>
    <row r="13" spans="1:7">
      <c r="A13" s="5">
        <v>2016</v>
      </c>
      <c r="B13" s="18">
        <v>207.64519797579996</v>
      </c>
      <c r="C13" s="18">
        <v>80.445060198700048</v>
      </c>
      <c r="D13" s="18">
        <f t="shared" si="0"/>
        <v>288.09025817450004</v>
      </c>
      <c r="E13" s="19"/>
      <c r="F13" s="19"/>
      <c r="G13" s="20"/>
    </row>
    <row r="14" spans="1:7">
      <c r="A14" s="5">
        <v>2017</v>
      </c>
      <c r="B14" s="18">
        <v>230.79101578739989</v>
      </c>
      <c r="C14" s="18">
        <v>85.004161054600033</v>
      </c>
      <c r="D14" s="18">
        <f t="shared" si="0"/>
        <v>315.79517684199993</v>
      </c>
      <c r="E14" s="19"/>
      <c r="F14" s="19"/>
      <c r="G14" s="20"/>
    </row>
    <row r="15" spans="1:7">
      <c r="A15" s="5">
        <v>2018</v>
      </c>
      <c r="B15" s="18">
        <v>252.36230080789994</v>
      </c>
      <c r="C15" s="18">
        <v>88.235447374799946</v>
      </c>
      <c r="D15" s="18">
        <f t="shared" si="0"/>
        <v>340.59774818269989</v>
      </c>
      <c r="E15" s="19"/>
      <c r="F15" s="19"/>
      <c r="G15" s="20"/>
    </row>
    <row r="16" spans="1:7">
      <c r="A16" s="5">
        <v>2019</v>
      </c>
      <c r="B16" s="18">
        <v>267.49488691800002</v>
      </c>
      <c r="C16" s="18">
        <v>92.342139567999993</v>
      </c>
      <c r="D16" s="18">
        <f t="shared" si="0"/>
        <v>359.83702648600001</v>
      </c>
      <c r="E16" s="19"/>
      <c r="F16" s="19"/>
      <c r="G16" s="20"/>
    </row>
    <row r="17" spans="1:7">
      <c r="A17" s="5">
        <v>2020</v>
      </c>
      <c r="B17" s="18">
        <v>306.8164334139999</v>
      </c>
      <c r="C17" s="18">
        <v>95.402028544000018</v>
      </c>
      <c r="D17" s="18">
        <f t="shared" si="0"/>
        <v>402.21846195799992</v>
      </c>
      <c r="E17" s="19"/>
      <c r="F17" s="19"/>
      <c r="G17" s="20"/>
    </row>
    <row r="18" spans="1:7">
      <c r="A18" s="5">
        <v>2021</v>
      </c>
      <c r="B18" s="18">
        <v>409.91521870400015</v>
      </c>
      <c r="C18" s="18">
        <v>100.19307167800004</v>
      </c>
      <c r="D18" s="18">
        <f t="shared" si="0"/>
        <v>510.10829038200018</v>
      </c>
      <c r="E18" s="19"/>
      <c r="F18" s="19"/>
      <c r="G18" s="20"/>
    </row>
    <row r="19" spans="1:7">
      <c r="A19" s="5">
        <v>2022</v>
      </c>
      <c r="B19" s="18">
        <v>358.08016615399987</v>
      </c>
      <c r="C19" s="18">
        <v>103.77164600899998</v>
      </c>
      <c r="D19" s="18">
        <f t="shared" si="0"/>
        <v>461.85181216299986</v>
      </c>
      <c r="E19" s="19"/>
      <c r="F19" s="19"/>
      <c r="G19" s="20"/>
    </row>
    <row r="20" spans="1:7">
      <c r="A20" s="5">
        <v>2023</v>
      </c>
      <c r="B20" s="18">
        <v>358.79190085499994</v>
      </c>
      <c r="C20" s="18">
        <v>110.27023714800001</v>
      </c>
      <c r="D20" s="18">
        <f t="shared" si="0"/>
        <v>469.06213800299997</v>
      </c>
      <c r="E20" s="6"/>
      <c r="F20" s="6"/>
      <c r="G20" s="20"/>
    </row>
    <row r="21" spans="1:7">
      <c r="E21" s="6"/>
      <c r="F21" s="6"/>
    </row>
    <row r="22" spans="1:7">
      <c r="B22" s="8"/>
      <c r="C22" s="8"/>
      <c r="D22" s="8"/>
      <c r="E22" s="8"/>
      <c r="F22" s="8"/>
    </row>
    <row r="24" spans="1:7" s="205" customFormat="1">
      <c r="A24" s="204"/>
      <c r="B24" s="286" t="s">
        <v>4</v>
      </c>
      <c r="C24" s="288" t="s">
        <v>10</v>
      </c>
      <c r="D24" s="288"/>
      <c r="E24" s="289" t="s">
        <v>6</v>
      </c>
      <c r="F24" s="288"/>
    </row>
    <row r="25" spans="1:7" s="205" customFormat="1">
      <c r="A25" s="203"/>
      <c r="B25" s="287"/>
      <c r="C25" s="203" t="s">
        <v>7</v>
      </c>
      <c r="D25" s="203" t="s">
        <v>8</v>
      </c>
      <c r="E25" s="203" t="s">
        <v>7</v>
      </c>
      <c r="F25" s="203" t="s">
        <v>8</v>
      </c>
    </row>
    <row r="26" spans="1:7">
      <c r="A26" s="5">
        <v>2014</v>
      </c>
      <c r="B26" s="11">
        <v>9747355</v>
      </c>
      <c r="C26" s="18">
        <v>195.73690099999993</v>
      </c>
      <c r="D26" s="6">
        <v>54.516294753999993</v>
      </c>
      <c r="E26" s="7">
        <f t="shared" ref="E26:E35" si="1">1000000000*C26/B26</f>
        <v>20081.027211997505</v>
      </c>
      <c r="F26" s="7">
        <f t="shared" ref="F26:F35" si="2">1000000000*D26/B26</f>
        <v>5592.9321086592199</v>
      </c>
    </row>
    <row r="27" spans="1:7">
      <c r="A27" s="5">
        <v>2015</v>
      </c>
      <c r="B27" s="11">
        <v>9851017</v>
      </c>
      <c r="C27" s="18">
        <v>222.39385292499995</v>
      </c>
      <c r="D27" s="6">
        <v>57.728595424999995</v>
      </c>
      <c r="E27" s="7">
        <f t="shared" si="1"/>
        <v>22575.725219538239</v>
      </c>
      <c r="F27" s="7">
        <f t="shared" si="2"/>
        <v>5860.1660544286942</v>
      </c>
    </row>
    <row r="28" spans="1:7">
      <c r="A28" s="5">
        <v>2016</v>
      </c>
      <c r="B28" s="11">
        <v>9995153</v>
      </c>
      <c r="C28" s="18">
        <v>207.64519797579996</v>
      </c>
      <c r="D28" s="6">
        <v>63.766951921099995</v>
      </c>
      <c r="E28" s="7">
        <f t="shared" si="1"/>
        <v>20774.5892409851</v>
      </c>
      <c r="F28" s="7">
        <f t="shared" si="2"/>
        <v>6379.7874750991805</v>
      </c>
    </row>
    <row r="29" spans="1:7">
      <c r="A29" s="5">
        <v>2017</v>
      </c>
      <c r="B29" s="11">
        <v>10120242</v>
      </c>
      <c r="C29" s="18">
        <v>230.79101578739989</v>
      </c>
      <c r="D29" s="6">
        <v>67.006882318900011</v>
      </c>
      <c r="E29" s="7">
        <f t="shared" si="1"/>
        <v>22804.89100827825</v>
      </c>
      <c r="F29" s="7">
        <f t="shared" si="2"/>
        <v>6621.0751006645896</v>
      </c>
    </row>
    <row r="30" spans="1:7">
      <c r="A30" s="5">
        <v>2018</v>
      </c>
      <c r="B30" s="11">
        <v>10230185</v>
      </c>
      <c r="C30" s="18">
        <v>252.36230080789994</v>
      </c>
      <c r="D30" s="6">
        <v>69.634978272399991</v>
      </c>
      <c r="E30" s="7">
        <f t="shared" si="1"/>
        <v>24668.400503793426</v>
      </c>
      <c r="F30" s="7">
        <f t="shared" si="2"/>
        <v>6806.8151526487536</v>
      </c>
    </row>
    <row r="31" spans="1:7">
      <c r="A31" s="5">
        <v>2019</v>
      </c>
      <c r="B31" s="7">
        <v>10327589</v>
      </c>
      <c r="C31" s="18">
        <v>267.49488691800002</v>
      </c>
      <c r="D31" s="6">
        <v>72.945956985999999</v>
      </c>
      <c r="E31" s="7">
        <f t="shared" si="1"/>
        <v>25901.000409485703</v>
      </c>
      <c r="F31" s="7">
        <f t="shared" si="2"/>
        <v>7063.2126226169539</v>
      </c>
    </row>
    <row r="32" spans="1:7">
      <c r="A32" s="5">
        <v>2020</v>
      </c>
      <c r="B32" s="12">
        <v>10379295</v>
      </c>
      <c r="C32" s="18">
        <v>306.8164334139999</v>
      </c>
      <c r="D32" s="6">
        <v>75.045744746999986</v>
      </c>
      <c r="E32" s="7">
        <f t="shared" si="1"/>
        <v>29560.430974743456</v>
      </c>
      <c r="F32" s="7">
        <f t="shared" si="2"/>
        <v>7230.3316118291259</v>
      </c>
    </row>
    <row r="33" spans="1:6">
      <c r="A33" s="5">
        <v>2021</v>
      </c>
      <c r="B33" s="12">
        <v>10452326</v>
      </c>
      <c r="C33" s="18">
        <v>409.91521870400015</v>
      </c>
      <c r="D33" s="6">
        <v>78.814116373000019</v>
      </c>
      <c r="E33" s="7">
        <f t="shared" si="1"/>
        <v>39217.607516642725</v>
      </c>
      <c r="F33" s="7">
        <f t="shared" si="2"/>
        <v>7540.3423480094298</v>
      </c>
    </row>
    <row r="34" spans="1:6">
      <c r="A34" s="5">
        <v>2022</v>
      </c>
      <c r="B34" s="7">
        <v>10521556</v>
      </c>
      <c r="C34" s="18">
        <v>358.08016615399987</v>
      </c>
      <c r="D34" s="6">
        <v>80.540148824999989</v>
      </c>
      <c r="E34" s="7">
        <f t="shared" si="1"/>
        <v>34033.004828753452</v>
      </c>
      <c r="F34" s="7">
        <f t="shared" si="2"/>
        <v>7654.7754747491708</v>
      </c>
    </row>
    <row r="35" spans="1:6">
      <c r="A35" s="5">
        <v>2023</v>
      </c>
      <c r="B35" s="7">
        <v>10551707</v>
      </c>
      <c r="C35" s="18">
        <v>358.79190085499994</v>
      </c>
      <c r="D35" s="6">
        <v>84.322366891999991</v>
      </c>
      <c r="E35" s="7">
        <f t="shared" si="1"/>
        <v>34003.209230032633</v>
      </c>
      <c r="F35" s="7">
        <f t="shared" si="2"/>
        <v>7991.3484038175038</v>
      </c>
    </row>
    <row r="36" spans="1:6">
      <c r="A36" s="21"/>
      <c r="B36" s="7"/>
    </row>
    <row r="37" spans="1:6">
      <c r="A37" s="7" t="s">
        <v>361</v>
      </c>
      <c r="B37" s="22"/>
      <c r="C37" s="22"/>
      <c r="D37" s="22"/>
    </row>
  </sheetData>
  <mergeCells count="3">
    <mergeCell ref="B24:B25"/>
    <mergeCell ref="C24:D24"/>
    <mergeCell ref="E24:F24"/>
  </mergeCells>
  <phoneticPr fontId="25" type="noConversion"/>
  <pageMargins left="0.7" right="0.7" top="0.75" bottom="0.75" header="0.3" footer="0.3"/>
  <pageSetup orientation="portrait" r:id="rId1"/>
  <ignoredErrors>
    <ignoredError sqref="D11:D20" formulaRange="1"/>
  </ignoredError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9ED4C3-9105-4792-AE7C-72DAD98E71F4}">
  <sheetPr codeName="Sheet9"/>
  <dimension ref="A1:M21"/>
  <sheetViews>
    <sheetView workbookViewId="0">
      <selection activeCell="D24" sqref="D24"/>
    </sheetView>
  </sheetViews>
  <sheetFormatPr defaultColWidth="9" defaultRowHeight="12"/>
  <cols>
    <col min="1" max="1" width="13.375" style="33" customWidth="1"/>
    <col min="2" max="4" width="12.5" style="33" customWidth="1"/>
    <col min="5" max="5" width="14.75" style="33" customWidth="1"/>
    <col min="6" max="6" width="12.5" style="33" customWidth="1"/>
    <col min="7" max="8" width="9" style="33"/>
    <col min="9" max="9" width="22.25" style="33" bestFit="1" customWidth="1"/>
    <col min="10" max="10" width="3.875" style="33" customWidth="1"/>
    <col min="11" max="11" width="15.75" style="33" customWidth="1"/>
    <col min="12" max="24" width="9" style="33"/>
    <col min="25" max="25" width="9.5" style="33" bestFit="1" customWidth="1"/>
    <col min="26" max="29" width="9" style="33"/>
    <col min="30" max="30" width="8.75" style="33" bestFit="1" customWidth="1"/>
    <col min="31" max="42" width="9" style="33"/>
    <col min="43" max="43" width="9.625" style="33" bestFit="1" customWidth="1"/>
    <col min="44" max="16384" width="9" style="33"/>
  </cols>
  <sheetData>
    <row r="1" spans="1:13" s="35" customFormat="1">
      <c r="A1" s="100" t="s">
        <v>193</v>
      </c>
      <c r="B1" s="52" t="s">
        <v>522</v>
      </c>
    </row>
    <row r="2" spans="1:13" s="35" customFormat="1"/>
    <row r="3" spans="1:13" s="35" customFormat="1">
      <c r="A3" s="35" t="s">
        <v>12</v>
      </c>
      <c r="B3" s="55" t="s">
        <v>187</v>
      </c>
      <c r="H3" s="133"/>
      <c r="I3" s="133"/>
      <c r="J3" s="133"/>
      <c r="K3" s="133"/>
      <c r="L3" s="133"/>
      <c r="M3" s="133"/>
    </row>
    <row r="4" spans="1:13" s="35" customFormat="1">
      <c r="A4" s="35" t="s">
        <v>13</v>
      </c>
      <c r="B4" s="134" t="s">
        <v>188</v>
      </c>
      <c r="H4" s="33"/>
      <c r="I4" s="33"/>
      <c r="J4" s="33"/>
      <c r="K4" s="33"/>
      <c r="L4" s="33"/>
      <c r="M4" s="117"/>
    </row>
    <row r="5" spans="1:13" s="35" customFormat="1">
      <c r="A5" s="35" t="s">
        <v>15</v>
      </c>
      <c r="B5" s="110" t="s">
        <v>352</v>
      </c>
      <c r="H5" s="33"/>
      <c r="I5" s="33"/>
      <c r="J5" s="33"/>
      <c r="K5" s="33"/>
      <c r="L5" s="33"/>
      <c r="M5" s="117"/>
    </row>
    <row r="6" spans="1:13" s="35" customFormat="1">
      <c r="A6" s="3" t="s">
        <v>353</v>
      </c>
      <c r="B6" s="4">
        <v>45418</v>
      </c>
      <c r="H6" s="33"/>
      <c r="I6" s="33"/>
      <c r="J6" s="33"/>
      <c r="K6" s="33"/>
      <c r="L6" s="33"/>
      <c r="M6" s="117"/>
    </row>
    <row r="7" spans="1:13" s="35" customFormat="1">
      <c r="A7" s="3"/>
      <c r="B7" s="4"/>
      <c r="H7" s="33"/>
      <c r="I7" s="33"/>
      <c r="J7" s="33"/>
      <c r="K7" s="33"/>
      <c r="L7" s="33"/>
      <c r="M7" s="117"/>
    </row>
    <row r="8" spans="1:13" s="111" customFormat="1">
      <c r="B8" s="111" t="s">
        <v>189</v>
      </c>
      <c r="I8" s="111" t="s">
        <v>105</v>
      </c>
      <c r="J8" s="135"/>
      <c r="K8" s="111" t="s">
        <v>520</v>
      </c>
    </row>
    <row r="9" spans="1:13" s="111" customFormat="1">
      <c r="B9" s="111" t="s">
        <v>190</v>
      </c>
      <c r="C9" s="111" t="s">
        <v>191</v>
      </c>
      <c r="D9" s="111" t="s">
        <v>192</v>
      </c>
      <c r="E9" s="111" t="s">
        <v>413</v>
      </c>
      <c r="F9" s="111" t="s">
        <v>88</v>
      </c>
      <c r="G9" s="111" t="s">
        <v>3</v>
      </c>
      <c r="I9" s="135" t="s">
        <v>414</v>
      </c>
      <c r="J9" s="135"/>
      <c r="K9" s="111" t="s">
        <v>523</v>
      </c>
    </row>
    <row r="10" spans="1:13">
      <c r="A10" s="114">
        <v>2013</v>
      </c>
      <c r="B10" s="117">
        <v>1307</v>
      </c>
      <c r="C10" s="117">
        <v>8347</v>
      </c>
      <c r="D10" s="117">
        <v>11327</v>
      </c>
      <c r="E10" s="117">
        <v>7627</v>
      </c>
      <c r="F10" s="117">
        <v>199</v>
      </c>
      <c r="G10" s="135">
        <f>SUM(B10:F10)</f>
        <v>28807</v>
      </c>
      <c r="H10" s="117"/>
      <c r="I10" s="145">
        <f>K10/1000000000</f>
        <v>5.2464259999999996</v>
      </c>
      <c r="J10" s="117"/>
      <c r="K10" s="117">
        <v>5246426000</v>
      </c>
      <c r="L10" s="117"/>
    </row>
    <row r="11" spans="1:13">
      <c r="A11" s="114">
        <v>2014</v>
      </c>
      <c r="B11" s="117">
        <v>2294</v>
      </c>
      <c r="C11" s="117">
        <v>10890</v>
      </c>
      <c r="D11" s="117">
        <v>18928</v>
      </c>
      <c r="E11" s="117">
        <v>10475</v>
      </c>
      <c r="F11" s="117">
        <v>311</v>
      </c>
      <c r="G11" s="135">
        <f t="shared" ref="G11:G18" si="0">SUM(B11:F11)</f>
        <v>42898</v>
      </c>
      <c r="H11" s="117"/>
      <c r="I11" s="145">
        <f t="shared" ref="I11:I19" si="1">K11/1000000000</f>
        <v>4.8304689999999999</v>
      </c>
      <c r="J11" s="117"/>
      <c r="K11" s="117">
        <v>4830469000</v>
      </c>
      <c r="L11" s="117"/>
    </row>
    <row r="12" spans="1:13">
      <c r="A12" s="114">
        <v>2015</v>
      </c>
      <c r="B12" s="117">
        <v>1035</v>
      </c>
      <c r="C12" s="117">
        <v>4958</v>
      </c>
      <c r="D12" s="117">
        <v>7676</v>
      </c>
      <c r="E12" s="117">
        <v>5342</v>
      </c>
      <c r="F12" s="245">
        <v>308</v>
      </c>
      <c r="G12" s="135">
        <f t="shared" si="0"/>
        <v>19319</v>
      </c>
      <c r="H12" s="117"/>
      <c r="I12" s="145">
        <f t="shared" si="1"/>
        <v>3.9977490000000002</v>
      </c>
      <c r="J12" s="117"/>
      <c r="K12" s="117">
        <v>3997749000</v>
      </c>
      <c r="L12" s="117"/>
    </row>
    <row r="13" spans="1:13">
      <c r="A13" s="114">
        <v>2016</v>
      </c>
      <c r="B13" s="117">
        <v>1210</v>
      </c>
      <c r="C13" s="117">
        <v>5802</v>
      </c>
      <c r="D13" s="117">
        <v>10640</v>
      </c>
      <c r="E13" s="117">
        <v>7097</v>
      </c>
      <c r="F13" s="117">
        <v>143</v>
      </c>
      <c r="G13" s="135">
        <f t="shared" si="0"/>
        <v>24892</v>
      </c>
      <c r="H13" s="117"/>
      <c r="I13" s="145">
        <f t="shared" si="1"/>
        <v>4.6773301050000002</v>
      </c>
      <c r="J13" s="117"/>
      <c r="K13" s="117">
        <v>4677330105</v>
      </c>
      <c r="L13" s="117"/>
    </row>
    <row r="14" spans="1:13">
      <c r="A14" s="114">
        <v>2017</v>
      </c>
      <c r="B14" s="117">
        <v>929</v>
      </c>
      <c r="C14" s="117">
        <v>5526</v>
      </c>
      <c r="D14" s="117">
        <v>8057</v>
      </c>
      <c r="E14" s="117">
        <v>6137</v>
      </c>
      <c r="F14" s="117">
        <v>315</v>
      </c>
      <c r="G14" s="135">
        <f t="shared" si="0"/>
        <v>20964</v>
      </c>
      <c r="H14" s="117"/>
      <c r="I14" s="145">
        <f t="shared" si="1"/>
        <v>5.5070560000000004</v>
      </c>
      <c r="J14" s="117"/>
      <c r="K14" s="117">
        <v>5507056000</v>
      </c>
      <c r="L14" s="117"/>
    </row>
    <row r="15" spans="1:13">
      <c r="A15" s="114">
        <v>2018</v>
      </c>
      <c r="B15" s="117">
        <v>1423</v>
      </c>
      <c r="C15" s="117">
        <v>7060</v>
      </c>
      <c r="D15" s="117">
        <v>11369</v>
      </c>
      <c r="E15" s="117">
        <v>6889</v>
      </c>
      <c r="F15" s="117">
        <v>764</v>
      </c>
      <c r="G15" s="135">
        <f t="shared" si="0"/>
        <v>27505</v>
      </c>
      <c r="H15" s="117"/>
      <c r="I15" s="145">
        <f t="shared" si="1"/>
        <v>6.4290351030000004</v>
      </c>
      <c r="J15" s="117"/>
      <c r="K15" s="117">
        <v>6429035103</v>
      </c>
      <c r="L15" s="117"/>
    </row>
    <row r="16" spans="1:13">
      <c r="A16" s="114">
        <v>2019</v>
      </c>
      <c r="B16" s="117">
        <v>1993</v>
      </c>
      <c r="C16" s="117">
        <v>8281</v>
      </c>
      <c r="D16" s="117">
        <v>15451</v>
      </c>
      <c r="E16" s="117">
        <v>10858</v>
      </c>
      <c r="F16" s="117">
        <v>154</v>
      </c>
      <c r="G16" s="135">
        <f t="shared" si="0"/>
        <v>36737</v>
      </c>
      <c r="H16" s="117"/>
      <c r="I16" s="145">
        <f t="shared" si="1"/>
        <v>6.0675018290000002</v>
      </c>
      <c r="J16" s="117"/>
      <c r="K16" s="117">
        <v>6067501829</v>
      </c>
      <c r="L16" s="117"/>
    </row>
    <row r="17" spans="1:12">
      <c r="A17" s="114">
        <v>2020</v>
      </c>
      <c r="B17" s="117">
        <v>1322</v>
      </c>
      <c r="C17" s="117">
        <v>6213</v>
      </c>
      <c r="D17" s="117">
        <v>10297</v>
      </c>
      <c r="E17" s="117">
        <v>9703</v>
      </c>
      <c r="F17" s="117">
        <v>181</v>
      </c>
      <c r="G17" s="135">
        <f t="shared" si="0"/>
        <v>27716</v>
      </c>
      <c r="H17" s="117"/>
      <c r="I17" s="145">
        <f t="shared" si="1"/>
        <v>7.0202355760000001</v>
      </c>
      <c r="J17" s="117"/>
      <c r="K17" s="117">
        <v>7020235576</v>
      </c>
      <c r="L17" s="117"/>
    </row>
    <row r="18" spans="1:12">
      <c r="A18" s="114">
        <v>2021</v>
      </c>
      <c r="B18" s="117">
        <v>2014</v>
      </c>
      <c r="C18" s="117">
        <v>6860</v>
      </c>
      <c r="D18" s="117">
        <v>12600</v>
      </c>
      <c r="E18" s="117">
        <v>9752</v>
      </c>
      <c r="F18" s="117">
        <v>145</v>
      </c>
      <c r="G18" s="135">
        <f t="shared" si="0"/>
        <v>31371</v>
      </c>
      <c r="H18" s="117"/>
      <c r="I18" s="145">
        <f t="shared" si="1"/>
        <v>6.0512558529999998</v>
      </c>
      <c r="J18" s="117"/>
      <c r="K18" s="117">
        <v>6051255853</v>
      </c>
      <c r="L18" s="117"/>
    </row>
    <row r="19" spans="1:12">
      <c r="A19" s="114">
        <v>2022</v>
      </c>
      <c r="B19" s="117">
        <v>1514</v>
      </c>
      <c r="C19" s="117">
        <v>6603</v>
      </c>
      <c r="D19" s="117">
        <v>11005</v>
      </c>
      <c r="E19" s="117">
        <v>9578</v>
      </c>
      <c r="F19" s="117">
        <v>129</v>
      </c>
      <c r="G19" s="135">
        <f>SUM(B19:F19)</f>
        <v>28829</v>
      </c>
      <c r="H19" s="117"/>
      <c r="I19" s="145">
        <f t="shared" si="1"/>
        <v>6.5639333690899999</v>
      </c>
      <c r="J19" s="117"/>
      <c r="K19" s="117">
        <v>6563933369.0900002</v>
      </c>
      <c r="L19" s="117"/>
    </row>
    <row r="20" spans="1:12">
      <c r="B20" s="117"/>
      <c r="C20" s="117"/>
      <c r="D20" s="117"/>
      <c r="E20" s="117"/>
      <c r="F20" s="117"/>
      <c r="G20" s="117"/>
      <c r="H20" s="117"/>
      <c r="I20" s="117"/>
      <c r="J20" s="117"/>
      <c r="K20" s="117"/>
      <c r="L20" s="117"/>
    </row>
    <row r="21" spans="1:12">
      <c r="B21" s="246"/>
      <c r="C21" s="246"/>
      <c r="D21" s="246"/>
      <c r="E21" s="246"/>
      <c r="F21" s="246"/>
      <c r="G21" s="246"/>
      <c r="H21" s="246"/>
      <c r="I21" s="246"/>
      <c r="J21" s="117"/>
      <c r="K21" s="117"/>
      <c r="L21" s="117"/>
    </row>
  </sheetData>
  <phoneticPr fontId="25" type="noConversion"/>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Blad14"/>
  <dimension ref="A1:G56"/>
  <sheetViews>
    <sheetView topLeftCell="A13" zoomScaleNormal="100" workbookViewId="0">
      <selection activeCell="K24" sqref="K24"/>
    </sheetView>
  </sheetViews>
  <sheetFormatPr defaultColWidth="9" defaultRowHeight="12"/>
  <cols>
    <col min="1" max="1" width="10.875" style="35" customWidth="1"/>
    <col min="2" max="2" width="19.125" style="35" bestFit="1" customWidth="1"/>
    <col min="3" max="4" width="18.875" style="35" bestFit="1" customWidth="1"/>
    <col min="5" max="5" width="16.875" style="35" bestFit="1" customWidth="1"/>
    <col min="6" max="6" width="8.375" style="35" customWidth="1"/>
    <col min="7" max="7" width="33.125" style="35" bestFit="1" customWidth="1"/>
    <col min="8" max="16384" width="9" style="35"/>
  </cols>
  <sheetData>
    <row r="1" spans="1:7" s="36" customFormat="1">
      <c r="A1" s="36" t="s">
        <v>197</v>
      </c>
      <c r="B1" s="36" t="s">
        <v>508</v>
      </c>
    </row>
    <row r="3" spans="1:7">
      <c r="A3" s="35" t="s">
        <v>12</v>
      </c>
      <c r="B3" s="35" t="s">
        <v>408</v>
      </c>
    </row>
    <row r="4" spans="1:7">
      <c r="A4" s="35" t="s">
        <v>13</v>
      </c>
      <c r="B4" s="134" t="s">
        <v>509</v>
      </c>
    </row>
    <row r="5" spans="1:7">
      <c r="A5" s="35" t="s">
        <v>15</v>
      </c>
      <c r="B5" s="35" t="s">
        <v>405</v>
      </c>
    </row>
    <row r="6" spans="1:7">
      <c r="A6" s="3" t="s">
        <v>353</v>
      </c>
      <c r="B6" s="4">
        <v>45418</v>
      </c>
    </row>
    <row r="7" spans="1:7">
      <c r="A7" s="3"/>
      <c r="B7" s="4"/>
    </row>
    <row r="8" spans="1:7" s="36" customFormat="1">
      <c r="B8" s="36" t="s">
        <v>194</v>
      </c>
    </row>
    <row r="9" spans="1:7" s="36" customFormat="1">
      <c r="B9" s="36" t="s">
        <v>455</v>
      </c>
      <c r="C9" s="36" t="s">
        <v>454</v>
      </c>
      <c r="D9" s="36" t="s">
        <v>453</v>
      </c>
      <c r="E9" s="36" t="s">
        <v>195</v>
      </c>
      <c r="G9" s="36" t="s">
        <v>196</v>
      </c>
    </row>
    <row r="10" spans="1:7">
      <c r="A10" s="137">
        <v>1985</v>
      </c>
      <c r="B10" s="37"/>
      <c r="C10" s="37">
        <v>8909</v>
      </c>
      <c r="D10" s="37"/>
      <c r="E10" s="37">
        <f>SUM(B10:D10)</f>
        <v>8909</v>
      </c>
      <c r="G10" s="138">
        <v>0.128688</v>
      </c>
    </row>
    <row r="11" spans="1:7">
      <c r="A11" s="137">
        <v>1986</v>
      </c>
      <c r="B11" s="37"/>
      <c r="C11" s="37">
        <v>9906</v>
      </c>
      <c r="D11" s="37"/>
      <c r="E11" s="37">
        <f t="shared" ref="E11:E39" si="0">SUM(B11:D11)</f>
        <v>9906</v>
      </c>
      <c r="G11" s="138">
        <v>0.105196</v>
      </c>
    </row>
    <row r="12" spans="1:7">
      <c r="A12" s="137">
        <v>1987</v>
      </c>
      <c r="B12" s="37"/>
      <c r="C12" s="37">
        <v>5066</v>
      </c>
      <c r="D12" s="37"/>
      <c r="E12" s="37">
        <f t="shared" si="0"/>
        <v>5066</v>
      </c>
      <c r="G12" s="138">
        <v>5.3962000000000003E-2</v>
      </c>
    </row>
    <row r="13" spans="1:7">
      <c r="A13" s="137">
        <v>1988</v>
      </c>
      <c r="B13" s="37"/>
      <c r="C13" s="37">
        <v>12439</v>
      </c>
      <c r="D13" s="37"/>
      <c r="E13" s="37">
        <f t="shared" si="0"/>
        <v>12439</v>
      </c>
      <c r="G13" s="138">
        <v>0.13658600000000001</v>
      </c>
    </row>
    <row r="14" spans="1:7">
      <c r="A14" s="137">
        <v>1989</v>
      </c>
      <c r="B14" s="37"/>
      <c r="C14" s="37">
        <v>7085</v>
      </c>
      <c r="D14" s="37"/>
      <c r="E14" s="37">
        <f t="shared" si="0"/>
        <v>7085</v>
      </c>
      <c r="G14" s="138">
        <v>8.5058999999999996E-2</v>
      </c>
    </row>
    <row r="15" spans="1:7">
      <c r="A15" s="137">
        <v>1990</v>
      </c>
      <c r="B15" s="37"/>
      <c r="C15" s="37">
        <v>10534</v>
      </c>
      <c r="D15" s="37"/>
      <c r="E15" s="37">
        <f t="shared" si="0"/>
        <v>10534</v>
      </c>
      <c r="G15" s="138">
        <v>0.15568699999999999</v>
      </c>
    </row>
    <row r="16" spans="1:7">
      <c r="A16" s="137">
        <v>1991</v>
      </c>
      <c r="B16" s="37"/>
      <c r="C16" s="37">
        <v>5092</v>
      </c>
      <c r="D16" s="37"/>
      <c r="E16" s="37">
        <f t="shared" si="0"/>
        <v>5092</v>
      </c>
      <c r="G16" s="138">
        <v>8.4659999999999999E-2</v>
      </c>
    </row>
    <row r="17" spans="1:7">
      <c r="A17" s="137">
        <v>1992</v>
      </c>
      <c r="B17" s="37"/>
      <c r="C17" s="37">
        <v>8459</v>
      </c>
      <c r="D17" s="37"/>
      <c r="E17" s="37">
        <f t="shared" si="0"/>
        <v>8459</v>
      </c>
      <c r="G17" s="138">
        <v>0.140763</v>
      </c>
    </row>
    <row r="18" spans="1:7">
      <c r="A18" s="137">
        <v>1993</v>
      </c>
      <c r="B18" s="37"/>
      <c r="C18" s="37">
        <v>19579</v>
      </c>
      <c r="D18" s="37"/>
      <c r="E18" s="37">
        <f t="shared" si="0"/>
        <v>19579</v>
      </c>
      <c r="G18" s="138">
        <v>0.37160799999999999</v>
      </c>
    </row>
    <row r="19" spans="1:7">
      <c r="A19" s="137">
        <v>1994</v>
      </c>
      <c r="B19" s="37"/>
      <c r="C19" s="37">
        <v>7156</v>
      </c>
      <c r="D19" s="37"/>
      <c r="E19" s="37">
        <f t="shared" si="0"/>
        <v>7156</v>
      </c>
      <c r="G19" s="138">
        <v>0.121477</v>
      </c>
    </row>
    <row r="20" spans="1:7">
      <c r="A20" s="137">
        <v>1995</v>
      </c>
      <c r="B20" s="37"/>
      <c r="C20" s="37">
        <v>6519</v>
      </c>
      <c r="D20" s="37"/>
      <c r="E20" s="37">
        <f t="shared" si="0"/>
        <v>6519</v>
      </c>
      <c r="G20" s="138">
        <v>0.15595700000000001</v>
      </c>
    </row>
    <row r="21" spans="1:7">
      <c r="A21" s="137">
        <v>1996</v>
      </c>
      <c r="B21" s="37"/>
      <c r="C21" s="37">
        <v>4494</v>
      </c>
      <c r="D21" s="37"/>
      <c r="E21" s="37">
        <f t="shared" si="0"/>
        <v>4494</v>
      </c>
      <c r="G21" s="138">
        <v>7.7892000000000003E-2</v>
      </c>
    </row>
    <row r="22" spans="1:7">
      <c r="A22" s="137">
        <v>1997</v>
      </c>
      <c r="B22" s="37"/>
      <c r="C22" s="37">
        <v>12229</v>
      </c>
      <c r="D22" s="37"/>
      <c r="E22" s="37">
        <f t="shared" si="0"/>
        <v>12229</v>
      </c>
      <c r="G22" s="138">
        <v>0.28668100000000002</v>
      </c>
    </row>
    <row r="23" spans="1:7">
      <c r="A23" s="137">
        <v>1998</v>
      </c>
      <c r="B23" s="37"/>
      <c r="C23" s="37">
        <v>3989</v>
      </c>
      <c r="D23" s="37"/>
      <c r="E23" s="37">
        <f t="shared" si="0"/>
        <v>3989</v>
      </c>
      <c r="G23" s="138">
        <v>7.0859000000000005E-2</v>
      </c>
    </row>
    <row r="24" spans="1:7">
      <c r="A24" s="137">
        <v>1999</v>
      </c>
      <c r="B24" s="37"/>
      <c r="C24" s="37">
        <v>42548</v>
      </c>
      <c r="D24" s="37"/>
      <c r="E24" s="37">
        <f t="shared" si="0"/>
        <v>42548</v>
      </c>
      <c r="G24" s="138">
        <v>0.94263399999999997</v>
      </c>
    </row>
    <row r="25" spans="1:7">
      <c r="A25" s="137">
        <v>2000</v>
      </c>
      <c r="B25" s="37"/>
      <c r="C25" s="37">
        <v>8703</v>
      </c>
      <c r="D25" s="37"/>
      <c r="E25" s="37">
        <f t="shared" si="0"/>
        <v>8703</v>
      </c>
      <c r="G25" s="138">
        <v>0.27046300000000001</v>
      </c>
    </row>
    <row r="26" spans="1:7">
      <c r="A26" s="137">
        <v>2001</v>
      </c>
      <c r="B26" s="37"/>
      <c r="C26" s="37">
        <v>6328</v>
      </c>
      <c r="D26" s="37"/>
      <c r="E26" s="37">
        <f t="shared" si="0"/>
        <v>6328</v>
      </c>
      <c r="G26" s="138">
        <v>0.17738799999999999</v>
      </c>
    </row>
    <row r="27" spans="1:7">
      <c r="A27" s="137">
        <v>2002</v>
      </c>
      <c r="B27" s="37"/>
      <c r="C27" s="37">
        <v>12095</v>
      </c>
      <c r="D27" s="37"/>
      <c r="E27" s="37">
        <f t="shared" si="0"/>
        <v>12095</v>
      </c>
      <c r="G27" s="138">
        <v>0.28731099999999998</v>
      </c>
    </row>
    <row r="28" spans="1:7">
      <c r="A28" s="137">
        <v>2003</v>
      </c>
      <c r="B28" s="37"/>
      <c r="C28" s="37">
        <v>7075</v>
      </c>
      <c r="D28" s="37"/>
      <c r="E28" s="37">
        <f t="shared" si="0"/>
        <v>7075</v>
      </c>
      <c r="G28" s="138">
        <v>0.18959000000000001</v>
      </c>
    </row>
    <row r="29" spans="1:7">
      <c r="A29" s="137">
        <v>2004</v>
      </c>
      <c r="B29" s="37"/>
      <c r="C29" s="37">
        <v>6968</v>
      </c>
      <c r="D29" s="37"/>
      <c r="E29" s="37">
        <f t="shared" si="0"/>
        <v>6968</v>
      </c>
      <c r="G29" s="138">
        <v>0.16919300000000001</v>
      </c>
    </row>
    <row r="30" spans="1:7">
      <c r="A30" s="137">
        <v>2005</v>
      </c>
      <c r="B30" s="37"/>
      <c r="C30" s="37">
        <v>92822</v>
      </c>
      <c r="D30" s="37"/>
      <c r="E30" s="37">
        <f t="shared" si="0"/>
        <v>92822</v>
      </c>
      <c r="G30" s="138">
        <v>3.7651910000000002</v>
      </c>
    </row>
    <row r="31" spans="1:7">
      <c r="A31" s="137">
        <v>2006</v>
      </c>
      <c r="B31" s="37"/>
      <c r="C31" s="37">
        <v>9048</v>
      </c>
      <c r="D31" s="37"/>
      <c r="E31" s="37">
        <f t="shared" si="0"/>
        <v>9048</v>
      </c>
      <c r="G31" s="138">
        <v>0.30833899999999997</v>
      </c>
    </row>
    <row r="32" spans="1:7">
      <c r="A32" s="137">
        <v>2007</v>
      </c>
      <c r="B32" s="37"/>
      <c r="C32" s="37">
        <v>24035</v>
      </c>
      <c r="D32" s="37"/>
      <c r="E32" s="37">
        <f t="shared" si="0"/>
        <v>24035</v>
      </c>
      <c r="G32" s="138">
        <v>0.56233599999999995</v>
      </c>
    </row>
    <row r="33" spans="1:7">
      <c r="A33" s="137">
        <v>2008</v>
      </c>
      <c r="B33" s="37"/>
      <c r="C33" s="37">
        <v>10751</v>
      </c>
      <c r="D33" s="37"/>
      <c r="E33" s="37">
        <f t="shared" si="0"/>
        <v>10751</v>
      </c>
      <c r="G33" s="138">
        <v>0.21551799999999999</v>
      </c>
    </row>
    <row r="34" spans="1:7">
      <c r="A34" s="137">
        <v>2009</v>
      </c>
      <c r="B34" s="37"/>
      <c r="C34" s="37">
        <v>7024</v>
      </c>
      <c r="D34" s="37"/>
      <c r="E34" s="37">
        <f t="shared" si="0"/>
        <v>7024</v>
      </c>
      <c r="G34" s="138">
        <v>0.17751900000000001</v>
      </c>
    </row>
    <row r="35" spans="1:7">
      <c r="A35" s="137">
        <v>2010</v>
      </c>
      <c r="B35" s="37"/>
      <c r="C35" s="37">
        <v>16408</v>
      </c>
      <c r="D35" s="37"/>
      <c r="E35" s="37">
        <f t="shared" si="0"/>
        <v>16408</v>
      </c>
      <c r="G35" s="138">
        <v>0.88661299999999998</v>
      </c>
    </row>
    <row r="36" spans="1:7">
      <c r="A36" s="137">
        <v>2011</v>
      </c>
      <c r="B36" s="37">
        <v>6809</v>
      </c>
      <c r="C36" s="37">
        <v>23132</v>
      </c>
      <c r="D36" s="37"/>
      <c r="E36" s="37">
        <f t="shared" si="0"/>
        <v>29941</v>
      </c>
      <c r="G36" s="138">
        <v>0.96442700000000003</v>
      </c>
    </row>
    <row r="37" spans="1:7">
      <c r="A37" s="137">
        <v>2012</v>
      </c>
      <c r="B37" s="37">
        <v>3629</v>
      </c>
      <c r="C37" s="37">
        <v>5782</v>
      </c>
      <c r="D37" s="37"/>
      <c r="E37" s="37">
        <f t="shared" si="0"/>
        <v>9411</v>
      </c>
      <c r="G37" s="138">
        <v>0.30216300000000001</v>
      </c>
    </row>
    <row r="38" spans="1:7">
      <c r="A38" s="137">
        <v>2013</v>
      </c>
      <c r="B38" s="37">
        <v>3486</v>
      </c>
      <c r="C38" s="37">
        <v>30418</v>
      </c>
      <c r="D38" s="37"/>
      <c r="E38" s="37">
        <f t="shared" si="0"/>
        <v>33904</v>
      </c>
      <c r="G38" s="138">
        <v>0.95267999999999997</v>
      </c>
    </row>
    <row r="39" spans="1:7">
      <c r="A39" s="137">
        <v>2014</v>
      </c>
      <c r="B39" s="37">
        <v>17667</v>
      </c>
      <c r="C39" s="37">
        <v>9722</v>
      </c>
      <c r="D39" s="37"/>
      <c r="E39" s="37">
        <f t="shared" si="0"/>
        <v>27389</v>
      </c>
      <c r="G39" s="138">
        <v>1.2099070000000001</v>
      </c>
    </row>
    <row r="40" spans="1:7">
      <c r="A40" s="137">
        <v>2015</v>
      </c>
      <c r="B40" s="37">
        <v>3467</v>
      </c>
      <c r="C40" s="37">
        <v>20986</v>
      </c>
      <c r="D40" s="37">
        <v>3557</v>
      </c>
      <c r="E40" s="37">
        <v>28010</v>
      </c>
      <c r="G40" s="138">
        <v>0.99898891485999997</v>
      </c>
    </row>
    <row r="41" spans="1:7">
      <c r="A41" s="137">
        <v>2016</v>
      </c>
      <c r="B41" s="37">
        <v>3307</v>
      </c>
      <c r="C41" s="37">
        <v>3172</v>
      </c>
      <c r="D41" s="37">
        <v>1246</v>
      </c>
      <c r="E41" s="37">
        <v>7725</v>
      </c>
      <c r="G41" s="138">
        <v>0.36739960092000007</v>
      </c>
    </row>
    <row r="42" spans="1:7">
      <c r="A42" s="137">
        <v>2017</v>
      </c>
      <c r="B42" s="37">
        <v>4112</v>
      </c>
      <c r="C42" s="37">
        <v>2428</v>
      </c>
      <c r="D42" s="37">
        <v>1155</v>
      </c>
      <c r="E42" s="37">
        <v>7695</v>
      </c>
      <c r="G42" s="138">
        <v>0.39599004530999998</v>
      </c>
    </row>
    <row r="43" spans="1:7">
      <c r="A43" s="137">
        <v>2018</v>
      </c>
      <c r="B43" s="37">
        <v>4720</v>
      </c>
      <c r="C43" s="37">
        <v>4061</v>
      </c>
      <c r="D43" s="37">
        <v>2271</v>
      </c>
      <c r="E43" s="37">
        <v>11052</v>
      </c>
      <c r="G43" s="138">
        <v>0.66380537421000008</v>
      </c>
    </row>
    <row r="44" spans="1:7">
      <c r="A44" s="137">
        <v>2019</v>
      </c>
      <c r="B44" s="37">
        <v>5406</v>
      </c>
      <c r="C44" s="37">
        <v>13912</v>
      </c>
      <c r="D44" s="37">
        <v>2379</v>
      </c>
      <c r="E44" s="37">
        <v>21697</v>
      </c>
      <c r="G44" s="138">
        <v>0.82006970644999977</v>
      </c>
    </row>
    <row r="45" spans="1:7">
      <c r="A45" s="137">
        <v>2020</v>
      </c>
      <c r="B45" s="37">
        <v>5662</v>
      </c>
      <c r="C45" s="37">
        <v>8857</v>
      </c>
      <c r="D45" s="37">
        <v>1270</v>
      </c>
      <c r="E45" s="37">
        <v>15789</v>
      </c>
      <c r="G45" s="138">
        <v>0.5868686003000001</v>
      </c>
    </row>
    <row r="46" spans="1:7">
      <c r="A46" s="137">
        <v>2021</v>
      </c>
      <c r="B46" s="37">
        <v>17938</v>
      </c>
      <c r="C46" s="37">
        <v>2919</v>
      </c>
      <c r="D46" s="37">
        <v>3007</v>
      </c>
      <c r="E46" s="37">
        <v>23864</v>
      </c>
      <c r="G46" s="138">
        <v>3.30743844736</v>
      </c>
    </row>
    <row r="47" spans="1:7">
      <c r="A47" s="137">
        <v>2022</v>
      </c>
      <c r="B47" s="37">
        <v>5426</v>
      </c>
      <c r="C47" s="37">
        <v>10031</v>
      </c>
      <c r="D47" s="37">
        <v>2375</v>
      </c>
      <c r="E47" s="37">
        <v>17832</v>
      </c>
      <c r="G47" s="138">
        <v>0.99464752265000012</v>
      </c>
    </row>
    <row r="48" spans="1:7">
      <c r="A48" s="137"/>
    </row>
    <row r="49" spans="1:2">
      <c r="A49" s="137"/>
      <c r="B49" s="117"/>
    </row>
    <row r="50" spans="1:2">
      <c r="A50" s="137"/>
      <c r="B50" s="117"/>
    </row>
    <row r="51" spans="1:2">
      <c r="A51" s="137"/>
      <c r="B51" s="117"/>
    </row>
    <row r="52" spans="1:2">
      <c r="A52" s="137"/>
      <c r="B52" s="117"/>
    </row>
    <row r="53" spans="1:2">
      <c r="A53" s="137"/>
      <c r="B53" s="117"/>
    </row>
    <row r="54" spans="1:2">
      <c r="A54" s="137"/>
      <c r="B54" s="117"/>
    </row>
    <row r="55" spans="1:2">
      <c r="A55" s="137"/>
      <c r="B55" s="117"/>
    </row>
    <row r="56" spans="1:2">
      <c r="A56" s="137"/>
      <c r="B56" s="117"/>
    </row>
  </sheetData>
  <phoneticPr fontId="25" type="noConversion"/>
  <pageMargins left="0.7" right="0.7" top="0.75" bottom="0.75" header="0.3" footer="0.3"/>
  <pageSetup paperSize="9" orientation="portrait" r:id="rId1"/>
  <ignoredErrors>
    <ignoredError sqref="E10:E39" formulaRange="1"/>
  </ignoredError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4CD7B2-5C34-4FD8-B629-ACEA2253B43F}">
  <sheetPr codeName="Sheet10"/>
  <dimension ref="A1:J279"/>
  <sheetViews>
    <sheetView zoomScaleNormal="100" workbookViewId="0">
      <selection activeCell="A19" sqref="A19:XFD39"/>
    </sheetView>
  </sheetViews>
  <sheetFormatPr defaultColWidth="9" defaultRowHeight="12"/>
  <cols>
    <col min="1" max="1" width="16.375" style="35" customWidth="1"/>
    <col min="2" max="9" width="8.625" style="37" customWidth="1"/>
    <col min="10" max="10" width="18.25" style="35" bestFit="1" customWidth="1"/>
    <col min="11" max="16384" width="9" style="35"/>
  </cols>
  <sheetData>
    <row r="1" spans="1:10" s="36" customFormat="1">
      <c r="A1" s="36" t="s">
        <v>211</v>
      </c>
      <c r="B1" s="139" t="s">
        <v>507</v>
      </c>
      <c r="C1" s="139"/>
      <c r="D1" s="139"/>
    </row>
    <row r="2" spans="1:10" s="36" customFormat="1">
      <c r="B2" s="139"/>
      <c r="C2" s="139"/>
      <c r="D2" s="139"/>
    </row>
    <row r="3" spans="1:10">
      <c r="A3" s="35" t="s">
        <v>12</v>
      </c>
      <c r="B3" s="35" t="s">
        <v>198</v>
      </c>
      <c r="F3" s="35"/>
      <c r="G3" s="35"/>
      <c r="H3" s="35"/>
      <c r="I3" s="35"/>
    </row>
    <row r="4" spans="1:10">
      <c r="A4" s="35" t="s">
        <v>13</v>
      </c>
      <c r="B4" s="110" t="s">
        <v>199</v>
      </c>
      <c r="E4" s="35"/>
      <c r="F4" s="35"/>
      <c r="G4" s="35"/>
      <c r="H4" s="35"/>
      <c r="I4" s="35"/>
    </row>
    <row r="5" spans="1:10">
      <c r="A5" s="35" t="s">
        <v>15</v>
      </c>
      <c r="B5" s="110" t="s">
        <v>466</v>
      </c>
      <c r="E5" s="35"/>
      <c r="F5" s="35"/>
      <c r="G5" s="35"/>
      <c r="H5" s="35"/>
      <c r="I5" s="35"/>
    </row>
    <row r="6" spans="1:10">
      <c r="A6" s="3" t="s">
        <v>353</v>
      </c>
      <c r="B6" s="4">
        <v>45418</v>
      </c>
    </row>
    <row r="7" spans="1:10">
      <c r="A7" s="3"/>
      <c r="B7" s="4"/>
    </row>
    <row r="8" spans="1:10">
      <c r="A8" s="140" t="s">
        <v>200</v>
      </c>
      <c r="B8" s="140">
        <v>2015</v>
      </c>
      <c r="C8" s="140">
        <v>2016</v>
      </c>
      <c r="D8" s="140">
        <v>2017</v>
      </c>
      <c r="E8" s="140">
        <v>2018</v>
      </c>
      <c r="F8" s="140">
        <v>2019</v>
      </c>
      <c r="G8" s="140">
        <v>2020</v>
      </c>
      <c r="H8" s="140">
        <v>2021</v>
      </c>
      <c r="I8" s="140">
        <v>2022</v>
      </c>
      <c r="J8" s="140" t="s">
        <v>406</v>
      </c>
    </row>
    <row r="9" spans="1:10">
      <c r="A9" s="33" t="s">
        <v>201</v>
      </c>
      <c r="B9" s="136">
        <v>0.30535499999999999</v>
      </c>
      <c r="C9" s="136">
        <v>1.312244</v>
      </c>
      <c r="D9" s="136">
        <v>27.779416000000001</v>
      </c>
      <c r="E9" s="136">
        <v>3.0205220000000002</v>
      </c>
      <c r="F9" s="136">
        <v>1.153591</v>
      </c>
      <c r="G9" s="136">
        <v>3.3618399999999999</v>
      </c>
      <c r="H9" s="136">
        <v>1683.8004890300001</v>
      </c>
      <c r="I9" s="136">
        <v>2.817329</v>
      </c>
      <c r="J9" s="136">
        <v>1723.5507860300002</v>
      </c>
    </row>
    <row r="10" spans="1:10">
      <c r="A10" s="33" t="s">
        <v>202</v>
      </c>
      <c r="B10" s="136">
        <v>17.032253999999998</v>
      </c>
      <c r="C10" s="136">
        <v>9.1145619900000003</v>
      </c>
      <c r="D10" s="136">
        <v>5.0694499999999998</v>
      </c>
      <c r="E10" s="136">
        <v>13.70666275</v>
      </c>
      <c r="F10" s="136">
        <v>28.898377</v>
      </c>
      <c r="G10" s="136">
        <v>15.962835</v>
      </c>
      <c r="H10" s="136">
        <v>374.19945538000002</v>
      </c>
      <c r="I10" s="136">
        <v>24.037821000000001</v>
      </c>
      <c r="J10" s="136">
        <v>488.02141712000002</v>
      </c>
    </row>
    <row r="11" spans="1:10">
      <c r="A11" s="33" t="s">
        <v>203</v>
      </c>
      <c r="B11" s="136">
        <v>0.17133499999999999</v>
      </c>
      <c r="C11" s="136">
        <v>2.1278450000000002</v>
      </c>
      <c r="D11" s="136">
        <v>0.26724399999999998</v>
      </c>
      <c r="E11" s="136">
        <v>5.236097</v>
      </c>
      <c r="F11" s="136">
        <v>1.899894</v>
      </c>
      <c r="G11" s="136">
        <v>1.274133</v>
      </c>
      <c r="H11" s="136">
        <v>183.909143</v>
      </c>
      <c r="I11" s="136">
        <v>0.824762</v>
      </c>
      <c r="J11" s="136">
        <v>195.710453</v>
      </c>
    </row>
    <row r="12" spans="1:10">
      <c r="A12" s="33" t="s">
        <v>207</v>
      </c>
      <c r="B12" s="136">
        <v>27.196552000000001</v>
      </c>
      <c r="C12" s="136">
        <v>5.1102112499999999</v>
      </c>
      <c r="D12" s="136">
        <v>19.117715739999998</v>
      </c>
      <c r="E12" s="136">
        <v>9.3565749999999994</v>
      </c>
      <c r="F12" s="136">
        <v>13.547662000000001</v>
      </c>
      <c r="G12" s="136">
        <v>15.061522</v>
      </c>
      <c r="H12" s="136">
        <v>23.4823415</v>
      </c>
      <c r="I12" s="136">
        <v>63.477487000000004</v>
      </c>
      <c r="J12" s="136">
        <v>176.35006649000002</v>
      </c>
    </row>
    <row r="13" spans="1:10">
      <c r="A13" s="33" t="s">
        <v>204</v>
      </c>
      <c r="B13" s="136">
        <v>3.3616649999999999</v>
      </c>
      <c r="C13" s="136">
        <v>8.1706450000000004</v>
      </c>
      <c r="D13" s="136">
        <v>1.69936</v>
      </c>
      <c r="E13" s="136">
        <v>3.9928910000000002</v>
      </c>
      <c r="F13" s="136">
        <v>134.87824599999999</v>
      </c>
      <c r="G13" s="136">
        <v>2.0287660000000001</v>
      </c>
      <c r="H13" s="136">
        <v>5.1251470000000001</v>
      </c>
      <c r="I13" s="136">
        <v>14.843963</v>
      </c>
      <c r="J13" s="136">
        <v>174.100683</v>
      </c>
    </row>
    <row r="14" spans="1:10">
      <c r="A14" s="33" t="s">
        <v>206</v>
      </c>
      <c r="B14" s="136">
        <v>1.1818420000000001</v>
      </c>
      <c r="C14" s="136">
        <v>2.2182719999999998</v>
      </c>
      <c r="D14" s="136">
        <v>0.85031800000000002</v>
      </c>
      <c r="E14" s="136">
        <v>97.515602000000001</v>
      </c>
      <c r="F14" s="136">
        <v>38.052</v>
      </c>
      <c r="G14" s="136">
        <v>2.796265</v>
      </c>
      <c r="H14" s="136">
        <v>3.7406429999999999</v>
      </c>
      <c r="I14" s="136">
        <v>13.953986</v>
      </c>
      <c r="J14" s="136">
        <v>160.30892800000001</v>
      </c>
    </row>
    <row r="15" spans="1:10">
      <c r="A15" s="33" t="s">
        <v>205</v>
      </c>
      <c r="B15" s="136">
        <v>54.481539729999994</v>
      </c>
      <c r="C15" s="136">
        <v>28.650922999999999</v>
      </c>
      <c r="D15" s="136">
        <v>35.373254000000003</v>
      </c>
      <c r="E15" s="136">
        <v>2.4706021499999999</v>
      </c>
      <c r="F15" s="136">
        <v>3.98184</v>
      </c>
      <c r="G15" s="136">
        <v>5.2480789999999997</v>
      </c>
      <c r="H15" s="136">
        <v>4.3575410000000003</v>
      </c>
      <c r="I15" s="136">
        <v>5.1059929999999998</v>
      </c>
      <c r="J15" s="136">
        <v>139.66977187999998</v>
      </c>
    </row>
    <row r="16" spans="1:10">
      <c r="A16" s="33" t="s">
        <v>210</v>
      </c>
      <c r="B16" s="136">
        <v>3.8518509999999999</v>
      </c>
      <c r="C16" s="136">
        <v>2.5814879999999998</v>
      </c>
      <c r="D16" s="136">
        <v>1.807944</v>
      </c>
      <c r="E16" s="136">
        <v>39.676924999999997</v>
      </c>
      <c r="F16" s="136">
        <v>1.755881</v>
      </c>
      <c r="G16" s="136">
        <v>1.6122399999999999</v>
      </c>
      <c r="H16" s="136">
        <v>26.590807000000002</v>
      </c>
      <c r="I16" s="136">
        <v>3.0612240000000002</v>
      </c>
      <c r="J16" s="136">
        <v>80.938360000000003</v>
      </c>
    </row>
    <row r="17" spans="1:10">
      <c r="A17" s="33" t="s">
        <v>209</v>
      </c>
      <c r="B17" s="136">
        <v>7.7167690000000002</v>
      </c>
      <c r="C17" s="136">
        <v>1.5151570000000001</v>
      </c>
      <c r="D17" s="136">
        <v>1.423519</v>
      </c>
      <c r="E17" s="136">
        <v>0.87094099999999997</v>
      </c>
      <c r="F17" s="136">
        <v>46.608166930000003</v>
      </c>
      <c r="G17" s="136">
        <v>6.1381040000000002</v>
      </c>
      <c r="H17" s="136">
        <v>12.430883</v>
      </c>
      <c r="I17" s="136">
        <v>3.0919919999999999</v>
      </c>
      <c r="J17" s="136">
        <v>79.79553193000001</v>
      </c>
    </row>
    <row r="18" spans="1:10">
      <c r="A18" s="33" t="s">
        <v>208</v>
      </c>
      <c r="B18" s="136">
        <v>6.7564539999999997</v>
      </c>
      <c r="C18" s="136">
        <v>66.175219999999996</v>
      </c>
      <c r="D18" s="136">
        <v>1.3610690000000001</v>
      </c>
      <c r="E18" s="136">
        <v>0.144287</v>
      </c>
      <c r="F18" s="136">
        <v>0.197572</v>
      </c>
      <c r="G18" s="136">
        <v>0.35386499999999999</v>
      </c>
      <c r="H18" s="136">
        <v>0.69315512999999995</v>
      </c>
      <c r="I18" s="136">
        <v>1.2059150000000001</v>
      </c>
      <c r="J18" s="136">
        <v>76.887537129999998</v>
      </c>
    </row>
    <row r="19" spans="1:10">
      <c r="A19" s="33"/>
      <c r="B19" s="136"/>
      <c r="C19" s="136"/>
      <c r="D19" s="136"/>
      <c r="E19" s="136"/>
      <c r="F19" s="136"/>
      <c r="G19" s="136"/>
      <c r="H19" s="136"/>
      <c r="I19" s="136"/>
      <c r="J19" s="136"/>
    </row>
    <row r="20" spans="1:10">
      <c r="A20" s="33"/>
      <c r="B20" s="136"/>
      <c r="C20" s="136"/>
      <c r="D20" s="136"/>
      <c r="E20" s="136"/>
      <c r="F20" s="136"/>
      <c r="G20" s="136"/>
      <c r="H20" s="136"/>
      <c r="I20" s="136"/>
      <c r="J20" s="136"/>
    </row>
    <row r="21" spans="1:10">
      <c r="A21" s="33"/>
      <c r="B21" s="136"/>
      <c r="C21" s="136"/>
      <c r="D21" s="136"/>
      <c r="E21" s="136"/>
      <c r="F21" s="136"/>
      <c r="G21" s="136"/>
      <c r="H21" s="136"/>
      <c r="I21" s="136"/>
      <c r="J21" s="136"/>
    </row>
    <row r="22" spans="1:10">
      <c r="A22" s="141"/>
      <c r="B22" s="136"/>
      <c r="C22" s="136"/>
      <c r="D22" s="136"/>
      <c r="E22" s="136"/>
      <c r="F22" s="136"/>
      <c r="G22" s="136"/>
      <c r="H22" s="136"/>
      <c r="I22" s="136"/>
      <c r="J22" s="136"/>
    </row>
    <row r="23" spans="1:10">
      <c r="A23" s="116"/>
      <c r="B23" s="136"/>
      <c r="C23" s="136"/>
      <c r="D23" s="136"/>
      <c r="E23" s="136"/>
      <c r="F23" s="136"/>
      <c r="G23" s="136"/>
      <c r="H23" s="136"/>
      <c r="I23" s="136"/>
      <c r="J23" s="136"/>
    </row>
    <row r="24" spans="1:10">
      <c r="A24" s="33"/>
      <c r="B24" s="136"/>
      <c r="C24" s="136"/>
      <c r="D24" s="136"/>
      <c r="E24" s="136"/>
      <c r="F24" s="136"/>
      <c r="G24" s="136"/>
      <c r="H24" s="136"/>
      <c r="I24" s="136"/>
      <c r="J24" s="136"/>
    </row>
    <row r="25" spans="1:10">
      <c r="A25" s="33"/>
      <c r="B25" s="136"/>
      <c r="C25" s="136"/>
      <c r="D25" s="136"/>
      <c r="E25" s="136"/>
      <c r="F25" s="136"/>
      <c r="G25" s="136"/>
      <c r="H25" s="136"/>
      <c r="I25" s="136"/>
      <c r="J25" s="136"/>
    </row>
    <row r="26" spans="1:10">
      <c r="A26" s="33"/>
      <c r="B26" s="136"/>
      <c r="C26" s="136"/>
      <c r="D26" s="136"/>
      <c r="E26" s="136"/>
      <c r="F26" s="136"/>
      <c r="G26" s="136"/>
      <c r="H26" s="136"/>
      <c r="I26" s="136"/>
      <c r="J26" s="136"/>
    </row>
    <row r="27" spans="1:10">
      <c r="A27" s="33"/>
      <c r="B27" s="136"/>
      <c r="C27" s="136"/>
      <c r="D27" s="136"/>
      <c r="E27" s="136"/>
      <c r="F27" s="136"/>
      <c r="G27" s="136"/>
      <c r="H27" s="136"/>
      <c r="I27" s="136"/>
      <c r="J27" s="136"/>
    </row>
    <row r="28" spans="1:10">
      <c r="A28" s="33"/>
      <c r="B28" s="136"/>
      <c r="C28" s="136"/>
      <c r="D28" s="136"/>
      <c r="E28" s="136"/>
      <c r="F28" s="136"/>
      <c r="G28" s="136"/>
      <c r="H28" s="136"/>
      <c r="I28" s="136"/>
      <c r="J28" s="136"/>
    </row>
    <row r="29" spans="1:10">
      <c r="A29" s="33"/>
      <c r="B29" s="136"/>
      <c r="C29" s="136"/>
      <c r="D29" s="136"/>
      <c r="E29" s="136"/>
      <c r="F29" s="136"/>
      <c r="G29" s="136"/>
      <c r="H29" s="136"/>
      <c r="I29" s="136"/>
      <c r="J29" s="136"/>
    </row>
    <row r="30" spans="1:10">
      <c r="A30" s="33"/>
      <c r="B30" s="136"/>
      <c r="C30" s="136"/>
      <c r="D30" s="136"/>
      <c r="E30" s="136"/>
      <c r="F30" s="136"/>
      <c r="G30" s="136"/>
      <c r="H30" s="136"/>
      <c r="I30" s="136"/>
      <c r="J30" s="136"/>
    </row>
    <row r="31" spans="1:10">
      <c r="A31" s="33"/>
      <c r="B31" s="136"/>
      <c r="C31" s="136"/>
      <c r="D31" s="136"/>
      <c r="E31" s="136"/>
      <c r="F31" s="136"/>
      <c r="G31" s="136"/>
      <c r="H31" s="136"/>
      <c r="I31" s="136"/>
      <c r="J31" s="136"/>
    </row>
    <row r="32" spans="1:10">
      <c r="A32" s="33"/>
      <c r="B32" s="136"/>
      <c r="C32" s="136"/>
      <c r="D32" s="136"/>
      <c r="E32" s="136"/>
      <c r="F32" s="136"/>
      <c r="G32" s="136"/>
      <c r="H32" s="136"/>
      <c r="I32" s="136"/>
      <c r="J32" s="136"/>
    </row>
    <row r="33" spans="1:10">
      <c r="A33" s="33"/>
      <c r="B33" s="136"/>
      <c r="C33" s="136"/>
      <c r="D33" s="136"/>
      <c r="E33" s="136"/>
      <c r="F33" s="136"/>
      <c r="G33" s="136"/>
      <c r="H33" s="136"/>
      <c r="I33" s="136"/>
      <c r="J33" s="136"/>
    </row>
    <row r="34" spans="1:10">
      <c r="A34" s="33"/>
      <c r="B34" s="136"/>
      <c r="C34" s="136"/>
      <c r="D34" s="136"/>
      <c r="E34" s="136"/>
      <c r="F34" s="136"/>
      <c r="G34" s="136"/>
      <c r="H34" s="136"/>
      <c r="I34" s="136"/>
      <c r="J34" s="136"/>
    </row>
    <row r="35" spans="1:10">
      <c r="A35" s="33"/>
      <c r="B35" s="136"/>
      <c r="C35" s="136"/>
      <c r="D35" s="136"/>
      <c r="E35" s="136"/>
      <c r="F35" s="136"/>
      <c r="G35" s="136"/>
      <c r="H35" s="136"/>
      <c r="I35" s="136"/>
      <c r="J35" s="136"/>
    </row>
    <row r="36" spans="1:10">
      <c r="A36" s="33"/>
      <c r="B36" s="136"/>
      <c r="C36" s="136"/>
      <c r="D36" s="136"/>
      <c r="E36" s="136"/>
      <c r="F36" s="136"/>
      <c r="G36" s="136"/>
      <c r="H36" s="136"/>
      <c r="I36" s="136"/>
      <c r="J36" s="136"/>
    </row>
    <row r="37" spans="1:10">
      <c r="A37" s="33"/>
      <c r="B37" s="136"/>
      <c r="C37" s="136"/>
      <c r="D37" s="136"/>
      <c r="E37" s="136"/>
      <c r="F37" s="136"/>
      <c r="G37" s="136"/>
      <c r="H37" s="136"/>
      <c r="I37" s="136"/>
      <c r="J37" s="136"/>
    </row>
    <row r="38" spans="1:10">
      <c r="A38" s="33"/>
      <c r="B38" s="136"/>
      <c r="C38" s="136"/>
      <c r="D38" s="136"/>
      <c r="E38" s="136"/>
      <c r="F38" s="136"/>
      <c r="G38" s="136"/>
      <c r="H38" s="136"/>
      <c r="I38" s="136"/>
      <c r="J38" s="136"/>
    </row>
    <row r="39" spans="1:10">
      <c r="A39" s="33"/>
      <c r="B39" s="136"/>
      <c r="C39" s="136"/>
      <c r="D39" s="136"/>
      <c r="E39" s="136"/>
      <c r="F39" s="136"/>
      <c r="G39" s="136"/>
      <c r="H39" s="136"/>
      <c r="I39" s="136"/>
      <c r="J39" s="136"/>
    </row>
    <row r="40" spans="1:10">
      <c r="A40" s="33"/>
      <c r="B40" s="136"/>
      <c r="C40" s="136"/>
      <c r="D40" s="136"/>
      <c r="E40" s="136"/>
      <c r="F40" s="136"/>
      <c r="G40" s="136"/>
      <c r="H40" s="136"/>
      <c r="I40" s="136"/>
      <c r="J40" s="136"/>
    </row>
    <row r="41" spans="1:10">
      <c r="A41" s="33"/>
      <c r="B41" s="136"/>
      <c r="C41" s="136"/>
      <c r="D41" s="136"/>
      <c r="E41" s="136"/>
      <c r="F41" s="136"/>
      <c r="G41" s="136"/>
      <c r="H41" s="136"/>
      <c r="I41" s="136"/>
      <c r="J41" s="136"/>
    </row>
    <row r="42" spans="1:10">
      <c r="A42" s="33"/>
      <c r="B42" s="136"/>
      <c r="C42" s="136"/>
      <c r="D42" s="136"/>
      <c r="E42" s="136"/>
      <c r="F42" s="136"/>
      <c r="G42" s="136"/>
      <c r="H42" s="136"/>
      <c r="I42" s="136"/>
      <c r="J42" s="136"/>
    </row>
    <row r="43" spans="1:10">
      <c r="A43" s="33"/>
      <c r="B43" s="136"/>
      <c r="C43" s="136"/>
      <c r="D43" s="136"/>
      <c r="E43" s="136"/>
      <c r="F43" s="136"/>
      <c r="G43" s="136"/>
      <c r="H43" s="136"/>
      <c r="I43" s="136"/>
      <c r="J43" s="136"/>
    </row>
    <row r="44" spans="1:10">
      <c r="A44" s="33"/>
      <c r="B44" s="136"/>
      <c r="C44" s="136"/>
      <c r="D44" s="136"/>
      <c r="E44" s="136"/>
      <c r="F44" s="136"/>
      <c r="G44" s="136"/>
      <c r="H44" s="136"/>
      <c r="I44" s="136"/>
      <c r="J44" s="136"/>
    </row>
    <row r="45" spans="1:10">
      <c r="A45" s="33"/>
      <c r="B45" s="136"/>
      <c r="C45" s="136"/>
      <c r="D45" s="136"/>
      <c r="E45" s="136"/>
      <c r="F45" s="136"/>
      <c r="G45" s="136"/>
      <c r="H45" s="136"/>
      <c r="I45" s="136"/>
      <c r="J45" s="136"/>
    </row>
    <row r="46" spans="1:10">
      <c r="A46" s="33"/>
      <c r="B46" s="136"/>
      <c r="C46" s="136"/>
      <c r="D46" s="136"/>
      <c r="E46" s="136"/>
      <c r="F46" s="136"/>
      <c r="G46" s="136"/>
      <c r="H46" s="136"/>
      <c r="I46" s="136"/>
      <c r="J46" s="136"/>
    </row>
    <row r="47" spans="1:10">
      <c r="A47" s="33"/>
      <c r="B47" s="136"/>
      <c r="C47" s="136"/>
      <c r="D47" s="136"/>
      <c r="E47" s="136"/>
      <c r="F47" s="136"/>
      <c r="G47" s="136"/>
      <c r="H47" s="136"/>
      <c r="I47" s="136"/>
      <c r="J47" s="136"/>
    </row>
    <row r="48" spans="1:10">
      <c r="A48" s="33"/>
      <c r="B48" s="136"/>
      <c r="C48" s="136"/>
      <c r="D48" s="136"/>
      <c r="E48" s="136"/>
      <c r="F48" s="136"/>
      <c r="G48" s="136"/>
      <c r="H48" s="136"/>
      <c r="I48" s="136"/>
      <c r="J48" s="136"/>
    </row>
    <row r="49" spans="1:10">
      <c r="A49" s="33"/>
      <c r="B49" s="136"/>
      <c r="C49" s="136"/>
      <c r="D49" s="136"/>
      <c r="E49" s="136"/>
      <c r="F49" s="136"/>
      <c r="G49" s="136"/>
      <c r="H49" s="136"/>
      <c r="I49" s="136"/>
      <c r="J49" s="136"/>
    </row>
    <row r="50" spans="1:10">
      <c r="A50" s="33"/>
      <c r="B50" s="136"/>
      <c r="C50" s="136"/>
      <c r="D50" s="136"/>
      <c r="E50" s="136"/>
      <c r="F50" s="136"/>
      <c r="G50" s="136"/>
      <c r="H50" s="136"/>
      <c r="I50" s="136"/>
      <c r="J50" s="136"/>
    </row>
    <row r="51" spans="1:10">
      <c r="A51" s="33"/>
      <c r="B51" s="136"/>
      <c r="C51" s="136"/>
      <c r="D51" s="136"/>
      <c r="E51" s="136"/>
      <c r="F51" s="136"/>
      <c r="G51" s="136"/>
      <c r="H51" s="136"/>
      <c r="I51" s="136"/>
      <c r="J51" s="136"/>
    </row>
    <row r="52" spans="1:10">
      <c r="A52" s="33"/>
      <c r="B52" s="136"/>
      <c r="C52" s="136"/>
      <c r="D52" s="136"/>
      <c r="E52" s="136"/>
      <c r="F52" s="136"/>
      <c r="G52" s="136"/>
      <c r="H52" s="136"/>
      <c r="I52" s="136"/>
      <c r="J52" s="136"/>
    </row>
    <row r="53" spans="1:10">
      <c r="A53" s="33"/>
      <c r="B53" s="136"/>
      <c r="C53" s="136"/>
      <c r="D53" s="136"/>
      <c r="E53" s="136"/>
      <c r="F53" s="136"/>
      <c r="G53" s="136"/>
      <c r="H53" s="136"/>
      <c r="I53" s="136"/>
      <c r="J53" s="136"/>
    </row>
    <row r="54" spans="1:10">
      <c r="A54" s="33"/>
      <c r="B54" s="136"/>
      <c r="C54" s="136"/>
      <c r="D54" s="136"/>
      <c r="E54" s="136"/>
      <c r="F54" s="136"/>
      <c r="G54" s="136"/>
      <c r="H54" s="136"/>
      <c r="I54" s="136"/>
      <c r="J54" s="136"/>
    </row>
    <row r="55" spans="1:10">
      <c r="A55" s="33"/>
      <c r="B55" s="136"/>
      <c r="C55" s="136"/>
      <c r="D55" s="136"/>
      <c r="E55" s="136"/>
      <c r="F55" s="136"/>
      <c r="G55" s="136"/>
      <c r="H55" s="136"/>
      <c r="I55" s="136"/>
      <c r="J55" s="136"/>
    </row>
    <row r="56" spans="1:10">
      <c r="A56" s="33"/>
      <c r="B56" s="136"/>
      <c r="C56" s="136"/>
      <c r="D56" s="136"/>
      <c r="E56" s="136"/>
      <c r="F56" s="136"/>
      <c r="G56" s="136"/>
      <c r="H56" s="136"/>
      <c r="I56" s="136"/>
      <c r="J56" s="136"/>
    </row>
    <row r="57" spans="1:10">
      <c r="A57" s="33"/>
      <c r="B57" s="136"/>
      <c r="C57" s="136"/>
      <c r="D57" s="136"/>
      <c r="E57" s="136"/>
      <c r="F57" s="136"/>
      <c r="G57" s="136"/>
      <c r="H57" s="136"/>
      <c r="I57" s="136"/>
      <c r="J57" s="136"/>
    </row>
    <row r="58" spans="1:10">
      <c r="A58" s="33"/>
      <c r="B58" s="136"/>
      <c r="C58" s="136"/>
      <c r="D58" s="136"/>
      <c r="E58" s="136"/>
      <c r="F58" s="136"/>
      <c r="G58" s="136"/>
      <c r="H58" s="136"/>
      <c r="I58" s="136"/>
      <c r="J58" s="136"/>
    </row>
    <row r="59" spans="1:10">
      <c r="A59" s="33"/>
      <c r="B59" s="136"/>
      <c r="C59" s="136"/>
      <c r="D59" s="136"/>
      <c r="E59" s="136"/>
      <c r="F59" s="136"/>
      <c r="G59" s="136"/>
      <c r="H59" s="136"/>
      <c r="I59" s="136"/>
      <c r="J59" s="136"/>
    </row>
    <row r="60" spans="1:10">
      <c r="A60" s="33"/>
      <c r="B60" s="136"/>
      <c r="C60" s="136"/>
      <c r="D60" s="136"/>
      <c r="E60" s="136"/>
      <c r="F60" s="136"/>
      <c r="G60" s="136"/>
      <c r="H60" s="136"/>
      <c r="I60" s="136"/>
      <c r="J60" s="136"/>
    </row>
    <row r="61" spans="1:10">
      <c r="A61" s="33"/>
      <c r="B61" s="136"/>
      <c r="C61" s="136"/>
      <c r="D61" s="136"/>
      <c r="E61" s="136"/>
      <c r="F61" s="136"/>
      <c r="G61" s="136"/>
      <c r="H61" s="136"/>
      <c r="I61" s="136"/>
      <c r="J61" s="136"/>
    </row>
    <row r="62" spans="1:10">
      <c r="A62" s="33"/>
      <c r="B62" s="136"/>
      <c r="C62" s="136"/>
      <c r="D62" s="136"/>
      <c r="E62" s="136"/>
      <c r="F62" s="136"/>
      <c r="G62" s="136"/>
      <c r="H62" s="136"/>
      <c r="I62" s="136"/>
      <c r="J62" s="136"/>
    </row>
    <row r="63" spans="1:10">
      <c r="A63" s="33"/>
      <c r="B63" s="136"/>
      <c r="C63" s="136"/>
      <c r="D63" s="136"/>
      <c r="E63" s="136"/>
      <c r="F63" s="136"/>
      <c r="G63" s="136"/>
      <c r="H63" s="136"/>
      <c r="I63" s="136"/>
      <c r="J63" s="136"/>
    </row>
    <row r="64" spans="1:10">
      <c r="A64" s="33"/>
      <c r="B64" s="136"/>
      <c r="C64" s="136"/>
      <c r="D64" s="136"/>
      <c r="E64" s="136"/>
      <c r="F64" s="136"/>
      <c r="G64" s="136"/>
      <c r="H64" s="136"/>
      <c r="I64" s="136"/>
      <c r="J64" s="136"/>
    </row>
    <row r="65" spans="1:10">
      <c r="A65" s="33"/>
      <c r="B65" s="136"/>
      <c r="C65" s="136"/>
      <c r="D65" s="136"/>
      <c r="E65" s="136"/>
      <c r="F65" s="136"/>
      <c r="G65" s="136"/>
      <c r="H65" s="136"/>
      <c r="I65" s="136"/>
      <c r="J65" s="136"/>
    </row>
    <row r="66" spans="1:10">
      <c r="A66" s="33"/>
      <c r="B66" s="136"/>
      <c r="C66" s="136"/>
      <c r="D66" s="136"/>
      <c r="E66" s="136"/>
      <c r="F66" s="136"/>
      <c r="G66" s="136"/>
      <c r="H66" s="136"/>
      <c r="I66" s="136"/>
      <c r="J66" s="136"/>
    </row>
    <row r="67" spans="1:10">
      <c r="A67" s="33"/>
      <c r="B67" s="136"/>
      <c r="C67" s="136"/>
      <c r="D67" s="136"/>
      <c r="E67" s="136"/>
      <c r="F67" s="136"/>
      <c r="G67" s="136"/>
      <c r="H67" s="136"/>
      <c r="I67" s="136"/>
      <c r="J67" s="136"/>
    </row>
    <row r="68" spans="1:10">
      <c r="A68" s="33"/>
      <c r="B68" s="136"/>
      <c r="C68" s="136"/>
      <c r="D68" s="136"/>
      <c r="E68" s="136"/>
      <c r="F68" s="136"/>
      <c r="G68" s="136"/>
      <c r="H68" s="136"/>
      <c r="I68" s="136"/>
      <c r="J68" s="136"/>
    </row>
    <row r="69" spans="1:10">
      <c r="A69" s="33"/>
      <c r="B69" s="136"/>
      <c r="C69" s="136"/>
      <c r="D69" s="136"/>
      <c r="E69" s="136"/>
      <c r="F69" s="136"/>
      <c r="G69" s="136"/>
      <c r="H69" s="136"/>
      <c r="I69" s="136"/>
      <c r="J69" s="136"/>
    </row>
    <row r="70" spans="1:10">
      <c r="A70" s="33"/>
      <c r="B70" s="136"/>
      <c r="C70" s="136"/>
      <c r="D70" s="136"/>
      <c r="E70" s="136"/>
      <c r="F70" s="136"/>
      <c r="G70" s="136"/>
      <c r="H70" s="136"/>
      <c r="I70" s="136"/>
      <c r="J70" s="136"/>
    </row>
    <row r="71" spans="1:10">
      <c r="A71" s="33"/>
      <c r="B71" s="136"/>
      <c r="C71" s="136"/>
      <c r="D71" s="136"/>
      <c r="E71" s="136"/>
      <c r="F71" s="136"/>
      <c r="G71" s="136"/>
      <c r="H71" s="136"/>
      <c r="I71" s="136"/>
      <c r="J71" s="136"/>
    </row>
    <row r="72" spans="1:10">
      <c r="A72" s="33"/>
      <c r="B72" s="136"/>
      <c r="C72" s="136"/>
      <c r="D72" s="136"/>
      <c r="E72" s="136"/>
      <c r="F72" s="136"/>
      <c r="G72" s="136"/>
      <c r="H72" s="136"/>
      <c r="I72" s="136"/>
      <c r="J72" s="136"/>
    </row>
    <row r="73" spans="1:10">
      <c r="A73" s="33"/>
      <c r="B73" s="136"/>
      <c r="C73" s="136"/>
      <c r="D73" s="136"/>
      <c r="E73" s="136"/>
      <c r="F73" s="136"/>
      <c r="G73" s="136"/>
      <c r="H73" s="136"/>
      <c r="I73" s="136"/>
      <c r="J73" s="136"/>
    </row>
    <row r="74" spans="1:10">
      <c r="A74" s="33"/>
      <c r="B74" s="136"/>
      <c r="C74" s="136"/>
      <c r="D74" s="136"/>
      <c r="E74" s="136"/>
      <c r="F74" s="136"/>
      <c r="G74" s="136"/>
      <c r="H74" s="136"/>
      <c r="I74" s="136"/>
      <c r="J74" s="136"/>
    </row>
    <row r="75" spans="1:10">
      <c r="A75" s="33"/>
      <c r="B75" s="136"/>
      <c r="C75" s="136"/>
      <c r="D75" s="136"/>
      <c r="E75" s="136"/>
      <c r="F75" s="136"/>
      <c r="G75" s="136"/>
      <c r="H75" s="136"/>
      <c r="I75" s="136"/>
      <c r="J75" s="136"/>
    </row>
    <row r="76" spans="1:10">
      <c r="A76" s="33"/>
      <c r="B76" s="136"/>
      <c r="C76" s="136"/>
      <c r="D76" s="136"/>
      <c r="E76" s="136"/>
      <c r="F76" s="136"/>
      <c r="G76" s="136"/>
      <c r="H76" s="136"/>
      <c r="I76" s="136"/>
      <c r="J76" s="136"/>
    </row>
    <row r="77" spans="1:10">
      <c r="A77" s="33"/>
      <c r="B77" s="136"/>
      <c r="C77" s="136"/>
      <c r="D77" s="136"/>
      <c r="E77" s="136"/>
      <c r="F77" s="136"/>
      <c r="G77" s="136"/>
      <c r="H77" s="136"/>
      <c r="I77" s="136"/>
      <c r="J77" s="136"/>
    </row>
    <row r="78" spans="1:10">
      <c r="A78" s="33"/>
      <c r="B78" s="136"/>
      <c r="C78" s="136"/>
      <c r="D78" s="136"/>
      <c r="E78" s="136"/>
      <c r="F78" s="136"/>
      <c r="G78" s="136"/>
      <c r="H78" s="136"/>
      <c r="I78" s="136"/>
      <c r="J78" s="136"/>
    </row>
    <row r="79" spans="1:10">
      <c r="A79" s="33"/>
      <c r="B79" s="136"/>
      <c r="C79" s="136"/>
      <c r="D79" s="136"/>
      <c r="E79" s="136"/>
      <c r="F79" s="136"/>
      <c r="G79" s="136"/>
      <c r="H79" s="136"/>
      <c r="I79" s="136"/>
      <c r="J79" s="136"/>
    </row>
    <row r="80" spans="1:10">
      <c r="A80" s="33"/>
      <c r="B80" s="136"/>
      <c r="C80" s="136"/>
      <c r="D80" s="136"/>
      <c r="E80" s="136"/>
      <c r="F80" s="136"/>
      <c r="G80" s="136"/>
      <c r="H80" s="136"/>
      <c r="I80" s="136"/>
      <c r="J80" s="136"/>
    </row>
    <row r="81" spans="1:10">
      <c r="A81" s="33"/>
      <c r="B81" s="136"/>
      <c r="C81" s="136"/>
      <c r="D81" s="136"/>
      <c r="E81" s="136"/>
      <c r="F81" s="136"/>
      <c r="G81" s="136"/>
      <c r="H81" s="136"/>
      <c r="I81" s="136"/>
      <c r="J81" s="136"/>
    </row>
    <row r="82" spans="1:10">
      <c r="A82" s="33"/>
      <c r="B82" s="136"/>
      <c r="C82" s="136"/>
      <c r="D82" s="136"/>
      <c r="E82" s="136"/>
      <c r="F82" s="136"/>
      <c r="G82" s="136"/>
      <c r="H82" s="136"/>
      <c r="I82" s="136"/>
      <c r="J82" s="136"/>
    </row>
    <row r="83" spans="1:10">
      <c r="A83" s="33"/>
      <c r="B83" s="136"/>
      <c r="C83" s="136"/>
      <c r="D83" s="136"/>
      <c r="E83" s="136"/>
      <c r="F83" s="136"/>
      <c r="G83" s="136"/>
      <c r="H83" s="136"/>
      <c r="I83" s="136"/>
      <c r="J83" s="136"/>
    </row>
    <row r="84" spans="1:10">
      <c r="A84" s="33"/>
      <c r="B84" s="136"/>
      <c r="C84" s="136"/>
      <c r="D84" s="136"/>
      <c r="E84" s="136"/>
      <c r="F84" s="136"/>
      <c r="G84" s="136"/>
      <c r="H84" s="136"/>
      <c r="I84" s="136"/>
      <c r="J84" s="136"/>
    </row>
    <row r="85" spans="1:10">
      <c r="A85" s="33"/>
      <c r="B85" s="136"/>
      <c r="C85" s="136"/>
      <c r="D85" s="136"/>
      <c r="E85" s="136"/>
      <c r="F85" s="136"/>
      <c r="G85" s="136"/>
      <c r="H85" s="136"/>
      <c r="I85" s="136"/>
      <c r="J85" s="136"/>
    </row>
    <row r="86" spans="1:10">
      <c r="A86" s="33"/>
      <c r="B86" s="136"/>
      <c r="C86" s="136"/>
      <c r="D86" s="136"/>
      <c r="E86" s="136"/>
      <c r="F86" s="136"/>
      <c r="G86" s="136"/>
      <c r="H86" s="136"/>
      <c r="I86" s="136"/>
      <c r="J86" s="136"/>
    </row>
    <row r="87" spans="1:10">
      <c r="A87" s="33"/>
      <c r="B87" s="136"/>
      <c r="C87" s="136"/>
      <c r="D87" s="136"/>
      <c r="E87" s="136"/>
      <c r="F87" s="136"/>
      <c r="G87" s="136"/>
      <c r="H87" s="136"/>
      <c r="I87" s="136"/>
      <c r="J87" s="136"/>
    </row>
    <row r="88" spans="1:10">
      <c r="A88" s="33"/>
      <c r="B88" s="136"/>
      <c r="C88" s="136"/>
      <c r="D88" s="136"/>
      <c r="E88" s="136"/>
      <c r="F88" s="136"/>
      <c r="G88" s="136"/>
      <c r="H88" s="136"/>
      <c r="I88" s="136"/>
      <c r="J88" s="136"/>
    </row>
    <row r="89" spans="1:10">
      <c r="A89" s="33"/>
      <c r="B89" s="136"/>
      <c r="C89" s="136"/>
      <c r="D89" s="136"/>
      <c r="E89" s="136"/>
      <c r="F89" s="136"/>
      <c r="G89" s="136"/>
      <c r="H89" s="136"/>
      <c r="I89" s="136"/>
      <c r="J89" s="136"/>
    </row>
    <row r="90" spans="1:10">
      <c r="A90" s="33"/>
      <c r="B90" s="136"/>
      <c r="C90" s="136"/>
      <c r="D90" s="136"/>
      <c r="E90" s="136"/>
      <c r="F90" s="136"/>
      <c r="G90" s="136"/>
      <c r="H90" s="136"/>
      <c r="I90" s="136"/>
      <c r="J90" s="136"/>
    </row>
    <row r="91" spans="1:10">
      <c r="A91" s="33"/>
      <c r="B91" s="136"/>
      <c r="C91" s="136"/>
      <c r="D91" s="136"/>
      <c r="E91" s="136"/>
      <c r="F91" s="136"/>
      <c r="G91" s="136"/>
      <c r="H91" s="136"/>
      <c r="I91" s="136"/>
      <c r="J91" s="136"/>
    </row>
    <row r="92" spans="1:10">
      <c r="A92" s="33"/>
      <c r="B92" s="136"/>
      <c r="C92" s="136"/>
      <c r="D92" s="136"/>
      <c r="E92" s="136"/>
      <c r="F92" s="136"/>
      <c r="G92" s="136"/>
      <c r="H92" s="136"/>
      <c r="I92" s="136"/>
      <c r="J92" s="136"/>
    </row>
    <row r="93" spans="1:10">
      <c r="A93" s="33"/>
      <c r="B93" s="136"/>
      <c r="C93" s="136"/>
      <c r="D93" s="136"/>
      <c r="E93" s="136"/>
      <c r="F93" s="136"/>
      <c r="G93" s="136"/>
      <c r="H93" s="136"/>
      <c r="I93" s="136"/>
      <c r="J93" s="136"/>
    </row>
    <row r="94" spans="1:10">
      <c r="A94" s="33"/>
      <c r="B94" s="136"/>
      <c r="C94" s="136"/>
      <c r="D94" s="136"/>
      <c r="E94" s="136"/>
      <c r="F94" s="136"/>
      <c r="G94" s="136"/>
      <c r="H94" s="136"/>
      <c r="I94" s="136"/>
      <c r="J94" s="136"/>
    </row>
    <row r="95" spans="1:10">
      <c r="A95" s="33"/>
      <c r="B95" s="136"/>
      <c r="C95" s="136"/>
      <c r="D95" s="136"/>
      <c r="E95" s="136"/>
      <c r="F95" s="136"/>
      <c r="G95" s="136"/>
      <c r="H95" s="136"/>
      <c r="I95" s="136"/>
      <c r="J95" s="136"/>
    </row>
    <row r="96" spans="1:10">
      <c r="A96" s="33"/>
      <c r="B96" s="136"/>
      <c r="C96" s="136"/>
      <c r="D96" s="136"/>
      <c r="E96" s="136"/>
      <c r="F96" s="136"/>
      <c r="G96" s="136"/>
      <c r="H96" s="136"/>
      <c r="I96" s="136"/>
      <c r="J96" s="136"/>
    </row>
    <row r="97" spans="1:10">
      <c r="A97" s="33"/>
      <c r="B97" s="136"/>
      <c r="C97" s="136"/>
      <c r="D97" s="136"/>
      <c r="E97" s="136"/>
      <c r="F97" s="136"/>
      <c r="G97" s="136"/>
      <c r="H97" s="136"/>
      <c r="I97" s="136"/>
      <c r="J97" s="136"/>
    </row>
    <row r="98" spans="1:10">
      <c r="A98" s="33"/>
      <c r="B98" s="136"/>
      <c r="C98" s="136"/>
      <c r="D98" s="136"/>
      <c r="E98" s="136"/>
      <c r="F98" s="136"/>
      <c r="G98" s="136"/>
      <c r="H98" s="136"/>
      <c r="I98" s="136"/>
      <c r="J98" s="136"/>
    </row>
    <row r="99" spans="1:10">
      <c r="A99" s="33"/>
      <c r="B99" s="136"/>
      <c r="C99" s="136"/>
      <c r="D99" s="136"/>
      <c r="E99" s="136"/>
      <c r="F99" s="136"/>
      <c r="G99" s="136"/>
      <c r="H99" s="136"/>
      <c r="I99" s="136"/>
      <c r="J99" s="136"/>
    </row>
    <row r="100" spans="1:10">
      <c r="A100" s="33"/>
      <c r="B100" s="136"/>
      <c r="C100" s="136"/>
      <c r="D100" s="136"/>
      <c r="E100" s="136"/>
      <c r="F100" s="136"/>
      <c r="G100" s="136"/>
      <c r="H100" s="136"/>
      <c r="I100" s="136"/>
      <c r="J100" s="136"/>
    </row>
    <row r="101" spans="1:10">
      <c r="A101" s="33"/>
      <c r="B101" s="136"/>
      <c r="C101" s="136"/>
      <c r="D101" s="136"/>
      <c r="E101" s="136"/>
      <c r="F101" s="136"/>
      <c r="G101" s="136"/>
      <c r="H101" s="136"/>
      <c r="I101" s="136"/>
      <c r="J101" s="136"/>
    </row>
    <row r="102" spans="1:10">
      <c r="A102" s="33"/>
      <c r="B102" s="136"/>
      <c r="C102" s="136"/>
      <c r="D102" s="136"/>
      <c r="E102" s="136"/>
      <c r="F102" s="136"/>
      <c r="G102" s="136"/>
      <c r="H102" s="136"/>
      <c r="I102" s="136"/>
      <c r="J102" s="136"/>
    </row>
    <row r="103" spans="1:10">
      <c r="A103" s="33"/>
      <c r="B103" s="136"/>
      <c r="C103" s="136"/>
      <c r="D103" s="136"/>
      <c r="E103" s="136"/>
      <c r="F103" s="136"/>
      <c r="G103" s="136"/>
      <c r="H103" s="136"/>
      <c r="I103" s="136"/>
      <c r="J103" s="136"/>
    </row>
    <row r="104" spans="1:10">
      <c r="A104" s="33"/>
      <c r="B104" s="136"/>
      <c r="C104" s="136"/>
      <c r="D104" s="136"/>
      <c r="E104" s="136"/>
      <c r="F104" s="136"/>
      <c r="G104" s="136"/>
      <c r="H104" s="136"/>
      <c r="I104" s="136"/>
      <c r="J104" s="136"/>
    </row>
    <row r="105" spans="1:10">
      <c r="A105" s="33"/>
      <c r="B105" s="136"/>
      <c r="C105" s="136"/>
      <c r="D105" s="136"/>
      <c r="E105" s="136"/>
      <c r="F105" s="136"/>
      <c r="G105" s="136"/>
      <c r="H105" s="136"/>
      <c r="I105" s="136"/>
      <c r="J105" s="136"/>
    </row>
    <row r="106" spans="1:10">
      <c r="A106" s="33"/>
      <c r="B106" s="136"/>
      <c r="C106" s="136"/>
      <c r="D106" s="136"/>
      <c r="E106" s="136"/>
      <c r="F106" s="136"/>
      <c r="G106" s="136"/>
      <c r="H106" s="136"/>
      <c r="I106" s="136"/>
      <c r="J106" s="136"/>
    </row>
    <row r="107" spans="1:10">
      <c r="A107" s="33"/>
      <c r="B107" s="136"/>
      <c r="C107" s="136"/>
      <c r="D107" s="136"/>
      <c r="E107" s="136"/>
      <c r="F107" s="136"/>
      <c r="G107" s="136"/>
      <c r="H107" s="136"/>
      <c r="I107" s="136"/>
      <c r="J107" s="136"/>
    </row>
    <row r="108" spans="1:10">
      <c r="A108" s="33"/>
      <c r="B108" s="136"/>
      <c r="C108" s="136"/>
      <c r="D108" s="136"/>
      <c r="E108" s="136"/>
      <c r="F108" s="136"/>
      <c r="G108" s="136"/>
      <c r="H108" s="136"/>
      <c r="I108" s="136"/>
      <c r="J108" s="136"/>
    </row>
    <row r="109" spans="1:10">
      <c r="A109" s="33"/>
      <c r="B109" s="136"/>
      <c r="C109" s="136"/>
      <c r="D109" s="136"/>
      <c r="E109" s="136"/>
      <c r="F109" s="136"/>
      <c r="G109" s="136"/>
      <c r="H109" s="136"/>
      <c r="I109" s="136"/>
      <c r="J109" s="136"/>
    </row>
    <row r="110" spans="1:10">
      <c r="A110" s="33"/>
      <c r="B110" s="136"/>
      <c r="C110" s="136"/>
      <c r="D110" s="136"/>
      <c r="E110" s="136"/>
      <c r="F110" s="136"/>
      <c r="G110" s="136"/>
      <c r="H110" s="136"/>
      <c r="I110" s="136"/>
      <c r="J110" s="136"/>
    </row>
    <row r="111" spans="1:10">
      <c r="A111" s="33"/>
      <c r="B111" s="136"/>
      <c r="C111" s="136"/>
      <c r="D111" s="136"/>
      <c r="E111" s="136"/>
      <c r="F111" s="136"/>
      <c r="G111" s="136"/>
      <c r="H111" s="136"/>
      <c r="I111" s="136"/>
      <c r="J111" s="136"/>
    </row>
    <row r="112" spans="1:10">
      <c r="A112" s="33"/>
      <c r="B112" s="136"/>
      <c r="C112" s="136"/>
      <c r="D112" s="136"/>
      <c r="E112" s="136"/>
      <c r="F112" s="136"/>
      <c r="G112" s="136"/>
      <c r="H112" s="136"/>
      <c r="I112" s="136"/>
      <c r="J112" s="136"/>
    </row>
    <row r="113" spans="1:10">
      <c r="A113" s="33"/>
      <c r="B113" s="136"/>
      <c r="C113" s="136"/>
      <c r="D113" s="136"/>
      <c r="E113" s="136"/>
      <c r="F113" s="136"/>
      <c r="G113" s="136"/>
      <c r="H113" s="136"/>
      <c r="I113" s="136"/>
      <c r="J113" s="136"/>
    </row>
    <row r="114" spans="1:10">
      <c r="A114" s="33"/>
      <c r="B114" s="136"/>
      <c r="C114" s="136"/>
      <c r="D114" s="136"/>
      <c r="E114" s="136"/>
      <c r="F114" s="136"/>
      <c r="G114" s="136"/>
      <c r="H114" s="136"/>
      <c r="I114" s="136"/>
      <c r="J114" s="136"/>
    </row>
    <row r="115" spans="1:10">
      <c r="A115" s="33"/>
      <c r="B115" s="136"/>
      <c r="C115" s="136"/>
      <c r="D115" s="136"/>
      <c r="E115" s="136"/>
      <c r="F115" s="136"/>
      <c r="G115" s="136"/>
      <c r="H115" s="136"/>
      <c r="I115" s="136"/>
      <c r="J115" s="136"/>
    </row>
    <row r="116" spans="1:10">
      <c r="A116" s="33"/>
      <c r="B116" s="136"/>
      <c r="C116" s="136"/>
      <c r="D116" s="136"/>
      <c r="E116" s="136"/>
      <c r="F116" s="136"/>
      <c r="G116" s="136"/>
      <c r="H116" s="136"/>
      <c r="I116" s="136"/>
      <c r="J116" s="136"/>
    </row>
    <row r="117" spans="1:10">
      <c r="A117" s="33"/>
      <c r="B117" s="136"/>
      <c r="C117" s="136"/>
      <c r="D117" s="136"/>
      <c r="E117" s="136"/>
      <c r="F117" s="136"/>
      <c r="G117" s="136"/>
      <c r="H117" s="136"/>
      <c r="I117" s="136"/>
      <c r="J117" s="136"/>
    </row>
    <row r="118" spans="1:10">
      <c r="A118" s="33"/>
      <c r="B118" s="136"/>
      <c r="C118" s="136"/>
      <c r="D118" s="136"/>
      <c r="E118" s="136"/>
      <c r="F118" s="136"/>
      <c r="G118" s="136"/>
      <c r="H118" s="136"/>
      <c r="I118" s="136"/>
      <c r="J118" s="136"/>
    </row>
    <row r="119" spans="1:10">
      <c r="A119" s="33"/>
      <c r="B119" s="136"/>
      <c r="C119" s="136"/>
      <c r="D119" s="136"/>
      <c r="E119" s="136"/>
      <c r="F119" s="136"/>
      <c r="G119" s="136"/>
      <c r="H119" s="136"/>
      <c r="I119" s="136"/>
      <c r="J119" s="136"/>
    </row>
    <row r="120" spans="1:10">
      <c r="A120" s="33"/>
      <c r="B120" s="136"/>
      <c r="C120" s="136"/>
      <c r="D120" s="136"/>
      <c r="E120" s="136"/>
      <c r="F120" s="136"/>
      <c r="G120" s="136"/>
      <c r="H120" s="136"/>
      <c r="I120" s="136"/>
      <c r="J120" s="136"/>
    </row>
    <row r="121" spans="1:10">
      <c r="A121" s="33"/>
      <c r="B121" s="136"/>
      <c r="C121" s="136"/>
      <c r="D121" s="136"/>
      <c r="E121" s="136"/>
      <c r="F121" s="136"/>
      <c r="G121" s="136"/>
      <c r="H121" s="136"/>
      <c r="I121" s="136"/>
      <c r="J121" s="136"/>
    </row>
    <row r="122" spans="1:10">
      <c r="A122" s="33"/>
      <c r="B122" s="136"/>
      <c r="C122" s="136"/>
      <c r="D122" s="136"/>
      <c r="E122" s="136"/>
      <c r="F122" s="136"/>
      <c r="G122" s="136"/>
      <c r="H122" s="136"/>
      <c r="I122" s="136"/>
      <c r="J122" s="136"/>
    </row>
    <row r="123" spans="1:10">
      <c r="A123" s="33"/>
      <c r="B123" s="136"/>
      <c r="C123" s="136"/>
      <c r="D123" s="136"/>
      <c r="E123" s="136"/>
      <c r="F123" s="136"/>
      <c r="G123" s="136"/>
      <c r="H123" s="136"/>
      <c r="I123" s="136"/>
      <c r="J123" s="136"/>
    </row>
    <row r="124" spans="1:10">
      <c r="A124" s="33"/>
      <c r="B124" s="136"/>
      <c r="C124" s="136"/>
      <c r="D124" s="136"/>
      <c r="E124" s="136"/>
      <c r="F124" s="136"/>
      <c r="G124" s="136"/>
      <c r="H124" s="136"/>
      <c r="I124" s="136"/>
      <c r="J124" s="136"/>
    </row>
    <row r="125" spans="1:10">
      <c r="A125" s="33"/>
      <c r="B125" s="136"/>
      <c r="C125" s="136"/>
      <c r="D125" s="136"/>
      <c r="E125" s="136"/>
      <c r="F125" s="136"/>
      <c r="G125" s="136"/>
      <c r="H125" s="136"/>
      <c r="I125" s="136"/>
      <c r="J125" s="136"/>
    </row>
    <row r="126" spans="1:10">
      <c r="A126" s="33"/>
      <c r="B126" s="136"/>
      <c r="C126" s="136"/>
      <c r="D126" s="136"/>
      <c r="E126" s="136"/>
      <c r="F126" s="136"/>
      <c r="G126" s="136"/>
      <c r="H126" s="136"/>
      <c r="I126" s="136"/>
      <c r="J126" s="136"/>
    </row>
    <row r="127" spans="1:10">
      <c r="A127" s="33"/>
      <c r="B127" s="136"/>
      <c r="C127" s="136"/>
      <c r="D127" s="136"/>
      <c r="E127" s="136"/>
      <c r="F127" s="136"/>
      <c r="G127" s="136"/>
      <c r="H127" s="136"/>
      <c r="I127" s="136"/>
      <c r="J127" s="136"/>
    </row>
    <row r="128" spans="1:10">
      <c r="A128" s="33"/>
      <c r="B128" s="136"/>
      <c r="C128" s="136"/>
      <c r="D128" s="136"/>
      <c r="E128" s="136"/>
      <c r="F128" s="136"/>
      <c r="G128" s="136"/>
      <c r="H128" s="136"/>
      <c r="I128" s="136"/>
      <c r="J128" s="136"/>
    </row>
    <row r="129" spans="1:10">
      <c r="A129" s="33"/>
      <c r="B129" s="136"/>
      <c r="C129" s="136"/>
      <c r="D129" s="136"/>
      <c r="E129" s="136"/>
      <c r="F129" s="136"/>
      <c r="G129" s="136"/>
      <c r="H129" s="136"/>
      <c r="I129" s="136"/>
      <c r="J129" s="136"/>
    </row>
    <row r="130" spans="1:10">
      <c r="A130" s="33"/>
      <c r="B130" s="136"/>
      <c r="C130" s="136"/>
      <c r="D130" s="136"/>
      <c r="E130" s="136"/>
      <c r="F130" s="136"/>
      <c r="G130" s="136"/>
      <c r="H130" s="136"/>
      <c r="I130" s="136"/>
      <c r="J130" s="136"/>
    </row>
    <row r="131" spans="1:10">
      <c r="A131" s="33"/>
      <c r="B131" s="136"/>
      <c r="C131" s="136"/>
      <c r="D131" s="136"/>
      <c r="E131" s="136"/>
      <c r="F131" s="136"/>
      <c r="G131" s="136"/>
      <c r="H131" s="136"/>
      <c r="I131" s="136"/>
      <c r="J131" s="136"/>
    </row>
    <row r="132" spans="1:10">
      <c r="A132" s="33"/>
      <c r="B132" s="136"/>
      <c r="C132" s="136"/>
      <c r="D132" s="136"/>
      <c r="E132" s="136"/>
      <c r="F132" s="136"/>
      <c r="G132" s="136"/>
      <c r="H132" s="136"/>
      <c r="I132" s="136"/>
      <c r="J132" s="136"/>
    </row>
    <row r="133" spans="1:10">
      <c r="A133" s="33"/>
      <c r="B133" s="136"/>
      <c r="C133" s="136"/>
      <c r="D133" s="136"/>
      <c r="E133" s="136"/>
      <c r="F133" s="136"/>
      <c r="G133" s="136"/>
      <c r="H133" s="136"/>
      <c r="I133" s="136"/>
      <c r="J133" s="136"/>
    </row>
    <row r="134" spans="1:10">
      <c r="A134" s="33"/>
      <c r="B134" s="136"/>
      <c r="C134" s="136"/>
      <c r="D134" s="136"/>
      <c r="E134" s="136"/>
      <c r="F134" s="136"/>
      <c r="G134" s="136"/>
      <c r="H134" s="136"/>
      <c r="I134" s="136"/>
      <c r="J134" s="136"/>
    </row>
    <row r="135" spans="1:10">
      <c r="A135" s="33"/>
      <c r="B135" s="136"/>
      <c r="C135" s="136"/>
      <c r="D135" s="136"/>
      <c r="E135" s="136"/>
      <c r="F135" s="136"/>
      <c r="G135" s="136"/>
      <c r="H135" s="136"/>
      <c r="I135" s="136"/>
      <c r="J135" s="136"/>
    </row>
    <row r="136" spans="1:10">
      <c r="A136" s="33"/>
      <c r="B136" s="136"/>
      <c r="C136" s="136"/>
      <c r="D136" s="136"/>
      <c r="E136" s="136"/>
      <c r="F136" s="136"/>
      <c r="G136" s="136"/>
      <c r="H136" s="136"/>
      <c r="I136" s="136"/>
      <c r="J136" s="136"/>
    </row>
    <row r="137" spans="1:10">
      <c r="A137" s="33"/>
      <c r="B137" s="136"/>
      <c r="C137" s="136"/>
      <c r="D137" s="136"/>
      <c r="E137" s="136"/>
      <c r="F137" s="136"/>
      <c r="G137" s="136"/>
      <c r="H137" s="136"/>
      <c r="I137" s="136"/>
      <c r="J137" s="136"/>
    </row>
    <row r="138" spans="1:10">
      <c r="A138" s="33"/>
      <c r="B138" s="136"/>
      <c r="C138" s="136"/>
      <c r="D138" s="136"/>
      <c r="E138" s="136"/>
      <c r="F138" s="136"/>
      <c r="G138" s="136"/>
      <c r="H138" s="136"/>
      <c r="I138" s="136"/>
      <c r="J138" s="136"/>
    </row>
    <row r="139" spans="1:10">
      <c r="A139" s="33"/>
      <c r="B139" s="136"/>
      <c r="C139" s="136"/>
      <c r="D139" s="136"/>
      <c r="E139" s="136"/>
      <c r="F139" s="136"/>
      <c r="G139" s="136"/>
      <c r="H139" s="136"/>
      <c r="I139" s="136"/>
      <c r="J139" s="136"/>
    </row>
    <row r="140" spans="1:10">
      <c r="A140" s="33"/>
      <c r="B140" s="136"/>
      <c r="C140" s="136"/>
      <c r="D140" s="136"/>
      <c r="E140" s="136"/>
      <c r="F140" s="136"/>
      <c r="G140" s="136"/>
      <c r="H140" s="136"/>
      <c r="I140" s="136"/>
      <c r="J140" s="136"/>
    </row>
    <row r="141" spans="1:10">
      <c r="A141" s="33"/>
      <c r="B141" s="136"/>
      <c r="C141" s="136"/>
      <c r="D141" s="136"/>
      <c r="E141" s="136"/>
      <c r="F141" s="136"/>
      <c r="G141" s="136"/>
      <c r="H141" s="136"/>
      <c r="I141" s="136"/>
      <c r="J141" s="136"/>
    </row>
    <row r="142" spans="1:10">
      <c r="A142" s="33"/>
      <c r="B142" s="136"/>
      <c r="C142" s="136"/>
      <c r="D142" s="136"/>
      <c r="E142" s="136"/>
      <c r="F142" s="136"/>
      <c r="G142" s="136"/>
      <c r="H142" s="136"/>
      <c r="I142" s="136"/>
      <c r="J142" s="136"/>
    </row>
    <row r="143" spans="1:10">
      <c r="A143" s="33"/>
      <c r="B143" s="136"/>
      <c r="C143" s="136"/>
      <c r="D143" s="136"/>
      <c r="E143" s="136"/>
      <c r="F143" s="136"/>
      <c r="G143" s="136"/>
      <c r="H143" s="136"/>
      <c r="I143" s="136"/>
      <c r="J143" s="136"/>
    </row>
    <row r="144" spans="1:10">
      <c r="A144" s="33"/>
      <c r="B144" s="136"/>
      <c r="C144" s="136"/>
      <c r="D144" s="136"/>
      <c r="E144" s="136"/>
      <c r="F144" s="136"/>
      <c r="G144" s="136"/>
      <c r="H144" s="136"/>
      <c r="I144" s="136"/>
      <c r="J144" s="136"/>
    </row>
    <row r="145" spans="1:10">
      <c r="A145" s="33"/>
      <c r="B145" s="136"/>
      <c r="C145" s="136"/>
      <c r="D145" s="136"/>
      <c r="E145" s="136"/>
      <c r="F145" s="136"/>
      <c r="G145" s="136"/>
      <c r="H145" s="136"/>
      <c r="I145" s="136"/>
      <c r="J145" s="136"/>
    </row>
    <row r="146" spans="1:10">
      <c r="A146" s="33"/>
      <c r="B146" s="136"/>
      <c r="C146" s="136"/>
      <c r="D146" s="136"/>
      <c r="E146" s="136"/>
      <c r="F146" s="136"/>
      <c r="G146" s="136"/>
      <c r="H146" s="136"/>
      <c r="I146" s="136"/>
      <c r="J146" s="136"/>
    </row>
    <row r="147" spans="1:10">
      <c r="A147" s="33"/>
      <c r="B147" s="136"/>
      <c r="C147" s="136"/>
      <c r="D147" s="136"/>
      <c r="E147" s="136"/>
      <c r="F147" s="136"/>
      <c r="G147" s="136"/>
      <c r="H147" s="136"/>
      <c r="I147" s="136"/>
      <c r="J147" s="136"/>
    </row>
    <row r="148" spans="1:10">
      <c r="A148" s="33"/>
      <c r="B148" s="136"/>
      <c r="C148" s="136"/>
      <c r="D148" s="136"/>
      <c r="E148" s="136"/>
      <c r="F148" s="136"/>
      <c r="G148" s="136"/>
      <c r="H148" s="136"/>
      <c r="I148" s="136"/>
      <c r="J148" s="136"/>
    </row>
    <row r="149" spans="1:10">
      <c r="A149" s="33"/>
      <c r="B149" s="136"/>
      <c r="C149" s="136"/>
      <c r="D149" s="136"/>
      <c r="E149" s="136"/>
      <c r="F149" s="136"/>
      <c r="G149" s="136"/>
      <c r="H149" s="136"/>
      <c r="I149" s="136"/>
      <c r="J149" s="136"/>
    </row>
    <row r="150" spans="1:10">
      <c r="A150" s="33"/>
      <c r="B150" s="136"/>
      <c r="C150" s="136"/>
      <c r="D150" s="136"/>
      <c r="E150" s="136"/>
      <c r="F150" s="136"/>
      <c r="G150" s="136"/>
      <c r="H150" s="136"/>
      <c r="I150" s="136"/>
      <c r="J150" s="136"/>
    </row>
    <row r="151" spans="1:10">
      <c r="A151" s="33"/>
      <c r="B151" s="136"/>
      <c r="C151" s="136"/>
      <c r="D151" s="136"/>
      <c r="E151" s="136"/>
      <c r="F151" s="136"/>
      <c r="G151" s="136"/>
      <c r="H151" s="136"/>
      <c r="I151" s="136"/>
      <c r="J151" s="136"/>
    </row>
    <row r="152" spans="1:10">
      <c r="A152" s="33"/>
      <c r="B152" s="136"/>
      <c r="C152" s="136"/>
      <c r="D152" s="136"/>
      <c r="E152" s="136"/>
      <c r="F152" s="136"/>
      <c r="G152" s="136"/>
      <c r="H152" s="136"/>
      <c r="I152" s="136"/>
      <c r="J152" s="136"/>
    </row>
    <row r="153" spans="1:10">
      <c r="A153" s="33"/>
      <c r="B153" s="136"/>
      <c r="C153" s="136"/>
      <c r="D153" s="136"/>
      <c r="E153" s="136"/>
      <c r="F153" s="136"/>
      <c r="G153" s="136"/>
      <c r="H153" s="136"/>
      <c r="I153" s="136"/>
      <c r="J153" s="136"/>
    </row>
    <row r="154" spans="1:10">
      <c r="A154" s="33"/>
      <c r="B154" s="136"/>
      <c r="C154" s="136"/>
      <c r="D154" s="136"/>
      <c r="E154" s="136"/>
      <c r="F154" s="136"/>
      <c r="G154" s="136"/>
      <c r="H154" s="136"/>
      <c r="I154" s="136"/>
      <c r="J154" s="136"/>
    </row>
    <row r="155" spans="1:10">
      <c r="A155" s="33"/>
      <c r="B155" s="136"/>
      <c r="C155" s="136"/>
      <c r="D155" s="136"/>
      <c r="E155" s="136"/>
      <c r="F155" s="136"/>
      <c r="G155" s="136"/>
      <c r="H155" s="136"/>
      <c r="I155" s="136"/>
      <c r="J155" s="136"/>
    </row>
    <row r="156" spans="1:10">
      <c r="A156" s="33"/>
      <c r="B156" s="136"/>
      <c r="C156" s="136"/>
      <c r="D156" s="136"/>
      <c r="E156" s="136"/>
      <c r="F156" s="136"/>
      <c r="G156" s="136"/>
      <c r="H156" s="136"/>
      <c r="I156" s="136"/>
      <c r="J156" s="136"/>
    </row>
    <row r="157" spans="1:10">
      <c r="A157" s="33"/>
      <c r="B157" s="136"/>
      <c r="C157" s="136"/>
      <c r="D157" s="136"/>
      <c r="E157" s="136"/>
      <c r="F157" s="136"/>
      <c r="G157" s="136"/>
      <c r="H157" s="136"/>
      <c r="I157" s="136"/>
      <c r="J157" s="136"/>
    </row>
    <row r="158" spans="1:10">
      <c r="A158" s="33"/>
      <c r="B158" s="136"/>
      <c r="C158" s="136"/>
      <c r="D158" s="136"/>
      <c r="E158" s="136"/>
      <c r="F158" s="136"/>
      <c r="G158" s="136"/>
      <c r="H158" s="136"/>
      <c r="I158" s="136"/>
      <c r="J158" s="136"/>
    </row>
    <row r="159" spans="1:10">
      <c r="A159" s="33"/>
      <c r="B159" s="136"/>
      <c r="C159" s="136"/>
      <c r="D159" s="136"/>
      <c r="E159" s="136"/>
      <c r="F159" s="136"/>
      <c r="G159" s="136"/>
      <c r="H159" s="136"/>
      <c r="I159" s="136"/>
      <c r="J159" s="136"/>
    </row>
    <row r="160" spans="1:10">
      <c r="A160" s="33"/>
      <c r="B160" s="136"/>
      <c r="C160" s="136"/>
      <c r="D160" s="136"/>
      <c r="E160" s="136"/>
      <c r="F160" s="136"/>
      <c r="G160" s="136"/>
      <c r="H160" s="136"/>
      <c r="I160" s="136"/>
      <c r="J160" s="136"/>
    </row>
    <row r="161" spans="1:10">
      <c r="A161" s="33"/>
      <c r="B161" s="136"/>
      <c r="C161" s="136"/>
      <c r="D161" s="136"/>
      <c r="E161" s="136"/>
      <c r="F161" s="136"/>
      <c r="G161" s="136"/>
      <c r="H161" s="136"/>
      <c r="I161" s="136"/>
      <c r="J161" s="136"/>
    </row>
    <row r="162" spans="1:10">
      <c r="A162" s="33"/>
      <c r="B162" s="136"/>
      <c r="C162" s="136"/>
      <c r="D162" s="136"/>
      <c r="E162" s="136"/>
      <c r="F162" s="136"/>
      <c r="G162" s="136"/>
      <c r="H162" s="136"/>
      <c r="I162" s="136"/>
      <c r="J162" s="136"/>
    </row>
    <row r="163" spans="1:10">
      <c r="A163" s="33"/>
      <c r="B163" s="136"/>
      <c r="C163" s="136"/>
      <c r="D163" s="136"/>
      <c r="E163" s="136"/>
      <c r="F163" s="136"/>
      <c r="G163" s="136"/>
      <c r="H163" s="136"/>
      <c r="I163" s="136"/>
      <c r="J163" s="136"/>
    </row>
    <row r="164" spans="1:10">
      <c r="A164" s="33"/>
      <c r="B164" s="136"/>
      <c r="C164" s="136"/>
      <c r="D164" s="136"/>
      <c r="E164" s="136"/>
      <c r="F164" s="136"/>
      <c r="G164" s="136"/>
      <c r="H164" s="136"/>
      <c r="I164" s="136"/>
      <c r="J164" s="136"/>
    </row>
    <row r="165" spans="1:10">
      <c r="A165" s="33"/>
      <c r="B165" s="136"/>
      <c r="C165" s="136"/>
      <c r="D165" s="136"/>
      <c r="E165" s="136"/>
      <c r="F165" s="136"/>
      <c r="G165" s="136"/>
      <c r="H165" s="136"/>
      <c r="I165" s="136"/>
      <c r="J165" s="136"/>
    </row>
    <row r="166" spans="1:10">
      <c r="A166" s="33"/>
      <c r="B166" s="136"/>
      <c r="C166" s="136"/>
      <c r="D166" s="136"/>
      <c r="E166" s="136"/>
      <c r="F166" s="136"/>
      <c r="G166" s="136"/>
      <c r="H166" s="136"/>
      <c r="I166" s="136"/>
      <c r="J166" s="136"/>
    </row>
    <row r="167" spans="1:10">
      <c r="A167" s="33"/>
      <c r="B167" s="136"/>
      <c r="C167" s="136"/>
      <c r="D167" s="136"/>
      <c r="E167" s="136"/>
      <c r="F167" s="136"/>
      <c r="G167" s="136"/>
      <c r="H167" s="136"/>
      <c r="I167" s="136"/>
      <c r="J167" s="136"/>
    </row>
    <row r="168" spans="1:10">
      <c r="A168" s="33"/>
      <c r="B168" s="136"/>
      <c r="C168" s="136"/>
      <c r="D168" s="136"/>
      <c r="E168" s="136"/>
      <c r="F168" s="136"/>
      <c r="G168" s="136"/>
      <c r="H168" s="136"/>
      <c r="I168" s="136"/>
      <c r="J168" s="136"/>
    </row>
    <row r="169" spans="1:10">
      <c r="A169" s="33"/>
      <c r="B169" s="136"/>
      <c r="C169" s="136"/>
      <c r="D169" s="136"/>
      <c r="E169" s="136"/>
      <c r="F169" s="136"/>
      <c r="G169" s="136"/>
      <c r="H169" s="136"/>
      <c r="I169" s="136"/>
      <c r="J169" s="136"/>
    </row>
    <row r="170" spans="1:10">
      <c r="A170" s="33"/>
      <c r="B170" s="136"/>
      <c r="C170" s="136"/>
      <c r="D170" s="136"/>
      <c r="E170" s="136"/>
      <c r="F170" s="136"/>
      <c r="G170" s="136"/>
      <c r="H170" s="136"/>
      <c r="I170" s="136"/>
      <c r="J170" s="136"/>
    </row>
    <row r="171" spans="1:10">
      <c r="A171" s="33"/>
      <c r="B171" s="136"/>
      <c r="C171" s="136"/>
      <c r="D171" s="136"/>
      <c r="E171" s="136"/>
      <c r="F171" s="136"/>
      <c r="G171" s="136"/>
      <c r="H171" s="136"/>
      <c r="I171" s="136"/>
      <c r="J171" s="136"/>
    </row>
    <row r="172" spans="1:10">
      <c r="A172" s="33"/>
      <c r="B172" s="136"/>
      <c r="C172" s="136"/>
      <c r="D172" s="136"/>
      <c r="E172" s="136"/>
      <c r="F172" s="136"/>
      <c r="G172" s="136"/>
      <c r="H172" s="136"/>
      <c r="I172" s="136"/>
      <c r="J172" s="136"/>
    </row>
    <row r="173" spans="1:10">
      <c r="A173" s="33"/>
      <c r="B173" s="136"/>
      <c r="C173" s="136"/>
      <c r="D173" s="136"/>
      <c r="E173" s="136"/>
      <c r="F173" s="136"/>
      <c r="G173" s="136"/>
      <c r="H173" s="136"/>
      <c r="I173" s="136"/>
      <c r="J173" s="136"/>
    </row>
    <row r="174" spans="1:10">
      <c r="A174" s="33"/>
      <c r="B174" s="136"/>
      <c r="C174" s="136"/>
      <c r="D174" s="136"/>
      <c r="E174" s="136"/>
      <c r="F174" s="136"/>
      <c r="G174" s="136"/>
      <c r="H174" s="136"/>
      <c r="I174" s="136"/>
      <c r="J174" s="136"/>
    </row>
    <row r="175" spans="1:10">
      <c r="A175" s="33"/>
      <c r="B175" s="136"/>
      <c r="C175" s="136"/>
      <c r="D175" s="136"/>
      <c r="E175" s="136"/>
      <c r="F175" s="136"/>
      <c r="G175" s="136"/>
      <c r="H175" s="136"/>
      <c r="I175" s="136"/>
      <c r="J175" s="136"/>
    </row>
    <row r="176" spans="1:10">
      <c r="A176" s="33"/>
      <c r="B176" s="136"/>
      <c r="C176" s="136"/>
      <c r="D176" s="136"/>
      <c r="E176" s="136"/>
      <c r="F176" s="136"/>
      <c r="G176" s="136"/>
      <c r="H176" s="136"/>
      <c r="I176" s="136"/>
      <c r="J176" s="136"/>
    </row>
    <row r="177" spans="1:10">
      <c r="A177" s="33"/>
      <c r="B177" s="136"/>
      <c r="C177" s="136"/>
      <c r="D177" s="136"/>
      <c r="E177" s="136"/>
      <c r="F177" s="136"/>
      <c r="G177" s="136"/>
      <c r="H177" s="136"/>
      <c r="I177" s="136"/>
      <c r="J177" s="136"/>
    </row>
    <row r="178" spans="1:10">
      <c r="A178" s="33"/>
      <c r="B178" s="136"/>
      <c r="C178" s="136"/>
      <c r="D178" s="136"/>
      <c r="E178" s="136"/>
      <c r="F178" s="136"/>
      <c r="G178" s="136"/>
      <c r="H178" s="136"/>
      <c r="I178" s="136"/>
      <c r="J178" s="136"/>
    </row>
    <row r="179" spans="1:10">
      <c r="A179" s="33"/>
      <c r="B179" s="136"/>
      <c r="C179" s="136"/>
      <c r="D179" s="136"/>
      <c r="E179" s="136"/>
      <c r="F179" s="136"/>
      <c r="G179" s="136"/>
      <c r="H179" s="136"/>
      <c r="I179" s="136"/>
      <c r="J179" s="136"/>
    </row>
    <row r="180" spans="1:10">
      <c r="A180" s="33"/>
      <c r="B180" s="136"/>
      <c r="C180" s="136"/>
      <c r="D180" s="136"/>
      <c r="E180" s="136"/>
      <c r="F180" s="136"/>
      <c r="G180" s="136"/>
      <c r="H180" s="136"/>
      <c r="I180" s="136"/>
      <c r="J180" s="136"/>
    </row>
    <row r="181" spans="1:10">
      <c r="A181" s="33"/>
      <c r="B181" s="136"/>
      <c r="C181" s="136"/>
      <c r="D181" s="136"/>
      <c r="E181" s="136"/>
      <c r="F181" s="136"/>
      <c r="G181" s="136"/>
      <c r="H181" s="136"/>
      <c r="I181" s="136"/>
      <c r="J181" s="136"/>
    </row>
    <row r="182" spans="1:10">
      <c r="A182" s="33"/>
      <c r="B182" s="136"/>
      <c r="C182" s="136"/>
      <c r="D182" s="136"/>
      <c r="E182" s="136"/>
      <c r="F182" s="136"/>
      <c r="G182" s="136"/>
      <c r="H182" s="136"/>
      <c r="I182" s="136"/>
      <c r="J182" s="136"/>
    </row>
    <row r="183" spans="1:10">
      <c r="A183" s="33"/>
      <c r="B183" s="136"/>
      <c r="C183" s="136"/>
      <c r="D183" s="136"/>
      <c r="E183" s="136"/>
      <c r="F183" s="136"/>
      <c r="G183" s="136"/>
      <c r="H183" s="136"/>
      <c r="I183" s="136"/>
      <c r="J183" s="136"/>
    </row>
    <row r="184" spans="1:10">
      <c r="A184" s="33"/>
      <c r="B184" s="136"/>
      <c r="C184" s="136"/>
      <c r="D184" s="136"/>
      <c r="E184" s="136"/>
      <c r="F184" s="136"/>
      <c r="G184" s="136"/>
      <c r="H184" s="136"/>
      <c r="I184" s="136"/>
      <c r="J184" s="136"/>
    </row>
    <row r="185" spans="1:10">
      <c r="A185" s="33"/>
      <c r="B185" s="136"/>
      <c r="C185" s="136"/>
      <c r="D185" s="136"/>
      <c r="E185" s="136"/>
      <c r="F185" s="136"/>
      <c r="G185" s="136"/>
      <c r="H185" s="136"/>
      <c r="I185" s="136"/>
      <c r="J185" s="136"/>
    </row>
    <row r="186" spans="1:10">
      <c r="A186" s="33"/>
      <c r="B186" s="136"/>
      <c r="C186" s="136"/>
      <c r="D186" s="136"/>
      <c r="E186" s="136"/>
      <c r="F186" s="136"/>
      <c r="G186" s="136"/>
      <c r="H186" s="136"/>
      <c r="I186" s="136"/>
      <c r="J186" s="136"/>
    </row>
    <row r="187" spans="1:10">
      <c r="A187" s="33"/>
      <c r="B187" s="136"/>
      <c r="C187" s="136"/>
      <c r="D187" s="136"/>
      <c r="E187" s="136"/>
      <c r="F187" s="136"/>
      <c r="G187" s="136"/>
      <c r="H187" s="136"/>
      <c r="I187" s="136"/>
      <c r="J187" s="136"/>
    </row>
    <row r="188" spans="1:10">
      <c r="A188" s="33"/>
      <c r="B188" s="136"/>
      <c r="C188" s="136"/>
      <c r="D188" s="136"/>
      <c r="E188" s="136"/>
      <c r="F188" s="136"/>
      <c r="G188" s="136"/>
      <c r="H188" s="136"/>
      <c r="I188" s="136"/>
      <c r="J188" s="136"/>
    </row>
    <row r="189" spans="1:10">
      <c r="A189" s="33"/>
      <c r="B189" s="136"/>
      <c r="C189" s="136"/>
      <c r="D189" s="136"/>
      <c r="E189" s="136"/>
      <c r="F189" s="136"/>
      <c r="G189" s="136"/>
      <c r="H189" s="136"/>
      <c r="I189" s="136"/>
      <c r="J189" s="136"/>
    </row>
    <row r="190" spans="1:10">
      <c r="A190" s="33"/>
      <c r="B190" s="136"/>
      <c r="C190" s="136"/>
      <c r="D190" s="136"/>
      <c r="E190" s="136"/>
      <c r="F190" s="136"/>
      <c r="G190" s="136"/>
      <c r="H190" s="136"/>
      <c r="I190" s="136"/>
      <c r="J190" s="136"/>
    </row>
    <row r="191" spans="1:10">
      <c r="A191" s="33"/>
      <c r="B191" s="136"/>
      <c r="C191" s="136"/>
      <c r="D191" s="136"/>
      <c r="E191" s="136"/>
      <c r="F191" s="136"/>
      <c r="G191" s="136"/>
      <c r="H191" s="136"/>
      <c r="I191" s="136"/>
      <c r="J191" s="136"/>
    </row>
    <row r="192" spans="1:10">
      <c r="A192" s="33"/>
      <c r="B192" s="136"/>
      <c r="C192" s="136"/>
      <c r="D192" s="136"/>
      <c r="E192" s="136"/>
      <c r="F192" s="136"/>
      <c r="G192" s="136"/>
      <c r="H192" s="136"/>
      <c r="I192" s="136"/>
      <c r="J192" s="136"/>
    </row>
    <row r="193" spans="1:10">
      <c r="A193" s="33"/>
      <c r="B193" s="136"/>
      <c r="C193" s="136"/>
      <c r="D193" s="136"/>
      <c r="E193" s="136"/>
      <c r="F193" s="136"/>
      <c r="G193" s="136"/>
      <c r="H193" s="136"/>
      <c r="I193" s="136"/>
      <c r="J193" s="136"/>
    </row>
    <row r="194" spans="1:10">
      <c r="A194" s="33"/>
      <c r="B194" s="136"/>
      <c r="C194" s="136"/>
      <c r="D194" s="136"/>
      <c r="E194" s="136"/>
      <c r="F194" s="136"/>
      <c r="G194" s="136"/>
      <c r="H194" s="136"/>
      <c r="I194" s="136"/>
      <c r="J194" s="136"/>
    </row>
    <row r="195" spans="1:10">
      <c r="A195" s="33"/>
      <c r="B195" s="136"/>
      <c r="C195" s="136"/>
      <c r="D195" s="136"/>
      <c r="E195" s="136"/>
      <c r="F195" s="136"/>
      <c r="G195" s="136"/>
      <c r="H195" s="136"/>
      <c r="I195" s="136"/>
      <c r="J195" s="136"/>
    </row>
    <row r="196" spans="1:10">
      <c r="A196" s="33"/>
      <c r="B196" s="136"/>
      <c r="C196" s="136"/>
      <c r="D196" s="136"/>
      <c r="E196" s="136"/>
      <c r="F196" s="136"/>
      <c r="G196" s="136"/>
      <c r="H196" s="136"/>
      <c r="I196" s="136"/>
      <c r="J196" s="136"/>
    </row>
    <row r="197" spans="1:10">
      <c r="A197" s="33"/>
      <c r="B197" s="136"/>
      <c r="C197" s="136"/>
      <c r="D197" s="136"/>
      <c r="E197" s="136"/>
      <c r="F197" s="136"/>
      <c r="G197" s="136"/>
      <c r="H197" s="136"/>
      <c r="I197" s="136"/>
      <c r="J197" s="136"/>
    </row>
    <row r="198" spans="1:10">
      <c r="A198" s="33"/>
      <c r="B198" s="136"/>
      <c r="C198" s="136"/>
      <c r="D198" s="136"/>
      <c r="E198" s="136"/>
      <c r="F198" s="136"/>
      <c r="G198" s="136"/>
      <c r="H198" s="136"/>
      <c r="I198" s="136"/>
      <c r="J198" s="136"/>
    </row>
    <row r="199" spans="1:10">
      <c r="A199" s="33"/>
      <c r="B199" s="136"/>
      <c r="C199" s="136"/>
      <c r="D199" s="136"/>
      <c r="E199" s="136"/>
      <c r="F199" s="136"/>
      <c r="G199" s="136"/>
      <c r="H199" s="136"/>
      <c r="I199" s="136"/>
      <c r="J199" s="136"/>
    </row>
    <row r="200" spans="1:10">
      <c r="A200" s="33"/>
      <c r="B200" s="136"/>
      <c r="C200" s="136"/>
      <c r="D200" s="136"/>
      <c r="E200" s="136"/>
      <c r="F200" s="136"/>
      <c r="G200" s="136"/>
      <c r="H200" s="136"/>
      <c r="I200" s="136"/>
      <c r="J200" s="136"/>
    </row>
    <row r="201" spans="1:10">
      <c r="A201" s="33"/>
      <c r="B201" s="136"/>
      <c r="C201" s="136"/>
      <c r="D201" s="136"/>
      <c r="E201" s="136"/>
      <c r="F201" s="136"/>
      <c r="G201" s="136"/>
      <c r="H201" s="136"/>
      <c r="I201" s="136"/>
      <c r="J201" s="136"/>
    </row>
    <row r="202" spans="1:10">
      <c r="A202" s="33"/>
      <c r="B202" s="136"/>
      <c r="C202" s="136"/>
      <c r="D202" s="136"/>
      <c r="E202" s="136"/>
      <c r="F202" s="136"/>
      <c r="G202" s="136"/>
      <c r="H202" s="136"/>
      <c r="I202" s="136"/>
      <c r="J202" s="136"/>
    </row>
    <row r="203" spans="1:10">
      <c r="A203" s="33"/>
      <c r="B203" s="136"/>
      <c r="C203" s="136"/>
      <c r="D203" s="136"/>
      <c r="E203" s="136"/>
      <c r="F203" s="136"/>
      <c r="G203" s="136"/>
      <c r="H203" s="136"/>
      <c r="I203" s="136"/>
      <c r="J203" s="136"/>
    </row>
    <row r="204" spans="1:10">
      <c r="A204" s="33"/>
      <c r="B204" s="136"/>
      <c r="C204" s="136"/>
      <c r="D204" s="136"/>
      <c r="E204" s="136"/>
      <c r="F204" s="136"/>
      <c r="G204" s="136"/>
      <c r="H204" s="136"/>
      <c r="I204" s="136"/>
      <c r="J204" s="136"/>
    </row>
    <row r="205" spans="1:10">
      <c r="A205" s="33"/>
      <c r="B205" s="136"/>
      <c r="C205" s="136"/>
      <c r="D205" s="136"/>
      <c r="E205" s="136"/>
      <c r="F205" s="136"/>
      <c r="G205" s="136"/>
      <c r="H205" s="136"/>
      <c r="I205" s="136"/>
      <c r="J205" s="136"/>
    </row>
    <row r="206" spans="1:10">
      <c r="A206" s="33"/>
      <c r="B206" s="136"/>
      <c r="C206" s="136"/>
      <c r="D206" s="136"/>
      <c r="E206" s="136"/>
      <c r="F206" s="136"/>
      <c r="G206" s="136"/>
      <c r="H206" s="136"/>
      <c r="I206" s="136"/>
      <c r="J206" s="136"/>
    </row>
    <row r="207" spans="1:10">
      <c r="A207" s="33"/>
      <c r="B207" s="136"/>
      <c r="C207" s="136"/>
      <c r="D207" s="136"/>
      <c r="E207" s="136"/>
      <c r="F207" s="136"/>
      <c r="G207" s="136"/>
      <c r="H207" s="136"/>
      <c r="I207" s="136"/>
      <c r="J207" s="136"/>
    </row>
    <row r="208" spans="1:10">
      <c r="A208" s="33"/>
      <c r="B208" s="136"/>
      <c r="C208" s="136"/>
      <c r="D208" s="136"/>
      <c r="E208" s="136"/>
      <c r="F208" s="136"/>
      <c r="G208" s="136"/>
      <c r="H208" s="136"/>
      <c r="I208" s="136"/>
      <c r="J208" s="136"/>
    </row>
    <row r="209" spans="1:10">
      <c r="A209" s="33"/>
      <c r="B209" s="136"/>
      <c r="C209" s="136"/>
      <c r="D209" s="136"/>
      <c r="E209" s="136"/>
      <c r="F209" s="136"/>
      <c r="G209" s="136"/>
      <c r="H209" s="136"/>
      <c r="I209" s="136"/>
      <c r="J209" s="136"/>
    </row>
    <row r="210" spans="1:10">
      <c r="A210" s="33"/>
      <c r="B210" s="136"/>
      <c r="C210" s="136"/>
      <c r="D210" s="136"/>
      <c r="E210" s="136"/>
      <c r="F210" s="136"/>
      <c r="G210" s="136"/>
      <c r="H210" s="136"/>
      <c r="I210" s="136"/>
      <c r="J210" s="136"/>
    </row>
    <row r="211" spans="1:10">
      <c r="A211" s="33"/>
      <c r="B211" s="136"/>
      <c r="C211" s="136"/>
      <c r="D211" s="136"/>
      <c r="E211" s="136"/>
      <c r="F211" s="136"/>
      <c r="G211" s="136"/>
      <c r="H211" s="136"/>
      <c r="I211" s="136"/>
      <c r="J211" s="136"/>
    </row>
    <row r="212" spans="1:10">
      <c r="A212" s="33"/>
      <c r="B212" s="136"/>
      <c r="C212" s="136"/>
      <c r="D212" s="136"/>
      <c r="E212" s="136"/>
      <c r="F212" s="136"/>
      <c r="G212" s="136"/>
      <c r="H212" s="136"/>
      <c r="I212" s="136"/>
      <c r="J212" s="136"/>
    </row>
    <row r="213" spans="1:10">
      <c r="A213" s="33"/>
      <c r="B213" s="136"/>
      <c r="C213" s="136"/>
      <c r="D213" s="136"/>
      <c r="E213" s="136"/>
      <c r="F213" s="136"/>
      <c r="G213" s="136"/>
      <c r="H213" s="136"/>
      <c r="I213" s="136"/>
      <c r="J213" s="136"/>
    </row>
    <row r="214" spans="1:10">
      <c r="A214" s="33"/>
      <c r="B214" s="136"/>
      <c r="C214" s="136"/>
      <c r="D214" s="136"/>
      <c r="E214" s="136"/>
      <c r="F214" s="136"/>
      <c r="G214" s="136"/>
      <c r="H214" s="136"/>
      <c r="I214" s="136"/>
      <c r="J214" s="136"/>
    </row>
    <row r="215" spans="1:10">
      <c r="A215" s="33"/>
      <c r="B215" s="136"/>
      <c r="C215" s="136"/>
      <c r="D215" s="136"/>
      <c r="E215" s="136"/>
      <c r="F215" s="136"/>
      <c r="G215" s="136"/>
      <c r="H215" s="136"/>
      <c r="I215" s="136"/>
      <c r="J215" s="136"/>
    </row>
    <row r="216" spans="1:10">
      <c r="A216" s="33"/>
      <c r="B216" s="136"/>
      <c r="C216" s="136"/>
      <c r="D216" s="136"/>
      <c r="E216" s="136"/>
      <c r="F216" s="136"/>
      <c r="G216" s="136"/>
      <c r="H216" s="136"/>
      <c r="I216" s="136"/>
      <c r="J216" s="136"/>
    </row>
    <row r="217" spans="1:10">
      <c r="A217" s="33"/>
      <c r="B217" s="136"/>
      <c r="C217" s="136"/>
      <c r="D217" s="136"/>
      <c r="E217" s="136"/>
      <c r="F217" s="136"/>
      <c r="G217" s="136"/>
      <c r="H217" s="136"/>
      <c r="I217" s="136"/>
      <c r="J217" s="136"/>
    </row>
    <row r="218" spans="1:10">
      <c r="A218" s="33"/>
      <c r="B218" s="136"/>
      <c r="C218" s="136"/>
      <c r="D218" s="136"/>
      <c r="E218" s="136"/>
      <c r="F218" s="136"/>
      <c r="G218" s="136"/>
      <c r="H218" s="136"/>
      <c r="I218" s="136"/>
      <c r="J218" s="136"/>
    </row>
    <row r="219" spans="1:10">
      <c r="A219" s="33"/>
      <c r="B219" s="136"/>
      <c r="C219" s="136"/>
      <c r="D219" s="136"/>
      <c r="E219" s="136"/>
      <c r="F219" s="136"/>
      <c r="G219" s="136"/>
      <c r="H219" s="136"/>
      <c r="I219" s="136"/>
      <c r="J219" s="136"/>
    </row>
    <row r="220" spans="1:10">
      <c r="A220" s="33"/>
      <c r="B220" s="136"/>
      <c r="C220" s="136"/>
      <c r="D220" s="136"/>
      <c r="E220" s="136"/>
      <c r="F220" s="136"/>
      <c r="G220" s="136"/>
      <c r="H220" s="136"/>
      <c r="I220" s="136"/>
      <c r="J220" s="136"/>
    </row>
    <row r="221" spans="1:10">
      <c r="A221" s="33"/>
      <c r="B221" s="136"/>
      <c r="C221" s="136"/>
      <c r="D221" s="136"/>
      <c r="E221" s="136"/>
      <c r="F221" s="136"/>
      <c r="G221" s="136"/>
      <c r="H221" s="136"/>
      <c r="I221" s="136"/>
      <c r="J221" s="136"/>
    </row>
    <row r="222" spans="1:10">
      <c r="A222" s="33"/>
      <c r="B222" s="136"/>
      <c r="C222" s="136"/>
      <c r="D222" s="136"/>
      <c r="E222" s="136"/>
      <c r="F222" s="136"/>
      <c r="G222" s="136"/>
      <c r="H222" s="136"/>
      <c r="I222" s="136"/>
      <c r="J222" s="136"/>
    </row>
    <row r="223" spans="1:10">
      <c r="A223" s="33"/>
      <c r="B223" s="136"/>
      <c r="C223" s="136"/>
      <c r="D223" s="136"/>
      <c r="E223" s="136"/>
      <c r="F223" s="136"/>
      <c r="G223" s="136"/>
      <c r="H223" s="136"/>
      <c r="I223" s="136"/>
      <c r="J223" s="136"/>
    </row>
    <row r="224" spans="1:10">
      <c r="A224" s="33"/>
      <c r="B224" s="136"/>
      <c r="C224" s="136"/>
      <c r="D224" s="136"/>
      <c r="E224" s="136"/>
      <c r="F224" s="136"/>
      <c r="G224" s="136"/>
      <c r="H224" s="136"/>
      <c r="I224" s="136"/>
      <c r="J224" s="136"/>
    </row>
    <row r="225" spans="1:10">
      <c r="A225" s="33"/>
      <c r="B225" s="136"/>
      <c r="C225" s="136"/>
      <c r="D225" s="136"/>
      <c r="E225" s="136"/>
      <c r="F225" s="136"/>
      <c r="G225" s="136"/>
      <c r="H225" s="136"/>
      <c r="I225" s="136"/>
      <c r="J225" s="136"/>
    </row>
    <row r="226" spans="1:10">
      <c r="A226" s="33"/>
      <c r="B226" s="136"/>
      <c r="C226" s="136"/>
      <c r="D226" s="136"/>
      <c r="E226" s="136"/>
      <c r="F226" s="136"/>
      <c r="G226" s="136"/>
      <c r="H226" s="136"/>
      <c r="I226" s="136"/>
      <c r="J226" s="136"/>
    </row>
    <row r="227" spans="1:10">
      <c r="A227" s="33"/>
      <c r="B227" s="136"/>
      <c r="C227" s="136"/>
      <c r="D227" s="136"/>
      <c r="E227" s="136"/>
      <c r="F227" s="136"/>
      <c r="G227" s="136"/>
      <c r="H227" s="136"/>
      <c r="I227" s="136"/>
      <c r="J227" s="136"/>
    </row>
    <row r="228" spans="1:10">
      <c r="A228" s="33"/>
      <c r="B228" s="136"/>
      <c r="C228" s="136"/>
      <c r="D228" s="136"/>
      <c r="E228" s="136"/>
      <c r="F228" s="136"/>
      <c r="G228" s="136"/>
      <c r="H228" s="136"/>
      <c r="I228" s="136"/>
      <c r="J228" s="136"/>
    </row>
    <row r="229" spans="1:10">
      <c r="A229" s="33"/>
      <c r="B229" s="136"/>
      <c r="C229" s="136"/>
      <c r="D229" s="136"/>
      <c r="E229" s="136"/>
      <c r="F229" s="136"/>
      <c r="G229" s="136"/>
      <c r="H229" s="136"/>
      <c r="I229" s="136"/>
      <c r="J229" s="136"/>
    </row>
    <row r="230" spans="1:10">
      <c r="A230" s="33"/>
      <c r="B230" s="136"/>
      <c r="C230" s="136"/>
      <c r="D230" s="136"/>
      <c r="E230" s="136"/>
      <c r="F230" s="136"/>
      <c r="G230" s="136"/>
      <c r="H230" s="136"/>
      <c r="I230" s="136"/>
      <c r="J230" s="136"/>
    </row>
    <row r="231" spans="1:10">
      <c r="A231" s="33"/>
      <c r="B231" s="136"/>
      <c r="C231" s="136"/>
      <c r="D231" s="136"/>
      <c r="E231" s="136"/>
      <c r="F231" s="136"/>
      <c r="G231" s="136"/>
      <c r="H231" s="136"/>
      <c r="I231" s="136"/>
      <c r="J231" s="136"/>
    </row>
    <row r="232" spans="1:10">
      <c r="A232" s="33"/>
      <c r="B232" s="136"/>
      <c r="C232" s="136"/>
      <c r="D232" s="136"/>
      <c r="E232" s="136"/>
      <c r="F232" s="136"/>
      <c r="G232" s="136"/>
      <c r="H232" s="136"/>
      <c r="I232" s="136"/>
      <c r="J232" s="136"/>
    </row>
    <row r="233" spans="1:10">
      <c r="A233" s="33"/>
      <c r="B233" s="136"/>
      <c r="C233" s="136"/>
      <c r="D233" s="136"/>
      <c r="E233" s="136"/>
      <c r="F233" s="136"/>
      <c r="G233" s="136"/>
      <c r="H233" s="136"/>
      <c r="I233" s="136"/>
      <c r="J233" s="136"/>
    </row>
    <row r="234" spans="1:10">
      <c r="A234" s="33"/>
      <c r="B234" s="136"/>
      <c r="C234" s="136"/>
      <c r="D234" s="136"/>
      <c r="E234" s="136"/>
      <c r="F234" s="136"/>
      <c r="G234" s="136"/>
      <c r="H234" s="136"/>
      <c r="I234" s="136"/>
      <c r="J234" s="136"/>
    </row>
    <row r="235" spans="1:10">
      <c r="A235" s="33"/>
      <c r="B235" s="136"/>
      <c r="C235" s="136"/>
      <c r="D235" s="136"/>
      <c r="E235" s="136"/>
      <c r="F235" s="136"/>
      <c r="G235" s="136"/>
      <c r="H235" s="136"/>
      <c r="I235" s="136"/>
      <c r="J235" s="136"/>
    </row>
    <row r="236" spans="1:10">
      <c r="A236" s="33"/>
      <c r="B236" s="136"/>
      <c r="C236" s="136"/>
      <c r="D236" s="136"/>
      <c r="E236" s="136"/>
      <c r="F236" s="136"/>
      <c r="G236" s="136"/>
      <c r="H236" s="136"/>
      <c r="I236" s="136"/>
      <c r="J236" s="136"/>
    </row>
    <row r="237" spans="1:10">
      <c r="A237" s="33"/>
      <c r="B237" s="136"/>
      <c r="C237" s="136"/>
      <c r="D237" s="136"/>
      <c r="E237" s="136"/>
      <c r="F237" s="136"/>
      <c r="G237" s="136"/>
      <c r="H237" s="136"/>
      <c r="I237" s="136"/>
      <c r="J237" s="136"/>
    </row>
    <row r="238" spans="1:10">
      <c r="A238" s="33"/>
      <c r="B238" s="136"/>
      <c r="C238" s="136"/>
      <c r="D238" s="136"/>
      <c r="E238" s="136"/>
      <c r="F238" s="136"/>
      <c r="G238" s="136"/>
      <c r="H238" s="136"/>
      <c r="I238" s="136"/>
      <c r="J238" s="136"/>
    </row>
    <row r="239" spans="1:10">
      <c r="A239" s="33"/>
      <c r="B239" s="136"/>
      <c r="C239" s="136"/>
      <c r="D239" s="136"/>
      <c r="E239" s="136"/>
      <c r="F239" s="136"/>
      <c r="G239" s="136"/>
      <c r="H239" s="136"/>
      <c r="I239" s="136"/>
      <c r="J239" s="136"/>
    </row>
    <row r="240" spans="1:10">
      <c r="A240" s="33"/>
      <c r="B240" s="136"/>
      <c r="C240" s="136"/>
      <c r="D240" s="136"/>
      <c r="E240" s="136"/>
      <c r="F240" s="136"/>
      <c r="G240" s="136"/>
      <c r="H240" s="136"/>
      <c r="I240" s="136"/>
      <c r="J240" s="136"/>
    </row>
    <row r="241" spans="1:10">
      <c r="A241" s="33"/>
      <c r="B241" s="136"/>
      <c r="C241" s="136"/>
      <c r="D241" s="136"/>
      <c r="E241" s="136"/>
      <c r="F241" s="136"/>
      <c r="G241" s="136"/>
      <c r="H241" s="136"/>
      <c r="I241" s="136"/>
      <c r="J241" s="136"/>
    </row>
    <row r="242" spans="1:10">
      <c r="A242" s="33"/>
      <c r="B242" s="136"/>
      <c r="C242" s="136"/>
      <c r="D242" s="136"/>
      <c r="E242" s="136"/>
      <c r="F242" s="136"/>
      <c r="G242" s="136"/>
      <c r="H242" s="136"/>
      <c r="I242" s="136"/>
      <c r="J242" s="136"/>
    </row>
    <row r="243" spans="1:10">
      <c r="A243" s="33"/>
      <c r="B243" s="136"/>
      <c r="C243" s="136"/>
      <c r="D243" s="136"/>
      <c r="E243" s="136"/>
      <c r="F243" s="136"/>
      <c r="G243" s="136"/>
      <c r="H243" s="136"/>
      <c r="I243" s="136"/>
      <c r="J243" s="136"/>
    </row>
    <row r="244" spans="1:10">
      <c r="A244" s="33"/>
      <c r="B244" s="136"/>
      <c r="C244" s="136"/>
      <c r="D244" s="136"/>
      <c r="E244" s="136"/>
      <c r="F244" s="136"/>
      <c r="G244" s="136"/>
      <c r="H244" s="136"/>
      <c r="I244" s="136"/>
      <c r="J244" s="136"/>
    </row>
    <row r="245" spans="1:10">
      <c r="A245" s="33"/>
      <c r="B245" s="136"/>
      <c r="C245" s="136"/>
      <c r="D245" s="136"/>
      <c r="E245" s="136"/>
      <c r="F245" s="136"/>
      <c r="G245" s="136"/>
      <c r="H245" s="136"/>
      <c r="I245" s="136"/>
      <c r="J245" s="136"/>
    </row>
    <row r="246" spans="1:10">
      <c r="A246" s="33"/>
      <c r="B246" s="136"/>
      <c r="C246" s="136"/>
      <c r="D246" s="136"/>
      <c r="E246" s="136"/>
      <c r="F246" s="136"/>
      <c r="G246" s="136"/>
      <c r="H246" s="136"/>
      <c r="I246" s="136"/>
      <c r="J246" s="136"/>
    </row>
    <row r="247" spans="1:10">
      <c r="A247" s="33"/>
      <c r="B247" s="136"/>
      <c r="C247" s="136"/>
      <c r="D247" s="136"/>
      <c r="E247" s="136"/>
      <c r="F247" s="136"/>
      <c r="G247" s="136"/>
      <c r="H247" s="136"/>
      <c r="I247" s="136"/>
      <c r="J247" s="136"/>
    </row>
    <row r="248" spans="1:10">
      <c r="A248" s="33"/>
      <c r="B248" s="136"/>
      <c r="C248" s="136"/>
      <c r="D248" s="136"/>
      <c r="E248" s="136"/>
      <c r="F248" s="136"/>
      <c r="G248" s="136"/>
      <c r="H248" s="136"/>
      <c r="I248" s="136"/>
      <c r="J248" s="136"/>
    </row>
    <row r="249" spans="1:10">
      <c r="A249" s="33"/>
      <c r="B249" s="136"/>
      <c r="C249" s="136"/>
      <c r="D249" s="136"/>
      <c r="E249" s="136"/>
      <c r="F249" s="136"/>
      <c r="G249" s="136"/>
      <c r="H249" s="136"/>
      <c r="I249" s="136"/>
      <c r="J249" s="136"/>
    </row>
    <row r="250" spans="1:10">
      <c r="A250" s="33"/>
      <c r="B250" s="136"/>
      <c r="C250" s="136"/>
      <c r="D250" s="136"/>
      <c r="E250" s="136"/>
      <c r="F250" s="136"/>
      <c r="G250" s="136"/>
      <c r="H250" s="136"/>
      <c r="I250" s="136"/>
      <c r="J250" s="136"/>
    </row>
    <row r="251" spans="1:10">
      <c r="A251" s="33"/>
      <c r="B251" s="136"/>
      <c r="C251" s="136"/>
      <c r="D251" s="136"/>
      <c r="E251" s="136"/>
      <c r="F251" s="136"/>
      <c r="G251" s="136"/>
      <c r="H251" s="136"/>
      <c r="I251" s="136"/>
      <c r="J251" s="136"/>
    </row>
    <row r="252" spans="1:10">
      <c r="A252" s="33"/>
      <c r="B252" s="136"/>
      <c r="C252" s="136"/>
      <c r="D252" s="136"/>
      <c r="E252" s="136"/>
      <c r="F252" s="136"/>
      <c r="G252" s="136"/>
      <c r="H252" s="136"/>
      <c r="I252" s="136"/>
      <c r="J252" s="136"/>
    </row>
    <row r="253" spans="1:10">
      <c r="A253" s="33"/>
      <c r="B253" s="136"/>
      <c r="C253" s="136"/>
      <c r="D253" s="136"/>
      <c r="E253" s="136"/>
      <c r="F253" s="136"/>
      <c r="G253" s="136"/>
      <c r="H253" s="136"/>
      <c r="I253" s="136"/>
      <c r="J253" s="136"/>
    </row>
    <row r="254" spans="1:10">
      <c r="A254" s="33"/>
      <c r="B254" s="136"/>
      <c r="C254" s="136"/>
      <c r="D254" s="136"/>
      <c r="E254" s="136"/>
      <c r="F254" s="136"/>
      <c r="G254" s="136"/>
      <c r="H254" s="136"/>
      <c r="I254" s="136"/>
      <c r="J254" s="136"/>
    </row>
    <row r="255" spans="1:10">
      <c r="A255" s="33"/>
      <c r="B255" s="136"/>
      <c r="C255" s="136"/>
      <c r="D255" s="136"/>
      <c r="E255" s="136"/>
      <c r="F255" s="136"/>
      <c r="G255" s="136"/>
      <c r="H255" s="136"/>
      <c r="I255" s="136"/>
      <c r="J255" s="136"/>
    </row>
    <row r="256" spans="1:10">
      <c r="A256" s="33"/>
      <c r="B256" s="136"/>
      <c r="C256" s="136"/>
      <c r="D256" s="136"/>
      <c r="E256" s="136"/>
      <c r="F256" s="136"/>
      <c r="G256" s="136"/>
      <c r="H256" s="136"/>
      <c r="I256" s="136"/>
      <c r="J256" s="136"/>
    </row>
    <row r="257" spans="1:10">
      <c r="A257" s="33"/>
      <c r="B257" s="136"/>
      <c r="C257" s="136"/>
      <c r="D257" s="136"/>
      <c r="E257" s="136"/>
      <c r="F257" s="136"/>
      <c r="G257" s="136"/>
      <c r="H257" s="136"/>
      <c r="I257" s="136"/>
      <c r="J257" s="136"/>
    </row>
    <row r="258" spans="1:10">
      <c r="A258" s="33"/>
      <c r="B258" s="136"/>
      <c r="C258" s="136"/>
      <c r="D258" s="136"/>
      <c r="E258" s="136"/>
      <c r="F258" s="136"/>
      <c r="G258" s="136"/>
      <c r="H258" s="136"/>
      <c r="I258" s="136"/>
      <c r="J258" s="136"/>
    </row>
    <row r="259" spans="1:10">
      <c r="A259" s="33"/>
      <c r="B259" s="136"/>
      <c r="C259" s="136"/>
      <c r="D259" s="136"/>
      <c r="E259" s="136"/>
      <c r="F259" s="136"/>
      <c r="G259" s="136"/>
      <c r="H259" s="136"/>
      <c r="I259" s="136"/>
      <c r="J259" s="136"/>
    </row>
    <row r="260" spans="1:10">
      <c r="A260" s="33"/>
      <c r="B260" s="136"/>
      <c r="C260" s="136"/>
      <c r="D260" s="136"/>
      <c r="E260" s="136"/>
      <c r="F260" s="136"/>
      <c r="G260" s="136"/>
      <c r="H260" s="136"/>
      <c r="I260" s="136"/>
      <c r="J260" s="136"/>
    </row>
    <row r="261" spans="1:10">
      <c r="A261" s="33"/>
      <c r="B261" s="136"/>
      <c r="C261" s="136"/>
      <c r="D261" s="136"/>
      <c r="E261" s="136"/>
      <c r="F261" s="136"/>
      <c r="G261" s="136"/>
      <c r="H261" s="136"/>
      <c r="I261" s="136"/>
      <c r="J261" s="136"/>
    </row>
    <row r="262" spans="1:10">
      <c r="A262" s="33"/>
      <c r="B262" s="136"/>
      <c r="C262" s="136"/>
      <c r="D262" s="136"/>
      <c r="E262" s="136"/>
      <c r="F262" s="136"/>
      <c r="G262" s="136"/>
      <c r="H262" s="136"/>
      <c r="I262" s="136"/>
      <c r="J262" s="136"/>
    </row>
    <row r="263" spans="1:10">
      <c r="A263" s="33"/>
      <c r="B263" s="136"/>
      <c r="C263" s="136"/>
      <c r="D263" s="136"/>
      <c r="E263" s="136"/>
      <c r="F263" s="136"/>
      <c r="G263" s="136"/>
      <c r="H263" s="136"/>
      <c r="I263" s="136"/>
      <c r="J263" s="136"/>
    </row>
    <row r="264" spans="1:10">
      <c r="A264" s="33"/>
      <c r="B264" s="136"/>
      <c r="C264" s="136"/>
      <c r="D264" s="136"/>
      <c r="E264" s="136"/>
      <c r="F264" s="136"/>
      <c r="G264" s="136"/>
      <c r="H264" s="136"/>
      <c r="I264" s="136"/>
      <c r="J264" s="136"/>
    </row>
    <row r="265" spans="1:10">
      <c r="A265" s="33"/>
      <c r="B265" s="136"/>
      <c r="C265" s="136"/>
      <c r="D265" s="136"/>
      <c r="E265" s="136"/>
      <c r="F265" s="136"/>
      <c r="G265" s="136"/>
      <c r="H265" s="136"/>
      <c r="I265" s="136"/>
      <c r="J265" s="136"/>
    </row>
    <row r="266" spans="1:10">
      <c r="A266" s="33"/>
      <c r="B266" s="136"/>
      <c r="C266" s="136"/>
      <c r="D266" s="136"/>
      <c r="E266" s="136"/>
      <c r="F266" s="136"/>
      <c r="G266" s="136"/>
      <c r="H266" s="136"/>
      <c r="I266" s="136"/>
      <c r="J266" s="136"/>
    </row>
    <row r="267" spans="1:10">
      <c r="A267" s="33"/>
      <c r="B267" s="136"/>
      <c r="C267" s="136"/>
      <c r="D267" s="136"/>
      <c r="E267" s="136"/>
      <c r="F267" s="136"/>
      <c r="G267" s="136"/>
      <c r="H267" s="136"/>
      <c r="I267" s="136"/>
      <c r="J267" s="136"/>
    </row>
    <row r="268" spans="1:10">
      <c r="A268" s="33"/>
      <c r="B268" s="136"/>
      <c r="C268" s="136"/>
      <c r="D268" s="136"/>
      <c r="E268" s="136"/>
      <c r="F268" s="136"/>
      <c r="G268" s="136"/>
      <c r="H268" s="136"/>
      <c r="I268" s="136"/>
      <c r="J268" s="136"/>
    </row>
    <row r="269" spans="1:10">
      <c r="A269" s="33"/>
      <c r="B269" s="136"/>
      <c r="C269" s="136"/>
      <c r="D269" s="136"/>
      <c r="E269" s="136"/>
      <c r="F269" s="136"/>
      <c r="G269" s="136"/>
      <c r="H269" s="136"/>
      <c r="I269" s="136"/>
      <c r="J269" s="136"/>
    </row>
    <row r="270" spans="1:10">
      <c r="A270" s="33"/>
      <c r="B270" s="136"/>
      <c r="C270" s="136"/>
      <c r="D270" s="136"/>
      <c r="E270" s="136"/>
      <c r="F270" s="136"/>
      <c r="G270" s="136"/>
      <c r="H270" s="136"/>
      <c r="I270" s="136"/>
      <c r="J270" s="136"/>
    </row>
    <row r="271" spans="1:10">
      <c r="A271" s="33"/>
      <c r="B271" s="136"/>
      <c r="C271" s="136"/>
      <c r="D271" s="136"/>
      <c r="E271" s="136"/>
      <c r="F271" s="136"/>
      <c r="G271" s="136"/>
      <c r="H271" s="136"/>
      <c r="I271" s="136"/>
      <c r="J271" s="136"/>
    </row>
    <row r="272" spans="1:10">
      <c r="A272" s="33"/>
      <c r="B272" s="136"/>
      <c r="C272" s="136"/>
      <c r="D272" s="136"/>
      <c r="E272" s="136"/>
      <c r="F272" s="136"/>
      <c r="G272" s="136"/>
      <c r="H272" s="136"/>
      <c r="I272" s="136"/>
      <c r="J272" s="136"/>
    </row>
    <row r="273" spans="1:10">
      <c r="A273" s="33"/>
      <c r="B273" s="136"/>
      <c r="C273" s="136"/>
      <c r="D273" s="136"/>
      <c r="E273" s="136"/>
      <c r="F273" s="136"/>
      <c r="G273" s="136"/>
      <c r="H273" s="136"/>
      <c r="I273" s="136"/>
      <c r="J273" s="136"/>
    </row>
    <row r="274" spans="1:10">
      <c r="A274" s="33"/>
      <c r="B274" s="136"/>
      <c r="C274" s="136"/>
      <c r="D274" s="136"/>
      <c r="E274" s="136"/>
      <c r="F274" s="136"/>
      <c r="G274" s="136"/>
      <c r="H274" s="136"/>
      <c r="I274" s="136"/>
      <c r="J274" s="136"/>
    </row>
    <row r="275" spans="1:10">
      <c r="A275" s="33"/>
      <c r="B275" s="136"/>
      <c r="C275" s="136"/>
      <c r="D275" s="136"/>
      <c r="E275" s="136"/>
      <c r="F275" s="136"/>
      <c r="G275" s="136"/>
      <c r="H275" s="136"/>
      <c r="I275" s="136"/>
      <c r="J275" s="136"/>
    </row>
    <row r="276" spans="1:10">
      <c r="A276" s="33"/>
      <c r="B276" s="136"/>
      <c r="C276" s="136"/>
      <c r="D276" s="136"/>
      <c r="E276" s="136"/>
      <c r="F276" s="136"/>
      <c r="G276" s="136"/>
      <c r="H276" s="136"/>
      <c r="I276" s="136"/>
      <c r="J276" s="136"/>
    </row>
    <row r="277" spans="1:10">
      <c r="A277" s="33"/>
      <c r="B277" s="136"/>
      <c r="C277" s="136"/>
      <c r="D277" s="136"/>
      <c r="E277" s="136"/>
      <c r="F277" s="136"/>
      <c r="G277" s="136"/>
      <c r="H277" s="136"/>
      <c r="I277" s="136"/>
      <c r="J277" s="136"/>
    </row>
    <row r="278" spans="1:10">
      <c r="A278" s="33"/>
      <c r="B278" s="136"/>
      <c r="C278" s="136"/>
      <c r="D278" s="136"/>
      <c r="E278" s="136"/>
      <c r="F278" s="136"/>
      <c r="G278" s="136"/>
      <c r="H278" s="136"/>
      <c r="I278" s="136"/>
      <c r="J278" s="136"/>
    </row>
    <row r="279" spans="1:10" s="36" customFormat="1" ht="21" customHeight="1">
      <c r="A279" s="140"/>
      <c r="B279" s="142"/>
      <c r="C279" s="142"/>
      <c r="D279" s="142"/>
      <c r="E279" s="142"/>
      <c r="F279" s="142"/>
      <c r="G279" s="142"/>
      <c r="H279" s="142"/>
      <c r="I279" s="142"/>
      <c r="J279" s="142"/>
    </row>
  </sheetData>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Blad9"/>
  <dimension ref="A1:N23"/>
  <sheetViews>
    <sheetView zoomScale="98" zoomScaleNormal="98" workbookViewId="0">
      <selection activeCell="H9" sqref="H9:H18"/>
    </sheetView>
  </sheetViews>
  <sheetFormatPr defaultColWidth="12.5" defaultRowHeight="12"/>
  <cols>
    <col min="1" max="1" width="9.5" style="33" customWidth="1"/>
    <col min="2" max="2" width="15.125" style="33" bestFit="1" customWidth="1"/>
    <col min="3" max="3" width="10.75" style="33" bestFit="1" customWidth="1"/>
    <col min="4" max="4" width="11" style="33" bestFit="1" customWidth="1"/>
    <col min="5" max="5" width="22.25" style="33" bestFit="1" customWidth="1"/>
    <col min="6" max="6" width="10.5" style="33" customWidth="1"/>
    <col min="7" max="7" width="10.75" style="33" customWidth="1"/>
    <col min="8" max="8" width="23.625" style="33" bestFit="1" customWidth="1"/>
    <col min="9" max="10" width="12.5" style="33"/>
    <col min="11" max="11" width="10.75" style="33" bestFit="1" customWidth="1"/>
    <col min="12" max="16384" width="12.5" style="33"/>
  </cols>
  <sheetData>
    <row r="1" spans="1:8" s="35" customFormat="1">
      <c r="A1" s="100" t="s">
        <v>216</v>
      </c>
      <c r="B1" s="52" t="s">
        <v>440</v>
      </c>
    </row>
    <row r="2" spans="1:8" s="35" customFormat="1"/>
    <row r="3" spans="1:8" s="35" customFormat="1">
      <c r="A3" s="35" t="s">
        <v>12</v>
      </c>
      <c r="B3" s="55" t="s">
        <v>212</v>
      </c>
    </row>
    <row r="4" spans="1:8" s="35" customFormat="1">
      <c r="A4" s="35" t="s">
        <v>13</v>
      </c>
      <c r="B4" s="35" t="s">
        <v>467</v>
      </c>
    </row>
    <row r="5" spans="1:8" s="35" customFormat="1">
      <c r="A5" s="35" t="s">
        <v>15</v>
      </c>
      <c r="B5" s="35" t="s">
        <v>352</v>
      </c>
    </row>
    <row r="6" spans="1:8" s="35" customFormat="1">
      <c r="A6" s="3" t="s">
        <v>353</v>
      </c>
      <c r="B6" s="4">
        <v>45418</v>
      </c>
    </row>
    <row r="7" spans="1:8" s="35" customFormat="1"/>
    <row r="8" spans="1:8" s="111" customFormat="1">
      <c r="A8" s="143" t="s">
        <v>0</v>
      </c>
      <c r="B8" s="111" t="s">
        <v>213</v>
      </c>
      <c r="C8" s="111" t="s">
        <v>214</v>
      </c>
      <c r="D8" s="111" t="s">
        <v>415</v>
      </c>
      <c r="E8" s="111" t="s">
        <v>416</v>
      </c>
      <c r="F8" s="111" t="s">
        <v>88</v>
      </c>
      <c r="G8" s="111" t="s">
        <v>3</v>
      </c>
      <c r="H8" s="111" t="s">
        <v>215</v>
      </c>
    </row>
    <row r="9" spans="1:8">
      <c r="A9" s="144">
        <v>2013</v>
      </c>
      <c r="B9" s="145">
        <v>10.199379</v>
      </c>
      <c r="C9" s="145">
        <v>7.3349479999999998</v>
      </c>
      <c r="D9" s="145">
        <v>3.8759389999999998</v>
      </c>
      <c r="E9" s="145">
        <v>0.50749500000000003</v>
      </c>
      <c r="F9" s="145">
        <v>0.13660600000000001</v>
      </c>
      <c r="G9" s="247">
        <f>SUM(B9:F9)</f>
        <v>22.054366999999999</v>
      </c>
      <c r="H9" s="248">
        <v>11.223333</v>
      </c>
    </row>
    <row r="10" spans="1:8">
      <c r="A10" s="144">
        <v>2014</v>
      </c>
      <c r="B10" s="145">
        <v>9.8537490000000005</v>
      </c>
      <c r="C10" s="145">
        <v>7.8399159999999997</v>
      </c>
      <c r="D10" s="145">
        <v>3.7430840000000001</v>
      </c>
      <c r="E10" s="145">
        <v>0.59943299999999999</v>
      </c>
      <c r="F10" s="145">
        <v>0.165878</v>
      </c>
      <c r="G10" s="247">
        <f t="shared" ref="G10:G18" si="0">SUM(B10:F10)</f>
        <v>22.202059999999999</v>
      </c>
      <c r="H10" s="248">
        <v>11.05972</v>
      </c>
    </row>
    <row r="11" spans="1:8">
      <c r="A11" s="144">
        <v>2015</v>
      </c>
      <c r="B11" s="145">
        <v>11.372277</v>
      </c>
      <c r="C11" s="145">
        <v>7.7600020000000001</v>
      </c>
      <c r="D11" s="145">
        <v>3.6801149999999998</v>
      </c>
      <c r="E11" s="145">
        <v>0.55583700000000003</v>
      </c>
      <c r="F11" s="145">
        <v>0.160053</v>
      </c>
      <c r="G11" s="247">
        <f t="shared" si="0"/>
        <v>23.528284000000003</v>
      </c>
      <c r="H11" s="248">
        <v>11.799186000000001</v>
      </c>
    </row>
    <row r="12" spans="1:8">
      <c r="A12" s="144">
        <v>2016</v>
      </c>
      <c r="B12" s="145">
        <v>11.686036</v>
      </c>
      <c r="C12" s="145">
        <v>8.0287009999999999</v>
      </c>
      <c r="D12" s="145">
        <v>3.6929259999999999</v>
      </c>
      <c r="E12" s="145">
        <v>0.72338400000000003</v>
      </c>
      <c r="F12" s="145">
        <v>7.8508999999999995E-2</v>
      </c>
      <c r="G12" s="247">
        <f t="shared" si="0"/>
        <v>24.209555999999999</v>
      </c>
      <c r="H12" s="248">
        <v>11.449353890999999</v>
      </c>
    </row>
    <row r="13" spans="1:8">
      <c r="A13" s="144">
        <v>2017</v>
      </c>
      <c r="B13" s="145">
        <v>12.304841</v>
      </c>
      <c r="C13" s="145">
        <v>8.3017079999999996</v>
      </c>
      <c r="D13" s="145">
        <v>3.7118950000000002</v>
      </c>
      <c r="E13" s="145">
        <v>0.70935800000000004</v>
      </c>
      <c r="F13" s="145">
        <v>0.232404</v>
      </c>
      <c r="G13" s="247">
        <f t="shared" si="0"/>
        <v>25.260206</v>
      </c>
      <c r="H13" s="248">
        <v>13.30133687</v>
      </c>
    </row>
    <row r="14" spans="1:8">
      <c r="A14" s="144">
        <v>2018</v>
      </c>
      <c r="B14" s="145">
        <v>12.003596999999999</v>
      </c>
      <c r="C14" s="145">
        <v>8.5327830000000002</v>
      </c>
      <c r="D14" s="145">
        <v>3.3356319999999999</v>
      </c>
      <c r="E14" s="145">
        <v>0.69826500000000002</v>
      </c>
      <c r="F14" s="145">
        <v>0.39703899999999998</v>
      </c>
      <c r="G14" s="247">
        <f t="shared" si="0"/>
        <v>24.967316</v>
      </c>
      <c r="H14" s="248">
        <v>14.165708941</v>
      </c>
    </row>
    <row r="15" spans="1:8">
      <c r="A15" s="144">
        <v>2019</v>
      </c>
      <c r="B15" s="145">
        <v>13.353331000000001</v>
      </c>
      <c r="C15" s="145">
        <v>8.5652910000000002</v>
      </c>
      <c r="D15" s="145">
        <v>2.956982</v>
      </c>
      <c r="E15" s="145">
        <v>0.74690900000000005</v>
      </c>
      <c r="F15" s="145">
        <v>0.45378299999999999</v>
      </c>
      <c r="G15" s="247">
        <f t="shared" si="0"/>
        <v>26.076295999999999</v>
      </c>
      <c r="H15" s="248">
        <v>14.849748549999999</v>
      </c>
    </row>
    <row r="16" spans="1:8">
      <c r="A16" s="144">
        <v>2020</v>
      </c>
      <c r="B16" s="145">
        <v>12.825469999999999</v>
      </c>
      <c r="C16" s="145">
        <v>8.7064760000000003</v>
      </c>
      <c r="D16" s="145">
        <v>3.0024289999999998</v>
      </c>
      <c r="E16" s="145">
        <v>0.764096</v>
      </c>
      <c r="F16" s="145">
        <v>0.47970699999999999</v>
      </c>
      <c r="G16" s="247">
        <f t="shared" si="0"/>
        <v>25.778177999999997</v>
      </c>
      <c r="H16" s="248">
        <v>14.61336549</v>
      </c>
    </row>
    <row r="17" spans="1:14">
      <c r="A17" s="144">
        <v>2021</v>
      </c>
      <c r="B17" s="145">
        <v>12.102918000000001</v>
      </c>
      <c r="C17" s="145">
        <v>8.8997130000000002</v>
      </c>
      <c r="D17" s="145">
        <v>2.9508719999999999</v>
      </c>
      <c r="E17" s="145">
        <v>0.79976599999999998</v>
      </c>
      <c r="F17" s="145">
        <v>0.49956</v>
      </c>
      <c r="G17" s="247">
        <f t="shared" si="0"/>
        <v>25.252829000000002</v>
      </c>
      <c r="H17" s="248">
        <v>15.021516807999999</v>
      </c>
    </row>
    <row r="18" spans="1:14">
      <c r="A18" s="144">
        <v>2022</v>
      </c>
      <c r="B18" s="145">
        <v>12.234526000000001</v>
      </c>
      <c r="C18" s="145">
        <v>9.1550010000000004</v>
      </c>
      <c r="D18" s="145">
        <v>2.6977519999999999</v>
      </c>
      <c r="E18" s="145">
        <v>0.84371399999999996</v>
      </c>
      <c r="F18" s="145">
        <v>0.61535099999999998</v>
      </c>
      <c r="G18" s="247">
        <f t="shared" si="0"/>
        <v>25.546344000000001</v>
      </c>
      <c r="H18" s="248">
        <v>15.04422368106</v>
      </c>
    </row>
    <row r="20" spans="1:14">
      <c r="A20" s="146"/>
      <c r="B20" s="147"/>
      <c r="C20" s="147"/>
      <c r="D20" s="147"/>
      <c r="E20" s="147"/>
      <c r="F20" s="147"/>
      <c r="G20" s="147"/>
    </row>
    <row r="22" spans="1:14">
      <c r="B22" s="117"/>
    </row>
    <row r="23" spans="1:14">
      <c r="K23" s="56"/>
      <c r="L23" s="56"/>
      <c r="M23" s="56"/>
      <c r="N23" s="56"/>
    </row>
  </sheetData>
  <phoneticPr fontId="25" type="noConversion"/>
  <pageMargins left="0.7" right="0.7" top="0.75" bottom="0.75" header="0.3" footer="0.3"/>
  <pageSetup paperSize="9" orientation="portrait" r:id="rId1"/>
  <ignoredErrors>
    <ignoredError sqref="G9:G18" formulaRange="1"/>
  </ignoredError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Blad13"/>
  <dimension ref="A1:L21"/>
  <sheetViews>
    <sheetView workbookViewId="0">
      <selection activeCell="G27" sqref="G27:G28"/>
    </sheetView>
  </sheetViews>
  <sheetFormatPr defaultColWidth="12.5" defaultRowHeight="12.75"/>
  <cols>
    <col min="1" max="1" width="12.5" style="1"/>
    <col min="2" max="2" width="26.5" style="1" customWidth="1"/>
    <col min="3" max="3" width="28" style="1" bestFit="1" customWidth="1"/>
    <col min="4" max="4" width="17.25" style="1" bestFit="1" customWidth="1"/>
    <col min="5" max="5" width="23.125" style="1" bestFit="1" customWidth="1"/>
    <col min="6" max="6" width="16.5" style="1" customWidth="1"/>
    <col min="7" max="16384" width="12.5" style="1"/>
  </cols>
  <sheetData>
    <row r="1" spans="1:12" s="35" customFormat="1" ht="12">
      <c r="A1" s="100" t="s">
        <v>506</v>
      </c>
      <c r="B1" s="52" t="s">
        <v>417</v>
      </c>
    </row>
    <row r="2" spans="1:12" s="35" customFormat="1" ht="12"/>
    <row r="3" spans="1:12" s="35" customFormat="1" ht="12">
      <c r="A3" s="35" t="s">
        <v>12</v>
      </c>
      <c r="B3" s="134" t="s">
        <v>217</v>
      </c>
    </row>
    <row r="4" spans="1:12" s="35" customFormat="1" ht="12">
      <c r="A4" s="35" t="s">
        <v>13</v>
      </c>
      <c r="B4" s="134" t="s">
        <v>434</v>
      </c>
    </row>
    <row r="5" spans="1:12" s="35" customFormat="1" ht="12">
      <c r="A5" s="35" t="s">
        <v>15</v>
      </c>
      <c r="B5" s="35" t="s">
        <v>352</v>
      </c>
    </row>
    <row r="6" spans="1:12" s="35" customFormat="1" ht="12">
      <c r="A6" s="3" t="s">
        <v>353</v>
      </c>
      <c r="B6" s="4">
        <v>45418</v>
      </c>
    </row>
    <row r="7" spans="1:12" s="35" customFormat="1" ht="12">
      <c r="A7" s="3"/>
      <c r="B7" s="4"/>
    </row>
    <row r="8" spans="1:12" s="111" customFormat="1" ht="12">
      <c r="A8" s="111" t="s">
        <v>0</v>
      </c>
      <c r="B8" s="111" t="s">
        <v>218</v>
      </c>
      <c r="C8" s="111" t="s">
        <v>219</v>
      </c>
      <c r="D8" s="111" t="s">
        <v>220</v>
      </c>
      <c r="E8" s="111" t="s">
        <v>215</v>
      </c>
    </row>
    <row r="9" spans="1:12" s="33" customFormat="1" ht="12">
      <c r="A9" s="144">
        <v>2013</v>
      </c>
      <c r="B9" s="117">
        <v>398195</v>
      </c>
      <c r="C9" s="117">
        <v>90981</v>
      </c>
      <c r="D9" s="117">
        <v>49774</v>
      </c>
      <c r="E9" s="199">
        <v>2.334009</v>
      </c>
      <c r="F9" s="199"/>
      <c r="J9" s="116"/>
      <c r="K9" s="116"/>
      <c r="L9" s="116"/>
    </row>
    <row r="10" spans="1:12" s="33" customFormat="1" ht="12">
      <c r="A10" s="144">
        <v>2014</v>
      </c>
      <c r="B10" s="117">
        <v>409093</v>
      </c>
      <c r="C10" s="117">
        <v>107740</v>
      </c>
      <c r="D10" s="117">
        <v>49476</v>
      </c>
      <c r="E10" s="199">
        <v>2.4337339999999998</v>
      </c>
      <c r="F10" s="199"/>
      <c r="J10" s="116"/>
      <c r="K10" s="116"/>
      <c r="L10" s="116"/>
    </row>
    <row r="11" spans="1:12" s="33" customFormat="1" ht="12">
      <c r="A11" s="144">
        <v>2015</v>
      </c>
      <c r="B11" s="117">
        <v>410526</v>
      </c>
      <c r="C11" s="117">
        <v>128877</v>
      </c>
      <c r="D11" s="117">
        <v>48760</v>
      </c>
      <c r="E11" s="199">
        <v>2.683405</v>
      </c>
      <c r="F11" s="199"/>
      <c r="J11" s="116"/>
      <c r="K11" s="116"/>
      <c r="L11" s="116"/>
    </row>
    <row r="12" spans="1:12" s="33" customFormat="1" ht="12">
      <c r="A12" s="144">
        <v>2016</v>
      </c>
      <c r="B12" s="117">
        <v>340178</v>
      </c>
      <c r="C12" s="117">
        <v>208976</v>
      </c>
      <c r="D12" s="117">
        <v>70052</v>
      </c>
      <c r="E12" s="199">
        <v>3.0260082069999998</v>
      </c>
      <c r="F12" s="199"/>
      <c r="J12" s="116"/>
      <c r="K12" s="116"/>
      <c r="L12" s="116"/>
    </row>
    <row r="13" spans="1:12" s="33" customFormat="1" ht="12">
      <c r="A13" s="144">
        <v>2017</v>
      </c>
      <c r="B13" s="117">
        <v>352398</v>
      </c>
      <c r="C13" s="117">
        <v>220251</v>
      </c>
      <c r="D13" s="117">
        <v>67288</v>
      </c>
      <c r="E13" s="199">
        <v>3.2649416000000002</v>
      </c>
      <c r="F13" s="199"/>
      <c r="J13" s="116"/>
      <c r="K13" s="116"/>
      <c r="L13" s="116"/>
    </row>
    <row r="14" spans="1:12" s="33" customFormat="1" ht="12">
      <c r="A14" s="144">
        <v>2018</v>
      </c>
      <c r="B14" s="117">
        <v>384632</v>
      </c>
      <c r="C14" s="117">
        <v>197143</v>
      </c>
      <c r="D14" s="117">
        <v>66970</v>
      </c>
      <c r="E14" s="199">
        <v>3.3871581220000002</v>
      </c>
      <c r="F14" s="199"/>
      <c r="J14" s="116"/>
      <c r="K14" s="116"/>
      <c r="L14" s="116"/>
    </row>
    <row r="15" spans="1:12" s="33" customFormat="1" ht="12">
      <c r="A15" s="144">
        <v>2019</v>
      </c>
      <c r="B15" s="117">
        <v>400845</v>
      </c>
      <c r="C15" s="117">
        <v>208919</v>
      </c>
      <c r="D15" s="117">
        <v>68377</v>
      </c>
      <c r="E15" s="199">
        <v>3.5576442519999998</v>
      </c>
      <c r="F15" s="199"/>
      <c r="J15" s="116"/>
      <c r="K15" s="116"/>
      <c r="L15" s="116"/>
    </row>
    <row r="16" spans="1:12" s="33" customFormat="1" ht="12">
      <c r="A16" s="144">
        <v>2020</v>
      </c>
      <c r="B16" s="117">
        <v>409573</v>
      </c>
      <c r="C16" s="117">
        <v>207159</v>
      </c>
      <c r="D16" s="117">
        <v>71188</v>
      </c>
      <c r="E16" s="199">
        <v>3.5501465759999999</v>
      </c>
      <c r="F16" s="199"/>
      <c r="H16" s="56"/>
      <c r="J16" s="116"/>
      <c r="K16" s="116"/>
      <c r="L16" s="116"/>
    </row>
    <row r="17" spans="1:12" s="33" customFormat="1" ht="12">
      <c r="A17" s="144">
        <v>2021</v>
      </c>
      <c r="B17" s="117">
        <v>433580</v>
      </c>
      <c r="C17" s="117">
        <v>217465</v>
      </c>
      <c r="D17" s="117">
        <v>70904</v>
      </c>
      <c r="E17" s="199">
        <v>3.9054152160000002</v>
      </c>
      <c r="F17" s="199"/>
      <c r="J17" s="116"/>
      <c r="K17" s="116"/>
      <c r="L17" s="116"/>
    </row>
    <row r="18" spans="1:12" s="33" customFormat="1" ht="12">
      <c r="A18" s="144">
        <v>2022</v>
      </c>
      <c r="B18" s="246">
        <v>455768</v>
      </c>
      <c r="C18" s="117">
        <v>230154</v>
      </c>
      <c r="D18" s="117">
        <v>75104</v>
      </c>
      <c r="E18" s="199">
        <v>4.1873886579744335</v>
      </c>
      <c r="F18" s="199"/>
      <c r="H18" s="116"/>
      <c r="J18" s="116"/>
      <c r="K18" s="116"/>
      <c r="L18" s="116"/>
    </row>
    <row r="19" spans="1:12" s="33" customFormat="1" ht="12">
      <c r="A19" s="200"/>
      <c r="B19" s="201"/>
      <c r="C19" s="136"/>
      <c r="D19" s="136"/>
      <c r="E19" s="136"/>
    </row>
    <row r="20" spans="1:12" s="33" customFormat="1" ht="12">
      <c r="B20" s="202"/>
      <c r="C20" s="202"/>
      <c r="D20" s="202"/>
    </row>
    <row r="21" spans="1:12" s="33" customFormat="1" ht="12"/>
  </sheetData>
  <phoneticPr fontId="25" type="noConversion"/>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2A82C6-E2A3-4C14-9D6E-4772D3A0AA8B}">
  <sheetPr codeName="Sheet11">
    <pageSetUpPr fitToPage="1"/>
  </sheetPr>
  <dimension ref="A1:G16"/>
  <sheetViews>
    <sheetView topLeftCell="B1" workbookViewId="0">
      <selection activeCell="F31" sqref="F31"/>
    </sheetView>
  </sheetViews>
  <sheetFormatPr defaultRowHeight="15"/>
  <cols>
    <col min="1" max="1" width="10.5" customWidth="1"/>
    <col min="2" max="2" width="9.875" customWidth="1"/>
    <col min="3" max="3" width="16.5" bestFit="1" customWidth="1"/>
    <col min="4" max="4" width="16.125" bestFit="1" customWidth="1"/>
    <col min="5" max="5" width="22.375" bestFit="1" customWidth="1"/>
    <col min="6" max="6" width="14.375" bestFit="1" customWidth="1"/>
    <col min="7" max="7" width="9.875" customWidth="1"/>
  </cols>
  <sheetData>
    <row r="1" spans="1:7" s="10" customFormat="1" ht="12">
      <c r="A1" s="10" t="s">
        <v>505</v>
      </c>
      <c r="B1" s="10" t="s">
        <v>436</v>
      </c>
    </row>
    <row r="2" spans="1:7" s="2" customFormat="1" ht="12"/>
    <row r="3" spans="1:7" s="2" customFormat="1" ht="12">
      <c r="A3" s="2" t="s">
        <v>12</v>
      </c>
      <c r="B3" s="2" t="s">
        <v>497</v>
      </c>
    </row>
    <row r="4" spans="1:7" s="2" customFormat="1" ht="12">
      <c r="A4" s="2" t="s">
        <v>437</v>
      </c>
      <c r="B4" s="2" t="s">
        <v>438</v>
      </c>
    </row>
    <row r="5" spans="1:7" s="2" customFormat="1" ht="12">
      <c r="A5" s="2" t="s">
        <v>15</v>
      </c>
      <c r="B5" s="2" t="s">
        <v>352</v>
      </c>
    </row>
    <row r="6" spans="1:7" s="2" customFormat="1" ht="12">
      <c r="A6" s="3" t="s">
        <v>353</v>
      </c>
      <c r="B6" s="4">
        <v>45418</v>
      </c>
    </row>
    <row r="7" spans="1:7" s="2" customFormat="1" ht="12">
      <c r="A7" s="3"/>
      <c r="B7" s="4"/>
    </row>
    <row r="8" spans="1:7" s="10" customFormat="1" ht="12">
      <c r="A8" s="10" t="s">
        <v>221</v>
      </c>
    </row>
    <row r="9" spans="1:7" s="10" customFormat="1" ht="12">
      <c r="A9" s="10" t="s">
        <v>0</v>
      </c>
      <c r="B9" s="10" t="s">
        <v>222</v>
      </c>
      <c r="C9" s="10" t="s">
        <v>223</v>
      </c>
      <c r="D9" s="10" t="s">
        <v>224</v>
      </c>
      <c r="E9" s="10" t="s">
        <v>225</v>
      </c>
      <c r="F9" s="10" t="s">
        <v>226</v>
      </c>
      <c r="G9" s="10" t="s">
        <v>3</v>
      </c>
    </row>
    <row r="10" spans="1:7" s="2" customFormat="1" ht="12">
      <c r="A10" s="32" t="s">
        <v>52</v>
      </c>
      <c r="B10" s="198">
        <v>57069</v>
      </c>
      <c r="C10" s="198">
        <v>273843</v>
      </c>
      <c r="D10" s="198">
        <v>57567</v>
      </c>
      <c r="E10" s="198">
        <v>672680</v>
      </c>
      <c r="F10" s="198">
        <v>69385</v>
      </c>
      <c r="G10" s="198">
        <f>SUM(B10:F10)</f>
        <v>1130544</v>
      </c>
    </row>
    <row r="11" spans="1:7" s="2" customFormat="1" ht="12">
      <c r="A11" s="32" t="s">
        <v>53</v>
      </c>
      <c r="B11" s="198">
        <v>57144</v>
      </c>
      <c r="C11" s="198">
        <v>292390</v>
      </c>
      <c r="D11" s="198">
        <v>63767</v>
      </c>
      <c r="E11" s="198">
        <v>757479</v>
      </c>
      <c r="F11" s="198">
        <v>82107</v>
      </c>
      <c r="G11" s="198">
        <f t="shared" ref="G11:G15" si="0">SUM(B11:F11)</f>
        <v>1252887</v>
      </c>
    </row>
    <row r="12" spans="1:7" s="2" customFormat="1" ht="12">
      <c r="A12" s="32" t="s">
        <v>54</v>
      </c>
      <c r="B12" s="198">
        <v>58037</v>
      </c>
      <c r="C12" s="198">
        <v>306699</v>
      </c>
      <c r="D12" s="198">
        <v>66917</v>
      </c>
      <c r="E12" s="198">
        <v>833892</v>
      </c>
      <c r="F12" s="198">
        <v>89376</v>
      </c>
      <c r="G12" s="198">
        <f t="shared" si="0"/>
        <v>1354921</v>
      </c>
    </row>
    <row r="13" spans="1:7" s="2" customFormat="1" ht="12">
      <c r="A13" s="32" t="s">
        <v>55</v>
      </c>
      <c r="B13" s="198">
        <v>53844</v>
      </c>
      <c r="C13" s="198">
        <v>357925</v>
      </c>
      <c r="D13" s="198">
        <v>72398</v>
      </c>
      <c r="E13" s="198">
        <v>816934</v>
      </c>
      <c r="F13" s="198">
        <v>92890</v>
      </c>
      <c r="G13" s="198">
        <f t="shared" si="0"/>
        <v>1393991</v>
      </c>
    </row>
    <row r="14" spans="1:7" s="2" customFormat="1" ht="12">
      <c r="A14" s="32" t="s">
        <v>56</v>
      </c>
      <c r="B14" s="198">
        <v>54093</v>
      </c>
      <c r="C14" s="198">
        <v>359495</v>
      </c>
      <c r="D14" s="198">
        <v>74451</v>
      </c>
      <c r="E14" s="198">
        <v>892545</v>
      </c>
      <c r="F14" s="198">
        <v>90173</v>
      </c>
      <c r="G14" s="198">
        <f t="shared" si="0"/>
        <v>1470757</v>
      </c>
    </row>
    <row r="15" spans="1:7" s="2" customFormat="1" ht="12">
      <c r="A15" s="32" t="s">
        <v>57</v>
      </c>
      <c r="B15" s="16">
        <v>58313</v>
      </c>
      <c r="C15" s="16">
        <v>334647</v>
      </c>
      <c r="D15" s="16">
        <v>81839</v>
      </c>
      <c r="E15" s="16">
        <v>981675</v>
      </c>
      <c r="F15" s="16">
        <v>104010</v>
      </c>
      <c r="G15" s="198">
        <f t="shared" si="0"/>
        <v>1560484</v>
      </c>
    </row>
    <row r="16" spans="1:7" s="2" customFormat="1" ht="12"/>
  </sheetData>
  <phoneticPr fontId="25" type="noConversion"/>
  <pageMargins left="0.7" right="0.7" top="0.75" bottom="0.75" header="0.3" footer="0.3"/>
  <pageSetup paperSize="9" scale="31" fitToHeight="0" orientation="landscape" r:id="rId1"/>
  <ignoredErrors>
    <ignoredError sqref="A10:A15" numberStoredAsText="1"/>
  </ignoredError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CC4352-A146-4A7C-8DC0-214E1603E8CF}">
  <sheetPr codeName="Sheet12"/>
  <dimension ref="A1:G24"/>
  <sheetViews>
    <sheetView workbookViewId="0">
      <selection activeCell="B16" sqref="B16"/>
    </sheetView>
  </sheetViews>
  <sheetFormatPr defaultColWidth="9" defaultRowHeight="12.75"/>
  <cols>
    <col min="1" max="1" width="10.375" style="1" customWidth="1"/>
    <col min="2" max="5" width="20.5" style="1" customWidth="1"/>
    <col min="6" max="6" width="9" style="1"/>
    <col min="7" max="8" width="9.375" style="1" customWidth="1"/>
    <col min="9" max="9" width="9" style="1"/>
    <col min="10" max="10" width="13.625" style="1" bestFit="1" customWidth="1"/>
    <col min="11" max="16384" width="9" style="1"/>
  </cols>
  <sheetData>
    <row r="1" spans="1:7" s="35" customFormat="1" ht="12">
      <c r="A1" s="36" t="s">
        <v>502</v>
      </c>
      <c r="B1" s="52" t="s">
        <v>503</v>
      </c>
    </row>
    <row r="2" spans="1:7" s="35" customFormat="1" ht="12">
      <c r="A2" s="36"/>
      <c r="B2" s="52"/>
    </row>
    <row r="3" spans="1:7" s="35" customFormat="1" ht="12">
      <c r="A3" s="35" t="s">
        <v>12</v>
      </c>
      <c r="B3" s="35" t="s">
        <v>105</v>
      </c>
    </row>
    <row r="4" spans="1:7" s="35" customFormat="1" ht="12">
      <c r="A4" s="35" t="s">
        <v>13</v>
      </c>
      <c r="B4" s="35" t="s">
        <v>504</v>
      </c>
    </row>
    <row r="5" spans="1:7" s="35" customFormat="1" ht="12">
      <c r="A5" s="35" t="s">
        <v>15</v>
      </c>
      <c r="B5" s="35" t="s">
        <v>352</v>
      </c>
    </row>
    <row r="6" spans="1:7" s="35" customFormat="1" ht="12">
      <c r="A6" s="33" t="s">
        <v>353</v>
      </c>
      <c r="B6" s="34">
        <v>45418</v>
      </c>
    </row>
    <row r="7" spans="1:7" s="35" customFormat="1" ht="12">
      <c r="B7" s="249"/>
    </row>
    <row r="8" spans="1:7" s="33" customFormat="1" ht="12">
      <c r="B8" s="295" t="s">
        <v>228</v>
      </c>
      <c r="C8" s="295"/>
      <c r="D8" s="295"/>
    </row>
    <row r="9" spans="1:7" s="251" customFormat="1" ht="12">
      <c r="A9" s="251" t="s">
        <v>0</v>
      </c>
      <c r="B9" s="251" t="s">
        <v>229</v>
      </c>
      <c r="C9" s="251" t="s">
        <v>469</v>
      </c>
      <c r="D9" s="251" t="s">
        <v>230</v>
      </c>
      <c r="E9" s="250" t="s">
        <v>3</v>
      </c>
    </row>
    <row r="10" spans="1:7" s="33" customFormat="1" ht="12">
      <c r="A10" s="144">
        <v>2018</v>
      </c>
      <c r="B10" s="113">
        <v>0.274571063</v>
      </c>
      <c r="C10" s="113">
        <v>0.22264620299999999</v>
      </c>
      <c r="D10" s="113">
        <v>0.79442217500000001</v>
      </c>
      <c r="E10" s="113">
        <f>SUM(B10:D10)</f>
        <v>1.2916394410000001</v>
      </c>
    </row>
    <row r="11" spans="1:7" s="33" customFormat="1" ht="12">
      <c r="A11" s="144">
        <v>2019</v>
      </c>
      <c r="B11" s="113">
        <v>0.30591260199999998</v>
      </c>
      <c r="C11" s="113">
        <v>0.255083157</v>
      </c>
      <c r="D11" s="113">
        <v>0.88748288200000003</v>
      </c>
      <c r="E11" s="113">
        <f t="shared" ref="E11:E15" si="0">SUM(B11:D11)</f>
        <v>1.4484786409999999</v>
      </c>
    </row>
    <row r="12" spans="1:7" s="33" customFormat="1" ht="12">
      <c r="A12" s="144">
        <v>2020</v>
      </c>
      <c r="B12" s="113">
        <v>0.32268481100000002</v>
      </c>
      <c r="C12" s="113">
        <v>0.31228767099999999</v>
      </c>
      <c r="D12" s="113">
        <v>0.96993447099999996</v>
      </c>
      <c r="E12" s="113">
        <f t="shared" si="0"/>
        <v>1.604906953</v>
      </c>
      <c r="F12" s="117"/>
      <c r="G12" s="116"/>
    </row>
    <row r="13" spans="1:7" s="33" customFormat="1" ht="12">
      <c r="A13" s="144">
        <v>2021</v>
      </c>
      <c r="B13" s="113">
        <v>0.29151639899999998</v>
      </c>
      <c r="C13" s="113">
        <v>0.31449569900000002</v>
      </c>
      <c r="D13" s="113">
        <v>1.037294714</v>
      </c>
      <c r="E13" s="113">
        <f t="shared" si="0"/>
        <v>1.6433068120000001</v>
      </c>
    </row>
    <row r="14" spans="1:7" s="33" customFormat="1" ht="12">
      <c r="A14" s="144">
        <v>2022</v>
      </c>
      <c r="B14" s="113">
        <v>0.35313160300000002</v>
      </c>
      <c r="C14" s="113">
        <v>0.44332460400000001</v>
      </c>
      <c r="D14" s="113">
        <v>1.0845517650000001</v>
      </c>
      <c r="E14" s="113">
        <f t="shared" si="0"/>
        <v>1.8810079720000001</v>
      </c>
    </row>
    <row r="15" spans="1:7" s="33" customFormat="1" ht="12">
      <c r="A15" s="144">
        <v>2023</v>
      </c>
      <c r="B15" s="113">
        <v>0.322177033</v>
      </c>
      <c r="C15" s="113">
        <v>0.50213025099999997</v>
      </c>
      <c r="D15" s="113">
        <v>1.3802329600000001</v>
      </c>
      <c r="E15" s="113">
        <f t="shared" si="0"/>
        <v>2.2045402439999999</v>
      </c>
    </row>
    <row r="16" spans="1:7" s="33" customFormat="1" ht="12"/>
    <row r="17" spans="2:5" s="33" customFormat="1" ht="12">
      <c r="B17" s="113"/>
      <c r="C17" s="113"/>
      <c r="D17" s="113"/>
      <c r="E17" s="113"/>
    </row>
    <row r="18" spans="2:5" s="33" customFormat="1" ht="12">
      <c r="B18" s="116"/>
      <c r="C18" s="116"/>
      <c r="D18" s="116"/>
      <c r="E18" s="116"/>
    </row>
    <row r="19" spans="2:5" s="33" customFormat="1" ht="12"/>
    <row r="20" spans="2:5" s="33" customFormat="1" ht="12">
      <c r="B20" s="116"/>
      <c r="C20" s="116"/>
      <c r="D20" s="116"/>
      <c r="E20" s="116"/>
    </row>
    <row r="21" spans="2:5" s="33" customFormat="1" ht="12"/>
    <row r="22" spans="2:5" s="33" customFormat="1" ht="12"/>
    <row r="23" spans="2:5" s="33" customFormat="1" ht="12"/>
    <row r="24" spans="2:5" s="33" customFormat="1" ht="12"/>
  </sheetData>
  <mergeCells count="1">
    <mergeCell ref="B8:D8"/>
  </mergeCells>
  <pageMargins left="0.7" right="0.7" top="0.75" bottom="0.75" header="0.3" footer="0.3"/>
  <pageSetup paperSize="9" orientation="portrait" horizontalDpi="4294967293"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9B356A-FC80-4A9F-BE60-71343EFF4B8F}">
  <sheetPr codeName="Sheet13"/>
  <dimension ref="A1:N16"/>
  <sheetViews>
    <sheetView workbookViewId="0">
      <selection activeCell="J33" sqref="J33"/>
    </sheetView>
  </sheetViews>
  <sheetFormatPr defaultColWidth="9" defaultRowHeight="12"/>
  <cols>
    <col min="1" max="1" width="32" style="252" customWidth="1"/>
    <col min="2" max="16384" width="9" style="252"/>
  </cols>
  <sheetData>
    <row r="1" spans="1:14" s="261" customFormat="1">
      <c r="A1" s="261" t="s">
        <v>498</v>
      </c>
      <c r="B1" s="261" t="s">
        <v>501</v>
      </c>
    </row>
    <row r="2" spans="1:14" s="261" customFormat="1"/>
    <row r="3" spans="1:14">
      <c r="A3" s="252" t="s">
        <v>12</v>
      </c>
      <c r="B3" s="252" t="s">
        <v>105</v>
      </c>
    </row>
    <row r="4" spans="1:14">
      <c r="A4" s="252" t="s">
        <v>13</v>
      </c>
    </row>
    <row r="5" spans="1:14">
      <c r="A5" s="252" t="s">
        <v>15</v>
      </c>
      <c r="B5" s="252" t="s">
        <v>352</v>
      </c>
    </row>
    <row r="6" spans="1:14">
      <c r="A6" s="252" t="s">
        <v>353</v>
      </c>
      <c r="B6" s="253">
        <v>45418</v>
      </c>
    </row>
    <row r="8" spans="1:14">
      <c r="A8" s="296"/>
      <c r="B8" s="297" t="s">
        <v>231</v>
      </c>
      <c r="C8" s="297"/>
      <c r="D8" s="297"/>
      <c r="E8" s="297"/>
      <c r="F8" s="297"/>
      <c r="G8" s="297"/>
      <c r="H8" s="297"/>
      <c r="I8" s="297"/>
      <c r="J8" s="297"/>
      <c r="K8" s="258"/>
      <c r="L8" s="258"/>
      <c r="M8" s="258"/>
      <c r="N8" s="258"/>
    </row>
    <row r="9" spans="1:14">
      <c r="A9" s="296"/>
      <c r="B9" s="260">
        <v>2013</v>
      </c>
      <c r="C9" s="260">
        <v>2014</v>
      </c>
      <c r="D9" s="260">
        <v>2015</v>
      </c>
      <c r="E9" s="260">
        <v>2016</v>
      </c>
      <c r="F9" s="259">
        <v>2017</v>
      </c>
      <c r="G9" s="259">
        <v>2018</v>
      </c>
      <c r="H9" s="259">
        <v>2019</v>
      </c>
      <c r="I9" s="259">
        <v>2020</v>
      </c>
      <c r="J9" s="259">
        <v>2021</v>
      </c>
      <c r="K9" s="259">
        <v>2022</v>
      </c>
    </row>
    <row r="10" spans="1:14">
      <c r="A10" s="260" t="s">
        <v>232</v>
      </c>
      <c r="B10" s="256">
        <v>2.8</v>
      </c>
      <c r="C10" s="256">
        <v>3.1</v>
      </c>
      <c r="D10" s="256">
        <v>3.3</v>
      </c>
      <c r="E10" s="256">
        <v>3.5</v>
      </c>
      <c r="F10" s="256">
        <v>3.8</v>
      </c>
      <c r="G10" s="256">
        <v>4</v>
      </c>
      <c r="H10" s="256">
        <v>4.2</v>
      </c>
      <c r="I10" s="256">
        <v>4.8</v>
      </c>
      <c r="J10" s="256">
        <v>5.4</v>
      </c>
      <c r="K10" s="256">
        <v>5.7</v>
      </c>
    </row>
    <row r="11" spans="1:14">
      <c r="A11" s="260"/>
      <c r="B11" s="256"/>
      <c r="C11" s="256"/>
      <c r="D11" s="256"/>
      <c r="E11" s="256"/>
      <c r="F11" s="256"/>
      <c r="G11" s="256"/>
      <c r="H11" s="256"/>
      <c r="I11" s="256"/>
      <c r="J11" s="256"/>
      <c r="K11" s="256"/>
    </row>
    <row r="12" spans="1:14">
      <c r="B12" s="257"/>
      <c r="C12" s="257"/>
      <c r="D12" s="257"/>
      <c r="E12" s="257"/>
      <c r="F12" s="257"/>
      <c r="G12" s="257"/>
      <c r="H12" s="257"/>
      <c r="I12" s="257"/>
      <c r="J12" s="257"/>
      <c r="K12" s="257"/>
      <c r="L12" s="257"/>
      <c r="M12" s="257"/>
      <c r="N12" s="257"/>
    </row>
    <row r="15" spans="1:14">
      <c r="N15" s="255"/>
    </row>
    <row r="16" spans="1:14">
      <c r="K16" s="254"/>
      <c r="N16" s="254"/>
    </row>
  </sheetData>
  <mergeCells count="2">
    <mergeCell ref="A8:A9"/>
    <mergeCell ref="B8:J8"/>
  </mergeCells>
  <pageMargins left="0.7" right="0.7" top="0.75" bottom="0.75" header="0.3" footer="0.3"/>
  <pageSetup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4304E9-852C-44F2-93D9-8F9FA61F4A4A}">
  <dimension ref="A1:N15"/>
  <sheetViews>
    <sheetView workbookViewId="0">
      <selection activeCell="H25" sqref="H25"/>
    </sheetView>
  </sheetViews>
  <sheetFormatPr defaultColWidth="9" defaultRowHeight="12"/>
  <cols>
    <col min="1" max="1" width="18.5" style="2" customWidth="1"/>
    <col min="2" max="16384" width="9" style="2"/>
  </cols>
  <sheetData>
    <row r="1" spans="1:14" s="111" customFormat="1">
      <c r="A1" s="111" t="s">
        <v>499</v>
      </c>
      <c r="B1" s="111" t="s">
        <v>500</v>
      </c>
    </row>
    <row r="2" spans="1:14" s="111" customFormat="1"/>
    <row r="3" spans="1:14" s="33" customFormat="1">
      <c r="A3" s="33" t="s">
        <v>12</v>
      </c>
      <c r="B3" s="33" t="s">
        <v>105</v>
      </c>
    </row>
    <row r="4" spans="1:14" s="33" customFormat="1">
      <c r="A4" s="33" t="s">
        <v>13</v>
      </c>
    </row>
    <row r="5" spans="1:14" s="33" customFormat="1">
      <c r="A5" s="33" t="s">
        <v>15</v>
      </c>
      <c r="B5" s="33" t="s">
        <v>352</v>
      </c>
    </row>
    <row r="6" spans="1:14" s="33" customFormat="1">
      <c r="A6" s="3" t="s">
        <v>353</v>
      </c>
      <c r="B6" s="4">
        <v>45418</v>
      </c>
    </row>
    <row r="7" spans="1:14" s="33" customFormat="1"/>
    <row r="8" spans="1:14">
      <c r="A8" s="267"/>
      <c r="B8" s="262" t="s">
        <v>231</v>
      </c>
      <c r="C8" s="262"/>
      <c r="D8" s="262"/>
      <c r="E8" s="262"/>
      <c r="F8" s="262"/>
      <c r="G8" s="262"/>
      <c r="H8" s="262"/>
      <c r="I8" s="262"/>
      <c r="J8" s="262"/>
      <c r="K8" s="262"/>
      <c r="L8" s="262"/>
      <c r="M8" s="262"/>
      <c r="N8" s="262"/>
    </row>
    <row r="9" spans="1:14">
      <c r="A9" s="267"/>
      <c r="B9" s="264">
        <v>2013</v>
      </c>
      <c r="C9" s="264">
        <v>2014</v>
      </c>
      <c r="D9" s="264">
        <v>2015</v>
      </c>
      <c r="E9" s="264">
        <v>2016</v>
      </c>
      <c r="F9" s="264">
        <v>2017</v>
      </c>
      <c r="G9" s="264">
        <v>2018</v>
      </c>
      <c r="H9" s="264">
        <v>2019</v>
      </c>
      <c r="I9" s="264">
        <v>2020</v>
      </c>
      <c r="J9" s="264">
        <v>2021</v>
      </c>
      <c r="K9" s="263">
        <v>2022</v>
      </c>
    </row>
    <row r="10" spans="1:14">
      <c r="A10" s="264" t="s">
        <v>233</v>
      </c>
      <c r="B10" s="265">
        <v>1.8</v>
      </c>
      <c r="C10" s="265">
        <v>2</v>
      </c>
      <c r="D10" s="265">
        <v>2.1</v>
      </c>
      <c r="E10" s="265">
        <v>2.4</v>
      </c>
      <c r="F10" s="265">
        <v>2.5</v>
      </c>
      <c r="G10" s="265">
        <v>2.7</v>
      </c>
      <c r="H10" s="265">
        <v>3</v>
      </c>
      <c r="I10" s="265">
        <v>3.4</v>
      </c>
      <c r="J10" s="265">
        <v>3.7</v>
      </c>
      <c r="K10" s="265">
        <v>4</v>
      </c>
    </row>
    <row r="11" spans="1:14">
      <c r="B11" s="266"/>
      <c r="C11" s="266"/>
      <c r="D11" s="266"/>
      <c r="E11" s="266"/>
      <c r="F11" s="266"/>
      <c r="G11" s="266"/>
      <c r="H11" s="266"/>
      <c r="I11" s="266"/>
      <c r="J11" s="266"/>
      <c r="K11" s="266"/>
      <c r="L11" s="266"/>
      <c r="M11" s="266"/>
      <c r="N11" s="266"/>
    </row>
    <row r="14" spans="1:14">
      <c r="N14" s="103"/>
    </row>
    <row r="15" spans="1:14">
      <c r="K15" s="109"/>
      <c r="N15" s="109"/>
    </row>
  </sheetData>
  <pageMargins left="0.7" right="0.7" top="0.75" bottom="0.75" header="0.3" footer="0.3"/>
  <pageSetup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54890D-35D8-4706-8ABB-E091AEBB547B}">
  <sheetPr codeName="Sheet14"/>
  <dimension ref="A1:N37"/>
  <sheetViews>
    <sheetView zoomScaleNormal="100" workbookViewId="0">
      <selection activeCell="A20" sqref="A20"/>
    </sheetView>
  </sheetViews>
  <sheetFormatPr defaultColWidth="9" defaultRowHeight="12"/>
  <cols>
    <col min="1" max="1" width="18" style="2" customWidth="1"/>
    <col min="2" max="2" width="14.25" style="2" bestFit="1" customWidth="1"/>
    <col min="3" max="3" width="16.875" style="2" bestFit="1" customWidth="1"/>
    <col min="4" max="4" width="18.5" style="2" bestFit="1" customWidth="1"/>
    <col min="5" max="5" width="24" style="2" bestFit="1" customWidth="1"/>
    <col min="6" max="6" width="20.875" style="2" bestFit="1" customWidth="1"/>
    <col min="7" max="7" width="13.5" style="2" customWidth="1"/>
    <col min="8" max="9" width="9" style="2"/>
    <col min="10" max="10" width="9.875" style="2" bestFit="1" customWidth="1"/>
    <col min="11" max="16384" width="9" style="2"/>
  </cols>
  <sheetData>
    <row r="1" spans="1:7" s="111" customFormat="1">
      <c r="A1" s="111" t="s">
        <v>495</v>
      </c>
      <c r="B1" s="111" t="s">
        <v>496</v>
      </c>
    </row>
    <row r="2" spans="1:7" s="111" customFormat="1"/>
    <row r="3" spans="1:7" s="33" customFormat="1">
      <c r="A3" s="33" t="s">
        <v>12</v>
      </c>
      <c r="B3" s="33" t="s">
        <v>497</v>
      </c>
    </row>
    <row r="4" spans="1:7" s="33" customFormat="1">
      <c r="A4" s="33" t="s">
        <v>13</v>
      </c>
      <c r="B4" s="33" t="s">
        <v>439</v>
      </c>
    </row>
    <row r="5" spans="1:7" s="33" customFormat="1">
      <c r="A5" s="33" t="s">
        <v>15</v>
      </c>
      <c r="B5" s="33" t="s">
        <v>352</v>
      </c>
    </row>
    <row r="6" spans="1:7" s="33" customFormat="1">
      <c r="A6" s="3" t="s">
        <v>353</v>
      </c>
      <c r="B6" s="4">
        <v>45418</v>
      </c>
    </row>
    <row r="7" spans="1:7">
      <c r="B7" s="16"/>
      <c r="C7" s="16"/>
      <c r="D7" s="16"/>
      <c r="E7" s="16"/>
      <c r="F7" s="16"/>
    </row>
    <row r="8" spans="1:7">
      <c r="B8" s="16"/>
      <c r="C8" s="16"/>
      <c r="D8" s="16"/>
      <c r="E8" s="16"/>
      <c r="F8" s="16"/>
    </row>
    <row r="9" spans="1:7" s="10" customFormat="1">
      <c r="A9" s="10" t="s">
        <v>0</v>
      </c>
      <c r="B9" s="203" t="s">
        <v>234</v>
      </c>
      <c r="C9" s="203" t="s">
        <v>235</v>
      </c>
      <c r="D9" s="203" t="s">
        <v>236</v>
      </c>
      <c r="E9" s="203" t="s">
        <v>288</v>
      </c>
      <c r="F9" s="203" t="s">
        <v>289</v>
      </c>
      <c r="G9" s="203" t="s">
        <v>3</v>
      </c>
    </row>
    <row r="10" spans="1:7">
      <c r="A10" s="32">
        <v>2013</v>
      </c>
      <c r="B10" s="103">
        <v>16.488835999999999</v>
      </c>
      <c r="C10" s="103">
        <v>3.1851609999999999</v>
      </c>
      <c r="D10" s="103">
        <v>2.8409040000000001</v>
      </c>
      <c r="E10" s="103">
        <v>12.375190999999999</v>
      </c>
      <c r="F10" s="103">
        <v>9.0459239999999994</v>
      </c>
      <c r="G10" s="103">
        <f>SUM(B10:F10)</f>
        <v>43.936016000000002</v>
      </c>
    </row>
    <row r="11" spans="1:7">
      <c r="A11" s="32">
        <v>2014</v>
      </c>
      <c r="B11" s="103">
        <v>15.378703</v>
      </c>
      <c r="C11" s="103">
        <v>3.1030570000000002</v>
      </c>
      <c r="D11" s="103">
        <v>2.7771840000000001</v>
      </c>
      <c r="E11" s="103">
        <v>12.502015</v>
      </c>
      <c r="F11" s="103">
        <v>9.1706730000000007</v>
      </c>
      <c r="G11" s="103">
        <f t="shared" ref="G11:G19" si="0">SUM(B11:F11)</f>
        <v>42.931632</v>
      </c>
    </row>
    <row r="12" spans="1:7">
      <c r="A12" s="32">
        <v>2015</v>
      </c>
      <c r="B12" s="103">
        <v>15.132403</v>
      </c>
      <c r="C12" s="103">
        <v>3.4609649999999998</v>
      </c>
      <c r="D12" s="103">
        <v>2.6971250000000002</v>
      </c>
      <c r="E12" s="103">
        <v>12.195202999999999</v>
      </c>
      <c r="F12" s="103">
        <v>10.959822000000001</v>
      </c>
      <c r="G12" s="103">
        <f t="shared" si="0"/>
        <v>44.445518</v>
      </c>
    </row>
    <row r="13" spans="1:7">
      <c r="A13" s="32">
        <v>2016</v>
      </c>
      <c r="B13" s="103">
        <v>15.71332</v>
      </c>
      <c r="C13" s="103">
        <v>3.6040990000000002</v>
      </c>
      <c r="D13" s="103">
        <v>2.375375</v>
      </c>
      <c r="E13" s="103">
        <v>5.7769009999999996</v>
      </c>
      <c r="F13" s="103">
        <v>16.890395000000002</v>
      </c>
      <c r="G13" s="103">
        <f t="shared" si="0"/>
        <v>44.36009</v>
      </c>
    </row>
    <row r="14" spans="1:7">
      <c r="A14" s="32">
        <v>2017</v>
      </c>
      <c r="B14" s="103">
        <v>14.59009</v>
      </c>
      <c r="C14" s="103">
        <v>5.8876569999999999</v>
      </c>
      <c r="D14" s="103">
        <v>2.2839149999999999</v>
      </c>
      <c r="E14" s="103">
        <v>5.8443449999999997</v>
      </c>
      <c r="F14" s="103">
        <v>17.205207999999999</v>
      </c>
      <c r="G14" s="103">
        <f t="shared" si="0"/>
        <v>45.811215000000004</v>
      </c>
    </row>
    <row r="15" spans="1:7">
      <c r="A15" s="32">
        <v>2018</v>
      </c>
      <c r="B15" s="103">
        <v>14.937265</v>
      </c>
      <c r="C15" s="103">
        <v>5.9065159999999999</v>
      </c>
      <c r="D15" s="103">
        <v>2.2010139999999998</v>
      </c>
      <c r="E15" s="103">
        <v>5.8548989999999996</v>
      </c>
      <c r="F15" s="103">
        <v>17.961984999999999</v>
      </c>
      <c r="G15" s="103">
        <f t="shared" si="0"/>
        <v>46.861678999999995</v>
      </c>
    </row>
    <row r="16" spans="1:7">
      <c r="A16" s="32">
        <v>2019</v>
      </c>
      <c r="B16" s="103">
        <v>14.927595999999999</v>
      </c>
      <c r="C16" s="103">
        <v>5.8791710000000004</v>
      </c>
      <c r="D16" s="103">
        <v>2.0990929999999999</v>
      </c>
      <c r="E16" s="103">
        <v>6.342714</v>
      </c>
      <c r="F16" s="103">
        <v>18.404464000000001</v>
      </c>
      <c r="G16" s="103">
        <f t="shared" si="0"/>
        <v>47.653038000000002</v>
      </c>
    </row>
    <row r="17" spans="1:14">
      <c r="A17" s="32">
        <v>2020</v>
      </c>
      <c r="B17" s="103">
        <v>14.928257</v>
      </c>
      <c r="C17" s="103">
        <v>6.0303190000000004</v>
      </c>
      <c r="D17" s="103">
        <v>2.0261469999999999</v>
      </c>
      <c r="E17" s="103">
        <v>6.4897539999999996</v>
      </c>
      <c r="F17" s="103">
        <v>18.663730000000001</v>
      </c>
      <c r="G17" s="103">
        <f t="shared" si="0"/>
        <v>48.138207000000001</v>
      </c>
    </row>
    <row r="18" spans="1:14">
      <c r="A18" s="32">
        <v>2021</v>
      </c>
      <c r="B18" s="103">
        <v>15.183743</v>
      </c>
      <c r="C18" s="103">
        <v>5.7364290000000002</v>
      </c>
      <c r="D18" s="103">
        <v>1.979479</v>
      </c>
      <c r="E18" s="103">
        <v>8.0490600000000008</v>
      </c>
      <c r="F18" s="103">
        <v>19.583341000000001</v>
      </c>
      <c r="G18" s="103">
        <f t="shared" si="0"/>
        <v>50.532052000000007</v>
      </c>
    </row>
    <row r="19" spans="1:14">
      <c r="A19" s="32">
        <v>2022</v>
      </c>
      <c r="B19" s="103">
        <v>19.191236</v>
      </c>
      <c r="C19" s="103">
        <v>5.5726040000000001</v>
      </c>
      <c r="D19" s="103">
        <v>1.958232</v>
      </c>
      <c r="E19" s="103">
        <v>8.3341060000000002</v>
      </c>
      <c r="F19" s="103">
        <v>19.887049999999999</v>
      </c>
      <c r="G19" s="103">
        <f t="shared" si="0"/>
        <v>54.943228000000005</v>
      </c>
    </row>
    <row r="20" spans="1:14">
      <c r="A20" s="148"/>
      <c r="B20" s="16"/>
      <c r="C20" s="16"/>
      <c r="D20" s="16"/>
      <c r="E20" s="16"/>
      <c r="F20" s="16"/>
      <c r="G20" s="16"/>
    </row>
    <row r="22" spans="1:14">
      <c r="B22" s="16"/>
      <c r="C22" s="16"/>
      <c r="D22" s="16"/>
      <c r="E22" s="16"/>
      <c r="F22" s="16"/>
      <c r="G22" s="16"/>
      <c r="J22" s="16"/>
      <c r="K22" s="16"/>
      <c r="L22" s="16"/>
      <c r="M22" s="16"/>
      <c r="N22" s="16"/>
    </row>
    <row r="23" spans="1:14">
      <c r="B23" s="16"/>
      <c r="C23" s="16"/>
      <c r="D23" s="16"/>
      <c r="E23" s="16"/>
      <c r="F23" s="16"/>
      <c r="J23" s="16"/>
      <c r="K23" s="16"/>
      <c r="L23" s="16"/>
      <c r="M23" s="16"/>
      <c r="N23" s="16"/>
    </row>
    <row r="24" spans="1:14">
      <c r="B24" s="16"/>
      <c r="C24" s="16"/>
      <c r="D24" s="16"/>
      <c r="E24" s="16"/>
      <c r="F24" s="16"/>
    </row>
    <row r="25" spans="1:14">
      <c r="B25" s="16"/>
      <c r="C25" s="16"/>
      <c r="D25" s="16"/>
      <c r="E25" s="16"/>
      <c r="F25" s="16"/>
    </row>
    <row r="26" spans="1:14">
      <c r="B26" s="16"/>
      <c r="C26" s="16"/>
      <c r="D26" s="16"/>
      <c r="E26" s="16"/>
      <c r="F26" s="16"/>
    </row>
    <row r="27" spans="1:14">
      <c r="B27" s="16"/>
      <c r="C27" s="16"/>
      <c r="D27" s="16"/>
      <c r="E27" s="16"/>
      <c r="F27" s="16"/>
    </row>
    <row r="28" spans="1:14">
      <c r="B28" s="16"/>
      <c r="C28" s="16"/>
      <c r="D28" s="16"/>
      <c r="E28" s="16"/>
      <c r="F28" s="16"/>
    </row>
    <row r="29" spans="1:14">
      <c r="B29" s="16"/>
      <c r="C29" s="16"/>
      <c r="D29" s="16"/>
      <c r="E29" s="16"/>
      <c r="F29" s="16"/>
    </row>
    <row r="30" spans="1:14">
      <c r="B30" s="16"/>
      <c r="C30" s="16"/>
      <c r="D30" s="16"/>
      <c r="E30" s="16"/>
      <c r="F30" s="16"/>
    </row>
    <row r="31" spans="1:14">
      <c r="B31" s="16"/>
      <c r="C31" s="16"/>
      <c r="D31" s="16"/>
      <c r="E31" s="16"/>
      <c r="F31" s="16"/>
    </row>
    <row r="32" spans="1:14">
      <c r="B32" s="16"/>
      <c r="C32" s="16"/>
      <c r="D32" s="16"/>
      <c r="E32" s="16"/>
      <c r="F32" s="16"/>
    </row>
    <row r="33" spans="2:6">
      <c r="B33" s="16"/>
      <c r="C33" s="16"/>
      <c r="D33" s="16"/>
      <c r="E33" s="16"/>
      <c r="F33" s="16"/>
    </row>
    <row r="34" spans="2:6">
      <c r="B34" s="16"/>
      <c r="C34" s="16"/>
      <c r="D34" s="16"/>
      <c r="E34" s="16"/>
      <c r="F34" s="16"/>
    </row>
    <row r="35" spans="2:6">
      <c r="B35" s="16"/>
      <c r="C35" s="16"/>
      <c r="D35" s="16"/>
      <c r="E35" s="16"/>
      <c r="F35" s="16"/>
    </row>
    <row r="36" spans="2:6">
      <c r="B36" s="16"/>
      <c r="C36" s="16"/>
      <c r="D36" s="16"/>
      <c r="E36" s="16"/>
      <c r="F36" s="16"/>
    </row>
    <row r="37" spans="2:6">
      <c r="B37" s="16"/>
      <c r="C37" s="16"/>
      <c r="D37" s="16"/>
      <c r="E37" s="16"/>
      <c r="F37" s="16"/>
    </row>
  </sheetData>
  <phoneticPr fontId="25" type="noConversion"/>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Blad21"/>
  <dimension ref="A1:F48"/>
  <sheetViews>
    <sheetView zoomScaleNormal="100" workbookViewId="0">
      <selection activeCell="A9" sqref="A9"/>
    </sheetView>
  </sheetViews>
  <sheetFormatPr defaultColWidth="9" defaultRowHeight="12"/>
  <cols>
    <col min="1" max="1" width="21.375" style="208" customWidth="1"/>
    <col min="2" max="2" width="10.875" style="208" customWidth="1"/>
    <col min="3" max="3" width="10.5" style="208" customWidth="1"/>
    <col min="4" max="5" width="9" style="208"/>
    <col min="6" max="6" width="9.5" style="208" customWidth="1"/>
    <col min="7" max="7" width="9" style="208"/>
    <col min="8" max="8" width="10.125" style="208" customWidth="1"/>
    <col min="9" max="16384" width="9" style="208"/>
  </cols>
  <sheetData>
    <row r="1" spans="1:6" s="10" customFormat="1">
      <c r="A1" s="10" t="s">
        <v>11</v>
      </c>
      <c r="B1" s="10" t="s">
        <v>368</v>
      </c>
    </row>
    <row r="2" spans="1:6" s="3" customFormat="1"/>
    <row r="3" spans="1:6" s="3" customFormat="1">
      <c r="A3" s="3" t="s">
        <v>12</v>
      </c>
      <c r="B3" s="3" t="s">
        <v>364</v>
      </c>
    </row>
    <row r="4" spans="1:6" s="3" customFormat="1">
      <c r="A4" s="3" t="s">
        <v>13</v>
      </c>
      <c r="B4" s="3" t="s">
        <v>14</v>
      </c>
    </row>
    <row r="5" spans="1:6" s="3" customFormat="1">
      <c r="A5" s="3" t="s">
        <v>15</v>
      </c>
      <c r="B5" s="3" t="s">
        <v>352</v>
      </c>
    </row>
    <row r="6" spans="1:6" s="3" customFormat="1">
      <c r="A6" s="3" t="s">
        <v>353</v>
      </c>
      <c r="B6" s="4">
        <v>45418</v>
      </c>
    </row>
    <row r="7" spans="1:6">
      <c r="A7" s="206"/>
      <c r="B7" s="207"/>
    </row>
    <row r="9" spans="1:6">
      <c r="A9" s="23" t="s">
        <v>515</v>
      </c>
      <c r="B9" s="206">
        <v>2021</v>
      </c>
      <c r="C9" s="206">
        <v>2022</v>
      </c>
      <c r="D9" s="206">
        <v>2023</v>
      </c>
    </row>
    <row r="10" spans="1:6">
      <c r="A10" s="208" t="s">
        <v>16</v>
      </c>
      <c r="B10" s="209">
        <v>30.6</v>
      </c>
      <c r="C10" s="209">
        <v>30.6</v>
      </c>
      <c r="D10" s="209">
        <v>30.1</v>
      </c>
    </row>
    <row r="11" spans="1:6">
      <c r="A11" s="208" t="s">
        <v>17</v>
      </c>
      <c r="B11" s="209">
        <v>17.72</v>
      </c>
      <c r="C11" s="210">
        <v>17.84</v>
      </c>
      <c r="D11" s="209">
        <v>17.739999999999998</v>
      </c>
    </row>
    <row r="12" spans="1:6">
      <c r="A12" s="208" t="s">
        <v>18</v>
      </c>
      <c r="B12" s="209">
        <v>17.13</v>
      </c>
      <c r="C12" s="209">
        <v>17.09</v>
      </c>
      <c r="D12" s="209">
        <v>17.21</v>
      </c>
      <c r="F12" s="209"/>
    </row>
    <row r="13" spans="1:6">
      <c r="A13" s="208" t="s">
        <v>19</v>
      </c>
      <c r="B13" s="209">
        <v>16.38</v>
      </c>
      <c r="C13" s="209">
        <v>15.98</v>
      </c>
      <c r="D13" s="209">
        <v>15.65</v>
      </c>
    </row>
    <row r="14" spans="1:6">
      <c r="A14" s="208" t="s">
        <v>20</v>
      </c>
      <c r="B14" s="209">
        <v>2.77</v>
      </c>
      <c r="C14" s="209">
        <v>2.85</v>
      </c>
      <c r="D14" s="209">
        <v>3.29</v>
      </c>
    </row>
    <row r="15" spans="1:6">
      <c r="A15" s="208" t="s">
        <v>21</v>
      </c>
      <c r="B15" s="209">
        <v>1.65</v>
      </c>
      <c r="C15" s="209">
        <v>1.97</v>
      </c>
      <c r="D15" s="209">
        <v>2.13</v>
      </c>
    </row>
    <row r="16" spans="1:6">
      <c r="A16" s="208" t="s">
        <v>23</v>
      </c>
      <c r="B16" s="209">
        <v>1.08</v>
      </c>
      <c r="C16" s="210">
        <v>1.4</v>
      </c>
      <c r="D16" s="209">
        <v>1.98</v>
      </c>
    </row>
    <row r="17" spans="1:4">
      <c r="A17" s="208" t="s">
        <v>363</v>
      </c>
      <c r="B17" s="209">
        <v>1.88</v>
      </c>
      <c r="C17" s="209">
        <v>1.83</v>
      </c>
      <c r="D17" s="209">
        <v>1.78</v>
      </c>
    </row>
    <row r="18" spans="1:4">
      <c r="A18" s="208" t="s">
        <v>22</v>
      </c>
      <c r="B18" s="209">
        <v>1.69</v>
      </c>
      <c r="C18" s="209">
        <v>1.52</v>
      </c>
      <c r="D18" s="209">
        <v>1.31</v>
      </c>
    </row>
    <row r="19" spans="1:4">
      <c r="A19" s="208" t="s">
        <v>24</v>
      </c>
      <c r="B19" s="209">
        <v>0.84</v>
      </c>
      <c r="C19" s="210">
        <v>0.95</v>
      </c>
      <c r="D19" s="209">
        <v>0.99</v>
      </c>
    </row>
    <row r="20" spans="1:4">
      <c r="A20" s="208" t="s">
        <v>25</v>
      </c>
      <c r="B20" s="209">
        <v>0.95</v>
      </c>
      <c r="C20" s="209">
        <v>0.93</v>
      </c>
      <c r="D20" s="209">
        <v>0.81</v>
      </c>
    </row>
    <row r="21" spans="1:4">
      <c r="A21" s="208" t="s">
        <v>26</v>
      </c>
      <c r="B21" s="209">
        <v>0.61</v>
      </c>
      <c r="C21" s="210">
        <v>0.68</v>
      </c>
      <c r="D21" s="209">
        <v>0.71</v>
      </c>
    </row>
    <row r="22" spans="1:4">
      <c r="A22" s="208" t="s">
        <v>27</v>
      </c>
      <c r="B22" s="209">
        <v>0.67</v>
      </c>
      <c r="C22" s="209">
        <v>0.68</v>
      </c>
      <c r="D22" s="209">
        <v>0.65</v>
      </c>
    </row>
    <row r="23" spans="1:4">
      <c r="A23" s="208" t="s">
        <v>28</v>
      </c>
      <c r="B23" s="209">
        <v>0.52</v>
      </c>
      <c r="C23" s="210">
        <v>0.57999999999999996</v>
      </c>
      <c r="D23" s="209">
        <v>0.57999999999999996</v>
      </c>
    </row>
    <row r="24" spans="1:4">
      <c r="A24" s="208" t="s">
        <v>29</v>
      </c>
      <c r="B24" s="209">
        <v>5.5</v>
      </c>
      <c r="C24" s="209">
        <v>5.09</v>
      </c>
      <c r="D24" s="209">
        <v>5.07</v>
      </c>
    </row>
    <row r="25" spans="1:4">
      <c r="A25" s="206" t="s">
        <v>30</v>
      </c>
      <c r="B25" s="211">
        <f>SUM(B10:B24)</f>
        <v>99.99</v>
      </c>
      <c r="C25" s="211">
        <f t="shared" ref="C25:D25" si="0">SUM(C10:C24)</f>
        <v>99.990000000000023</v>
      </c>
      <c r="D25" s="211">
        <f t="shared" si="0"/>
        <v>100.00000000000003</v>
      </c>
    </row>
    <row r="31" spans="1:4">
      <c r="C31" s="212"/>
    </row>
    <row r="32" spans="1:4">
      <c r="C32" s="212"/>
    </row>
    <row r="33" spans="3:3">
      <c r="C33" s="212"/>
    </row>
    <row r="34" spans="3:3">
      <c r="C34" s="212"/>
    </row>
    <row r="35" spans="3:3">
      <c r="C35" s="212"/>
    </row>
    <row r="36" spans="3:3">
      <c r="C36" s="212"/>
    </row>
    <row r="37" spans="3:3">
      <c r="C37" s="212"/>
    </row>
    <row r="38" spans="3:3">
      <c r="C38" s="212"/>
    </row>
    <row r="39" spans="3:3">
      <c r="C39" s="212"/>
    </row>
    <row r="40" spans="3:3">
      <c r="C40" s="212"/>
    </row>
    <row r="41" spans="3:3">
      <c r="C41" s="212"/>
    </row>
    <row r="42" spans="3:3">
      <c r="C42" s="212"/>
    </row>
    <row r="43" spans="3:3">
      <c r="C43" s="212"/>
    </row>
    <row r="44" spans="3:3">
      <c r="C44" s="212"/>
    </row>
    <row r="45" spans="3:3">
      <c r="C45" s="212"/>
    </row>
    <row r="46" spans="3:3">
      <c r="C46" s="212"/>
    </row>
    <row r="47" spans="3:3">
      <c r="C47" s="212"/>
    </row>
    <row r="48" spans="3:3">
      <c r="C48" s="212"/>
    </row>
  </sheetData>
  <sortState xmlns:xlrd2="http://schemas.microsoft.com/office/spreadsheetml/2017/richdata2" ref="C9:D24">
    <sortCondition descending="1" ref="D9:D24"/>
  </sortState>
  <pageMargins left="0.7" right="0.7" top="0.75" bottom="0.75" header="0.3" footer="0.3"/>
  <pageSetup paperSize="9" orientation="portrait" r:id="rId1"/>
  <ignoredErrors>
    <ignoredError sqref="B25:D25" formulaRange="1"/>
  </ignoredError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E078D1-7C87-4113-96F0-8AF1A4D5C402}">
  <sheetPr codeName="Sheet17"/>
  <dimension ref="A1:M33"/>
  <sheetViews>
    <sheetView workbookViewId="0">
      <selection activeCell="G8" sqref="G8"/>
    </sheetView>
  </sheetViews>
  <sheetFormatPr defaultColWidth="9" defaultRowHeight="12"/>
  <cols>
    <col min="1" max="1" width="14" style="117" customWidth="1"/>
    <col min="2" max="2" width="14.375" style="117" bestFit="1" customWidth="1"/>
    <col min="3" max="3" width="16.375" style="117" bestFit="1" customWidth="1"/>
    <col min="4" max="4" width="18.25" style="117" bestFit="1" customWidth="1"/>
    <col min="5" max="5" width="23.5" style="117" bestFit="1" customWidth="1"/>
    <col min="6" max="6" width="20.375" style="117" bestFit="1" customWidth="1"/>
    <col min="7" max="7" width="13.75" style="117" customWidth="1"/>
    <col min="8" max="8" width="15.5" style="117" customWidth="1"/>
    <col min="9" max="9" width="19.5" style="117" customWidth="1"/>
    <col min="10" max="10" width="13.375" style="117" customWidth="1"/>
    <col min="11" max="11" width="17.5" style="117" customWidth="1"/>
    <col min="12" max="12" width="10.5" style="117" customWidth="1"/>
    <col min="13" max="14" width="12.375" style="117" customWidth="1"/>
    <col min="15" max="15" width="13.5" style="117" customWidth="1"/>
    <col min="16" max="16" width="12.125" style="117" customWidth="1"/>
    <col min="17" max="17" width="16.75" style="117" bestFit="1" customWidth="1"/>
    <col min="18" max="18" width="13.5" style="117" customWidth="1"/>
    <col min="19" max="19" width="22.375" style="117" bestFit="1" customWidth="1"/>
    <col min="20" max="20" width="22" style="117" bestFit="1" customWidth="1"/>
    <col min="21" max="21" width="13.5" style="117" bestFit="1" customWidth="1"/>
    <col min="22" max="22" width="6.125" style="117" bestFit="1" customWidth="1"/>
    <col min="23" max="23" width="10.375" style="117" bestFit="1" customWidth="1"/>
    <col min="24" max="24" width="13.5" style="117" bestFit="1" customWidth="1"/>
    <col min="25" max="25" width="12.125" style="117" bestFit="1" customWidth="1"/>
    <col min="26" max="26" width="10.875" style="117" bestFit="1" customWidth="1"/>
    <col min="27" max="27" width="13.5" style="117" bestFit="1" customWidth="1"/>
    <col min="28" max="28" width="12.125" style="117" bestFit="1" customWidth="1"/>
    <col min="29" max="29" width="10.875" style="117" bestFit="1" customWidth="1"/>
    <col min="30" max="30" width="13.5" style="117" bestFit="1" customWidth="1"/>
    <col min="31" max="31" width="12.125" style="117" bestFit="1" customWidth="1"/>
    <col min="32" max="32" width="10.875" style="117" bestFit="1" customWidth="1"/>
    <col min="33" max="33" width="13.5" style="117" bestFit="1" customWidth="1"/>
    <col min="34" max="34" width="12.125" style="117" bestFit="1" customWidth="1"/>
    <col min="35" max="35" width="10.875" style="117" bestFit="1" customWidth="1"/>
    <col min="36" max="36" width="13.5" style="117" bestFit="1" customWidth="1"/>
    <col min="37" max="37" width="12.125" style="117" bestFit="1" customWidth="1"/>
    <col min="38" max="38" width="10.875" style="117" bestFit="1" customWidth="1"/>
    <col min="39" max="39" width="13.5" style="117" bestFit="1" customWidth="1"/>
    <col min="40" max="40" width="12.125" style="117" bestFit="1" customWidth="1"/>
    <col min="41" max="41" width="10.875" style="117" bestFit="1" customWidth="1"/>
    <col min="42" max="42" width="13.5" style="117" bestFit="1" customWidth="1"/>
    <col min="43" max="43" width="12.125" style="117" bestFit="1" customWidth="1"/>
    <col min="44" max="44" width="10.875" style="117" bestFit="1" customWidth="1"/>
    <col min="45" max="45" width="13.5" style="117" bestFit="1" customWidth="1"/>
    <col min="46" max="46" width="12.125" style="117" bestFit="1" customWidth="1"/>
    <col min="47" max="47" width="10.875" style="117" bestFit="1" customWidth="1"/>
    <col min="48" max="48" width="13.5" style="117" bestFit="1" customWidth="1"/>
    <col min="49" max="49" width="12.125" style="117" bestFit="1" customWidth="1"/>
    <col min="50" max="50" width="10.875" style="117" bestFit="1" customWidth="1"/>
    <col min="51" max="51" width="13.5" style="117" bestFit="1" customWidth="1"/>
    <col min="52" max="52" width="12.125" style="117" bestFit="1" customWidth="1"/>
    <col min="53" max="16384" width="9" style="117"/>
  </cols>
  <sheetData>
    <row r="1" spans="1:13" s="111" customFormat="1">
      <c r="A1" s="111" t="s">
        <v>241</v>
      </c>
      <c r="B1" s="111" t="s">
        <v>443</v>
      </c>
    </row>
    <row r="2" spans="1:13" s="111" customFormat="1"/>
    <row r="3" spans="1:13" s="33" customFormat="1">
      <c r="A3" s="33" t="s">
        <v>12</v>
      </c>
      <c r="B3" s="33" t="s">
        <v>105</v>
      </c>
    </row>
    <row r="4" spans="1:13" s="33" customFormat="1">
      <c r="A4" s="33" t="s">
        <v>13</v>
      </c>
      <c r="B4" s="33" t="s">
        <v>444</v>
      </c>
    </row>
    <row r="5" spans="1:13" s="33" customFormat="1">
      <c r="A5" s="33" t="s">
        <v>15</v>
      </c>
      <c r="B5" s="33" t="s">
        <v>227</v>
      </c>
    </row>
    <row r="6" spans="1:13" s="33" customFormat="1">
      <c r="A6" s="3" t="s">
        <v>353</v>
      </c>
      <c r="B6" s="4">
        <v>45418</v>
      </c>
    </row>
    <row r="8" spans="1:13" s="135" customFormat="1">
      <c r="A8" s="268" t="s">
        <v>0</v>
      </c>
      <c r="B8" s="273" t="s">
        <v>234</v>
      </c>
      <c r="C8" s="274" t="s">
        <v>235</v>
      </c>
      <c r="D8" s="274" t="s">
        <v>236</v>
      </c>
      <c r="E8" s="273" t="s">
        <v>288</v>
      </c>
      <c r="F8" s="275" t="s">
        <v>289</v>
      </c>
      <c r="G8" s="275" t="s">
        <v>3</v>
      </c>
      <c r="H8" s="270"/>
      <c r="I8" s="270"/>
      <c r="J8" s="270"/>
      <c r="K8" s="269"/>
      <c r="L8" s="271"/>
      <c r="M8" s="272"/>
    </row>
    <row r="9" spans="1:13">
      <c r="A9" s="153">
        <v>2014</v>
      </c>
      <c r="B9" s="152">
        <v>8.2076460000000004</v>
      </c>
      <c r="C9" s="152">
        <v>57.813910999999997</v>
      </c>
      <c r="D9" s="152">
        <v>7.7482670000000002</v>
      </c>
      <c r="E9" s="152">
        <v>72.817130000000006</v>
      </c>
      <c r="F9" s="145">
        <v>49.149946999999997</v>
      </c>
      <c r="G9" s="151">
        <f>SUM(B9:F9)</f>
        <v>195.73690099999999</v>
      </c>
      <c r="H9" s="151"/>
      <c r="I9" s="151"/>
      <c r="J9" s="151"/>
      <c r="K9" s="149"/>
      <c r="L9" s="152"/>
      <c r="M9" s="152"/>
    </row>
    <row r="10" spans="1:13">
      <c r="A10" s="153">
        <v>2015</v>
      </c>
      <c r="B10" s="152">
        <v>8.5495057699999997</v>
      </c>
      <c r="C10" s="152">
        <v>67.784222960999998</v>
      </c>
      <c r="D10" s="152">
        <v>3.6328845890000001</v>
      </c>
      <c r="E10" s="152">
        <v>87.956712383999999</v>
      </c>
      <c r="F10" s="154">
        <v>54.470527220999998</v>
      </c>
      <c r="G10" s="151">
        <f t="shared" ref="G10:G18" si="0">SUM(B10:F10)</f>
        <v>222.39385292499998</v>
      </c>
      <c r="H10" s="150"/>
      <c r="I10" s="150"/>
      <c r="J10" s="150"/>
      <c r="K10" s="149"/>
      <c r="L10" s="152"/>
      <c r="M10" s="152"/>
    </row>
    <row r="11" spans="1:13">
      <c r="A11" s="153">
        <v>2016</v>
      </c>
      <c r="B11" s="152">
        <v>8.4861369710000005</v>
      </c>
      <c r="C11" s="152">
        <v>57.842473822000002</v>
      </c>
      <c r="D11" s="152">
        <v>2.4194417798199996</v>
      </c>
      <c r="E11" s="152">
        <v>80.488634174520001</v>
      </c>
      <c r="F11" s="152">
        <v>58.40851122854</v>
      </c>
      <c r="G11" s="151">
        <f t="shared" si="0"/>
        <v>207.64519797588</v>
      </c>
      <c r="H11" s="149"/>
      <c r="I11" s="149"/>
      <c r="J11" s="149"/>
      <c r="K11" s="149"/>
      <c r="L11" s="152"/>
      <c r="M11" s="152"/>
    </row>
    <row r="12" spans="1:13">
      <c r="A12" s="153">
        <v>2017</v>
      </c>
      <c r="B12" s="152">
        <v>9.2739933160000003</v>
      </c>
      <c r="C12" s="152">
        <v>69.823515463999996</v>
      </c>
      <c r="D12" s="152">
        <v>2.1137191897299998</v>
      </c>
      <c r="E12" s="152">
        <v>87.061687927460014</v>
      </c>
      <c r="F12" s="152">
        <v>62.518099890209996</v>
      </c>
      <c r="G12" s="151">
        <f t="shared" si="0"/>
        <v>230.7910157874</v>
      </c>
      <c r="H12" s="152"/>
      <c r="I12" s="152"/>
      <c r="J12" s="152"/>
      <c r="K12" s="149"/>
      <c r="L12" s="152"/>
      <c r="M12" s="152"/>
    </row>
    <row r="13" spans="1:13">
      <c r="A13" s="153">
        <v>2018</v>
      </c>
      <c r="B13" s="152">
        <v>10.091682828</v>
      </c>
      <c r="C13" s="152">
        <v>74.305940253000003</v>
      </c>
      <c r="D13" s="152">
        <v>1.73988258372</v>
      </c>
      <c r="E13" s="152">
        <v>96.674983704480013</v>
      </c>
      <c r="F13" s="152">
        <v>69.54981143869999</v>
      </c>
      <c r="G13" s="151">
        <f t="shared" si="0"/>
        <v>252.3623008079</v>
      </c>
      <c r="H13" s="152"/>
      <c r="I13" s="152"/>
      <c r="J13" s="152"/>
      <c r="K13" s="152"/>
      <c r="L13" s="152"/>
      <c r="M13" s="152"/>
    </row>
    <row r="14" spans="1:13">
      <c r="A14" s="153">
        <v>2019</v>
      </c>
      <c r="B14" s="152">
        <v>11.440484054000001</v>
      </c>
      <c r="C14" s="152">
        <v>87.670115659999993</v>
      </c>
      <c r="D14" s="152">
        <v>1.7330866140000001</v>
      </c>
      <c r="E14" s="152">
        <v>92.384760611999994</v>
      </c>
      <c r="F14" s="152">
        <v>74.266439977999994</v>
      </c>
      <c r="G14" s="151">
        <f t="shared" si="0"/>
        <v>267.49488691799996</v>
      </c>
      <c r="H14" s="152"/>
      <c r="I14" s="152"/>
      <c r="J14" s="152"/>
      <c r="K14" s="152"/>
      <c r="L14" s="152"/>
      <c r="M14" s="152"/>
    </row>
    <row r="15" spans="1:13">
      <c r="A15" s="153">
        <v>2020</v>
      </c>
      <c r="B15" s="152">
        <v>11.499502809000001</v>
      </c>
      <c r="C15" s="152">
        <v>107.917542113</v>
      </c>
      <c r="D15" s="152">
        <v>1.571306096</v>
      </c>
      <c r="E15" s="152">
        <v>108.300307961</v>
      </c>
      <c r="F15" s="152">
        <v>77.527774434999998</v>
      </c>
      <c r="G15" s="151">
        <f t="shared" si="0"/>
        <v>306.81643341400002</v>
      </c>
      <c r="H15" s="152"/>
      <c r="I15" s="152"/>
      <c r="J15" s="152"/>
      <c r="K15" s="152"/>
      <c r="L15" s="152"/>
      <c r="M15" s="152"/>
    </row>
    <row r="16" spans="1:13">
      <c r="A16" s="153">
        <v>2021</v>
      </c>
      <c r="B16" s="152">
        <v>11.668913168</v>
      </c>
      <c r="C16" s="152">
        <v>202.82185866200001</v>
      </c>
      <c r="D16" s="152">
        <v>1.5752433640000001</v>
      </c>
      <c r="E16" s="152">
        <v>107.89738734700001</v>
      </c>
      <c r="F16" s="152">
        <v>85.951816163000004</v>
      </c>
      <c r="G16" s="151">
        <f t="shared" si="0"/>
        <v>409.91521870399998</v>
      </c>
      <c r="H16" s="152"/>
      <c r="I16" s="152"/>
      <c r="J16" s="152"/>
      <c r="K16" s="152"/>
      <c r="L16" s="152"/>
      <c r="M16" s="152"/>
    </row>
    <row r="17" spans="1:13">
      <c r="A17" s="153">
        <v>2022</v>
      </c>
      <c r="B17" s="152">
        <v>12.196506842</v>
      </c>
      <c r="C17" s="155">
        <v>153.465346434</v>
      </c>
      <c r="D17" s="152">
        <v>1.385816403</v>
      </c>
      <c r="E17" s="152">
        <v>98.271935177000003</v>
      </c>
      <c r="F17" s="152">
        <v>92.760561297999999</v>
      </c>
      <c r="G17" s="151">
        <f t="shared" si="0"/>
        <v>358.08016615400004</v>
      </c>
      <c r="H17" s="152"/>
      <c r="I17" s="152"/>
      <c r="J17" s="152"/>
      <c r="K17" s="152"/>
      <c r="L17" s="152"/>
      <c r="M17" s="152"/>
    </row>
    <row r="18" spans="1:13">
      <c r="A18" s="153">
        <v>2023</v>
      </c>
      <c r="B18" s="152">
        <v>16.732390047999999</v>
      </c>
      <c r="C18" s="155">
        <v>134.87101266799999</v>
      </c>
      <c r="D18" s="152">
        <v>1.3650628760000001</v>
      </c>
      <c r="E18" s="152">
        <v>97.273525058999994</v>
      </c>
      <c r="F18" s="152">
        <v>108.549910204</v>
      </c>
      <c r="G18" s="151">
        <f t="shared" si="0"/>
        <v>358.79190085499999</v>
      </c>
      <c r="H18" s="152"/>
      <c r="I18" s="152"/>
      <c r="J18" s="152"/>
      <c r="K18" s="152"/>
      <c r="L18" s="152"/>
    </row>
    <row r="19" spans="1:13">
      <c r="E19" s="152"/>
      <c r="F19" s="152"/>
      <c r="G19" s="152"/>
      <c r="H19" s="152"/>
      <c r="I19" s="152"/>
      <c r="J19" s="152"/>
    </row>
    <row r="20" spans="1:13">
      <c r="B20" s="116"/>
      <c r="C20" s="116"/>
      <c r="D20" s="116"/>
      <c r="E20" s="116"/>
      <c r="F20" s="116"/>
      <c r="G20" s="152"/>
      <c r="H20" s="152"/>
      <c r="I20" s="152"/>
      <c r="J20" s="152"/>
    </row>
    <row r="21" spans="1:13">
      <c r="E21" s="152"/>
    </row>
    <row r="22" spans="1:13">
      <c r="B22" s="145"/>
      <c r="C22" s="145"/>
      <c r="D22" s="145"/>
      <c r="E22" s="145"/>
      <c r="F22" s="145"/>
      <c r="G22" s="145"/>
      <c r="H22" s="116"/>
      <c r="I22" s="116"/>
    </row>
    <row r="23" spans="1:13">
      <c r="B23" s="116"/>
      <c r="C23" s="116"/>
      <c r="D23" s="116"/>
      <c r="E23" s="116"/>
      <c r="F23" s="116"/>
      <c r="G23" s="116"/>
    </row>
    <row r="24" spans="1:13">
      <c r="E24" s="152"/>
    </row>
    <row r="25" spans="1:13">
      <c r="B25" s="145"/>
      <c r="C25" s="145"/>
      <c r="D25" s="145"/>
      <c r="E25" s="145"/>
      <c r="F25" s="145"/>
      <c r="G25" s="145"/>
    </row>
    <row r="26" spans="1:13">
      <c r="B26" s="116"/>
      <c r="C26" s="116"/>
      <c r="D26" s="116"/>
      <c r="E26" s="116"/>
      <c r="F26" s="116"/>
      <c r="G26" s="116"/>
    </row>
    <row r="27" spans="1:13">
      <c r="E27" s="152"/>
    </row>
    <row r="28" spans="1:13">
      <c r="C28" s="116"/>
    </row>
    <row r="29" spans="1:13">
      <c r="D29" s="116"/>
    </row>
    <row r="31" spans="1:13">
      <c r="D31" s="116"/>
    </row>
    <row r="33" spans="3:3">
      <c r="C33" s="116"/>
    </row>
  </sheetData>
  <phoneticPr fontId="25" type="noConversion"/>
  <pageMargins left="0.7" right="0.7" top="0.75" bottom="0.75" header="0.3" footer="0.3"/>
  <pageSetup paperSize="9"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4B90DC-3BA7-4E25-8601-36208B761447}">
  <sheetPr codeName="Sheet15"/>
  <dimension ref="A1:H23"/>
  <sheetViews>
    <sheetView workbookViewId="0">
      <selection activeCell="B9" sqref="B9:F18"/>
    </sheetView>
  </sheetViews>
  <sheetFormatPr defaultColWidth="9" defaultRowHeight="12"/>
  <cols>
    <col min="1" max="1" width="8.875" style="2" bestFit="1" customWidth="1"/>
    <col min="2" max="2" width="26.875" style="2" bestFit="1" customWidth="1"/>
    <col min="3" max="3" width="22.5" style="2" bestFit="1" customWidth="1"/>
    <col min="4" max="4" width="22.25" style="2" bestFit="1" customWidth="1"/>
    <col min="5" max="5" width="24.125" style="2" bestFit="1" customWidth="1"/>
    <col min="6" max="6" width="14.25" style="2" bestFit="1" customWidth="1"/>
    <col min="7" max="16384" width="9" style="2"/>
  </cols>
  <sheetData>
    <row r="1" spans="1:8" s="35" customFormat="1">
      <c r="A1" s="100" t="s">
        <v>242</v>
      </c>
      <c r="B1" s="140" t="s">
        <v>494</v>
      </c>
    </row>
    <row r="2" spans="1:8" s="35" customFormat="1"/>
    <row r="3" spans="1:8" s="35" customFormat="1">
      <c r="A3" s="35" t="s">
        <v>12</v>
      </c>
      <c r="B3" s="55" t="s">
        <v>243</v>
      </c>
    </row>
    <row r="4" spans="1:8" s="35" customFormat="1">
      <c r="A4" s="35" t="s">
        <v>13</v>
      </c>
      <c r="B4" s="2" t="s">
        <v>441</v>
      </c>
    </row>
    <row r="5" spans="1:8" s="35" customFormat="1">
      <c r="A5" s="35" t="s">
        <v>15</v>
      </c>
      <c r="B5" s="110" t="s">
        <v>352</v>
      </c>
    </row>
    <row r="6" spans="1:8" s="35" customFormat="1">
      <c r="A6" s="3" t="s">
        <v>353</v>
      </c>
      <c r="B6" s="4">
        <v>45418</v>
      </c>
    </row>
    <row r="8" spans="1:8" s="10" customFormat="1">
      <c r="B8" s="203" t="s">
        <v>237</v>
      </c>
      <c r="C8" s="203" t="s">
        <v>238</v>
      </c>
      <c r="D8" s="203" t="s">
        <v>239</v>
      </c>
      <c r="E8" s="203" t="s">
        <v>240</v>
      </c>
      <c r="F8" s="203" t="s">
        <v>234</v>
      </c>
    </row>
    <row r="9" spans="1:8">
      <c r="A9" s="2">
        <v>2014</v>
      </c>
      <c r="B9" s="276">
        <v>0</v>
      </c>
      <c r="C9" s="276">
        <v>0</v>
      </c>
      <c r="D9" s="276">
        <v>0</v>
      </c>
      <c r="E9" s="276">
        <v>75.442919000000003</v>
      </c>
      <c r="F9" s="276">
        <v>72.297501999999994</v>
      </c>
      <c r="H9" s="109"/>
    </row>
    <row r="10" spans="1:8">
      <c r="A10" s="2">
        <v>2015</v>
      </c>
      <c r="B10" s="276">
        <v>79.554386100000002</v>
      </c>
      <c r="C10" s="276">
        <v>0</v>
      </c>
      <c r="D10" s="276">
        <v>0</v>
      </c>
      <c r="E10" s="276">
        <v>4.3818250010000002</v>
      </c>
      <c r="F10" s="276">
        <v>77.929137073000007</v>
      </c>
      <c r="H10" s="109"/>
    </row>
    <row r="11" spans="1:8">
      <c r="A11" s="2">
        <v>2016</v>
      </c>
      <c r="B11" s="276">
        <v>68.564269527999997</v>
      </c>
      <c r="C11" s="276">
        <v>3.76197866</v>
      </c>
      <c r="D11" s="276">
        <v>11.823267362999999</v>
      </c>
      <c r="E11" s="276">
        <v>3.569931</v>
      </c>
      <c r="F11" s="276">
        <v>77.030051350541285</v>
      </c>
      <c r="H11" s="109"/>
    </row>
    <row r="12" spans="1:8">
      <c r="A12" s="2">
        <v>2017</v>
      </c>
      <c r="B12" s="276">
        <v>70.625700390999995</v>
      </c>
      <c r="C12" s="276">
        <v>5.9012626639999999</v>
      </c>
      <c r="D12" s="276">
        <v>14.202259588</v>
      </c>
      <c r="E12" s="276">
        <v>3.708755665</v>
      </c>
      <c r="F12" s="276">
        <v>84.635727828396213</v>
      </c>
      <c r="H12" s="109"/>
    </row>
    <row r="13" spans="1:8">
      <c r="A13" s="2">
        <v>2018</v>
      </c>
      <c r="B13" s="276">
        <v>73.224929248999999</v>
      </c>
      <c r="C13" s="276">
        <v>5.9080113450000002</v>
      </c>
      <c r="D13" s="276">
        <v>14.986210156</v>
      </c>
      <c r="E13" s="276">
        <v>4.1877148059999998</v>
      </c>
      <c r="F13" s="276">
        <v>89.685119312733704</v>
      </c>
      <c r="H13" s="109"/>
    </row>
    <row r="14" spans="1:8">
      <c r="A14" s="2">
        <v>2019</v>
      </c>
      <c r="B14" s="276">
        <v>77.292097585999997</v>
      </c>
      <c r="C14" s="276">
        <v>2.6793712080000001</v>
      </c>
      <c r="D14" s="276">
        <v>17.183079676999998</v>
      </c>
      <c r="E14" s="276">
        <v>4.4593689999999997</v>
      </c>
      <c r="F14" s="276">
        <v>97.143901977808895</v>
      </c>
      <c r="H14" s="109"/>
    </row>
    <row r="15" spans="1:8">
      <c r="A15" s="2">
        <v>2020</v>
      </c>
      <c r="B15" s="276">
        <v>81.661022934000002</v>
      </c>
      <c r="C15" s="276">
        <v>3.7921115310000002</v>
      </c>
      <c r="D15" s="276">
        <v>20.344087726000001</v>
      </c>
      <c r="E15" s="276">
        <v>3.0397810000000001</v>
      </c>
      <c r="F15" s="276">
        <v>109.261844227</v>
      </c>
      <c r="H15" s="109"/>
    </row>
    <row r="16" spans="1:8">
      <c r="A16" s="2">
        <v>2021</v>
      </c>
      <c r="B16" s="276">
        <v>91.765537445999996</v>
      </c>
      <c r="C16" s="276">
        <v>5.3515218129999997</v>
      </c>
      <c r="D16" s="276">
        <v>25.047123239000001</v>
      </c>
      <c r="E16" s="276">
        <v>3.3607562099999999</v>
      </c>
      <c r="F16" s="276">
        <v>122.018065831</v>
      </c>
      <c r="H16" s="109"/>
    </row>
    <row r="17" spans="1:8">
      <c r="A17" s="2">
        <v>2022</v>
      </c>
      <c r="B17" s="276">
        <v>100.63006179200001</v>
      </c>
      <c r="C17" s="276">
        <v>6.7640446269999996</v>
      </c>
      <c r="D17" s="276">
        <v>26.869051745</v>
      </c>
      <c r="E17" s="276">
        <v>15.756533414</v>
      </c>
      <c r="F17" s="276">
        <v>129.03963403899999</v>
      </c>
      <c r="H17" s="109"/>
    </row>
    <row r="18" spans="1:8">
      <c r="A18" s="2">
        <v>2023</v>
      </c>
      <c r="B18" s="276">
        <v>100.05082906200001</v>
      </c>
      <c r="C18" s="276">
        <v>5.1911632330000002</v>
      </c>
      <c r="D18" s="276">
        <v>29.477578166000001</v>
      </c>
      <c r="E18" s="276">
        <v>19.445805399000001</v>
      </c>
      <c r="F18" s="276">
        <v>133.71319790999999</v>
      </c>
      <c r="H18" s="109"/>
    </row>
    <row r="20" spans="1:8">
      <c r="B20" s="109"/>
      <c r="C20" s="109"/>
      <c r="D20" s="109"/>
      <c r="E20" s="109"/>
      <c r="F20" s="109"/>
    </row>
    <row r="23" spans="1:8">
      <c r="B23" s="109"/>
      <c r="F23" s="109"/>
    </row>
  </sheetData>
  <pageMargins left="0.7" right="0.7" top="0.75" bottom="0.75" header="0.3" footer="0.3"/>
  <pageSetup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Blad15"/>
  <dimension ref="A1:K28"/>
  <sheetViews>
    <sheetView zoomScaleNormal="100" workbookViewId="0">
      <selection activeCell="K25" sqref="K25"/>
    </sheetView>
  </sheetViews>
  <sheetFormatPr defaultColWidth="9" defaultRowHeight="12"/>
  <cols>
    <col min="1" max="1" width="13.875" style="159" customWidth="1"/>
    <col min="2" max="2" width="11.75" style="159" bestFit="1" customWidth="1"/>
    <col min="3" max="3" width="10.875" style="159" bestFit="1" customWidth="1"/>
    <col min="4" max="4" width="11.125" style="159" bestFit="1" customWidth="1"/>
    <col min="5" max="5" width="10.5" style="159" bestFit="1" customWidth="1"/>
    <col min="6" max="6" width="9.125" style="159" customWidth="1"/>
    <col min="7" max="7" width="5.75" style="159" customWidth="1"/>
    <col min="8" max="8" width="37.5" style="159" bestFit="1" customWidth="1"/>
    <col min="9" max="11" width="12.5" style="159" customWidth="1"/>
    <col min="12" max="12" width="22.625" style="159" customWidth="1"/>
    <col min="13" max="13" width="17.5" style="159" customWidth="1"/>
    <col min="14" max="14" width="11" style="159" bestFit="1" customWidth="1"/>
    <col min="15" max="15" width="9" style="159"/>
    <col min="16" max="16" width="12.125" style="159" customWidth="1"/>
    <col min="17" max="18" width="8.375" style="159" bestFit="1" customWidth="1"/>
    <col min="19" max="16384" width="9" style="159"/>
  </cols>
  <sheetData>
    <row r="1" spans="1:8" s="35" customFormat="1">
      <c r="A1" s="100" t="s">
        <v>250</v>
      </c>
      <c r="B1" s="140" t="s">
        <v>490</v>
      </c>
    </row>
    <row r="2" spans="1:8" s="35" customFormat="1"/>
    <row r="3" spans="1:8" s="35" customFormat="1">
      <c r="A3" s="35" t="s">
        <v>12</v>
      </c>
      <c r="B3" s="55" t="s">
        <v>491</v>
      </c>
    </row>
    <row r="4" spans="1:8" s="35" customFormat="1">
      <c r="A4" s="35" t="s">
        <v>13</v>
      </c>
      <c r="B4" s="197" t="s">
        <v>493</v>
      </c>
    </row>
    <row r="5" spans="1:8" s="35" customFormat="1">
      <c r="A5" s="35" t="s">
        <v>15</v>
      </c>
      <c r="B5" s="110" t="s">
        <v>492</v>
      </c>
    </row>
    <row r="6" spans="1:8" s="35" customFormat="1">
      <c r="A6" s="3" t="s">
        <v>353</v>
      </c>
      <c r="B6" s="4">
        <v>45418</v>
      </c>
    </row>
    <row r="7" spans="1:8" s="156" customFormat="1">
      <c r="B7" s="157"/>
      <c r="C7" s="157"/>
      <c r="D7" s="157"/>
      <c r="E7" s="158"/>
    </row>
    <row r="8" spans="1:8" s="277" customFormat="1">
      <c r="A8" s="277" t="s">
        <v>0</v>
      </c>
      <c r="B8" s="278" t="s">
        <v>456</v>
      </c>
      <c r="C8" s="278" t="s">
        <v>246</v>
      </c>
      <c r="D8" s="278" t="s">
        <v>244</v>
      </c>
      <c r="E8" s="278" t="s">
        <v>457</v>
      </c>
      <c r="F8" s="280" t="s">
        <v>3</v>
      </c>
      <c r="H8" s="277" t="s">
        <v>458</v>
      </c>
    </row>
    <row r="9" spans="1:8">
      <c r="A9" s="279">
        <v>2006</v>
      </c>
      <c r="B9" s="161">
        <v>176.15600000000001</v>
      </c>
      <c r="C9" s="161">
        <v>0.23200000000000001</v>
      </c>
      <c r="D9" s="161">
        <v>65.598628714940403</v>
      </c>
      <c r="E9" s="161">
        <v>15.7424285048514</v>
      </c>
      <c r="F9" s="161">
        <v>257.7290572197918</v>
      </c>
      <c r="H9" s="160">
        <f>D9/F9</f>
        <v>0.25452554485929685</v>
      </c>
    </row>
    <row r="10" spans="1:8">
      <c r="A10" s="279">
        <v>2007</v>
      </c>
      <c r="B10" s="161">
        <v>185.65299999999999</v>
      </c>
      <c r="C10" s="161">
        <v>0.45600000000000002</v>
      </c>
      <c r="D10" s="161">
        <v>70.657832359045102</v>
      </c>
      <c r="E10" s="161">
        <v>17.042312924070899</v>
      </c>
      <c r="F10" s="161">
        <v>273.80914528311598</v>
      </c>
      <c r="H10" s="160">
        <f t="shared" ref="H10:H25" si="0">D10/F10</f>
        <v>0.25805504884062802</v>
      </c>
    </row>
    <row r="11" spans="1:8">
      <c r="A11" s="279">
        <v>2008</v>
      </c>
      <c r="B11" s="161">
        <v>200.01400000000001</v>
      </c>
      <c r="C11" s="161">
        <v>0.80800000000000005</v>
      </c>
      <c r="D11" s="161">
        <v>76</v>
      </c>
      <c r="E11" s="161">
        <v>18</v>
      </c>
      <c r="F11" s="161">
        <v>294.822</v>
      </c>
      <c r="H11" s="160">
        <f t="shared" si="0"/>
        <v>0.25778266208084877</v>
      </c>
    </row>
    <row r="12" spans="1:8">
      <c r="A12" s="279">
        <v>2009</v>
      </c>
      <c r="B12" s="161">
        <v>218.24199999999999</v>
      </c>
      <c r="C12" s="161">
        <v>0.83</v>
      </c>
      <c r="D12" s="161">
        <v>82</v>
      </c>
      <c r="E12" s="161">
        <v>19</v>
      </c>
      <c r="F12" s="161">
        <v>320.072</v>
      </c>
      <c r="H12" s="160">
        <f t="shared" si="0"/>
        <v>0.25619235671973806</v>
      </c>
    </row>
    <row r="13" spans="1:8">
      <c r="A13" s="279">
        <v>2010</v>
      </c>
      <c r="B13" s="161">
        <v>220.203</v>
      </c>
      <c r="C13" s="161">
        <v>1.365</v>
      </c>
      <c r="D13" s="161">
        <v>86</v>
      </c>
      <c r="E13" s="161">
        <v>19</v>
      </c>
      <c r="F13" s="161">
        <v>326.56799999999998</v>
      </c>
      <c r="H13" s="160">
        <f t="shared" si="0"/>
        <v>0.26334484701501681</v>
      </c>
    </row>
    <row r="14" spans="1:8">
      <c r="A14" s="279">
        <v>2011</v>
      </c>
      <c r="B14" s="161">
        <v>219.68199999999999</v>
      </c>
      <c r="C14" s="161">
        <v>1.9059999999999999</v>
      </c>
      <c r="D14" s="161">
        <v>93</v>
      </c>
      <c r="E14" s="161">
        <v>20</v>
      </c>
      <c r="F14" s="161">
        <v>334.58799999999997</v>
      </c>
      <c r="H14" s="160">
        <f t="shared" si="0"/>
        <v>0.27795378196468495</v>
      </c>
    </row>
    <row r="15" spans="1:8">
      <c r="A15" s="279">
        <v>2012</v>
      </c>
      <c r="B15" s="161">
        <v>236.03899999999999</v>
      </c>
      <c r="C15" s="161">
        <v>2.2989999999999999</v>
      </c>
      <c r="D15" s="161">
        <v>99</v>
      </c>
      <c r="E15" s="161">
        <v>21</v>
      </c>
      <c r="F15" s="161">
        <v>358.33799999999997</v>
      </c>
      <c r="H15" s="160">
        <f t="shared" si="0"/>
        <v>0.27627547176129802</v>
      </c>
    </row>
    <row r="16" spans="1:8">
      <c r="A16" s="279">
        <v>2013</v>
      </c>
      <c r="B16" s="161">
        <v>253.96600000000001</v>
      </c>
      <c r="C16" s="161">
        <v>3.1970000000000001</v>
      </c>
      <c r="D16" s="161">
        <v>103</v>
      </c>
      <c r="E16" s="161">
        <v>21</v>
      </c>
      <c r="F16" s="161">
        <v>381.16300000000001</v>
      </c>
      <c r="H16" s="160">
        <f t="shared" si="0"/>
        <v>0.27022559902194071</v>
      </c>
    </row>
    <row r="17" spans="1:11">
      <c r="A17" s="279">
        <v>2014</v>
      </c>
      <c r="B17" s="161">
        <v>255.11099999999999</v>
      </c>
      <c r="C17" s="161">
        <v>4.4560000000000004</v>
      </c>
      <c r="D17" s="161">
        <v>105</v>
      </c>
      <c r="E17" s="161">
        <v>23</v>
      </c>
      <c r="F17" s="161">
        <v>387.56700000000001</v>
      </c>
      <c r="H17" s="160">
        <f t="shared" si="0"/>
        <v>0.27092089883813636</v>
      </c>
    </row>
    <row r="18" spans="1:11">
      <c r="A18" s="279">
        <v>2015</v>
      </c>
      <c r="B18" s="161">
        <v>267.577</v>
      </c>
      <c r="C18" s="161">
        <v>5.5570000000000004</v>
      </c>
      <c r="D18" s="161">
        <v>112</v>
      </c>
      <c r="E18" s="161">
        <v>24</v>
      </c>
      <c r="F18" s="161">
        <v>389</v>
      </c>
      <c r="H18" s="160">
        <f t="shared" si="0"/>
        <v>0.2879177377892031</v>
      </c>
    </row>
    <row r="19" spans="1:11">
      <c r="A19" s="279">
        <v>2016</v>
      </c>
      <c r="B19" s="161">
        <v>282.38400000000001</v>
      </c>
      <c r="C19" s="161">
        <v>6.9619999999999997</v>
      </c>
      <c r="D19" s="161">
        <v>116</v>
      </c>
      <c r="E19" s="161">
        <v>26</v>
      </c>
      <c r="F19" s="161">
        <v>431.346</v>
      </c>
      <c r="H19" s="160">
        <f t="shared" si="0"/>
        <v>0.26892564205997044</v>
      </c>
    </row>
    <row r="20" spans="1:11">
      <c r="A20" s="279">
        <v>2017</v>
      </c>
      <c r="B20" s="161">
        <v>296.00099999999998</v>
      </c>
      <c r="C20" s="161">
        <v>8.5850000000000009</v>
      </c>
      <c r="D20" s="161">
        <v>121</v>
      </c>
      <c r="E20" s="161">
        <v>26</v>
      </c>
      <c r="F20" s="161">
        <v>451.58599999999996</v>
      </c>
      <c r="H20" s="160">
        <f t="shared" si="0"/>
        <v>0.26794453326719608</v>
      </c>
    </row>
    <row r="21" spans="1:11">
      <c r="A21" s="279">
        <v>2018</v>
      </c>
      <c r="B21" s="161">
        <v>304.44400000000002</v>
      </c>
      <c r="C21" s="161">
        <v>9.5370000000000008</v>
      </c>
      <c r="D21" s="161">
        <v>127</v>
      </c>
      <c r="E21" s="161">
        <v>26</v>
      </c>
      <c r="F21" s="161">
        <v>466.98099999999999</v>
      </c>
      <c r="H21" s="160">
        <f t="shared" si="0"/>
        <v>0.27195967287748324</v>
      </c>
    </row>
    <row r="22" spans="1:11">
      <c r="A22" s="279">
        <v>2019</v>
      </c>
      <c r="B22" s="161">
        <v>314.72399999999999</v>
      </c>
      <c r="C22" s="161">
        <v>10.942</v>
      </c>
      <c r="D22" s="161">
        <v>134</v>
      </c>
      <c r="E22" s="161">
        <v>27</v>
      </c>
      <c r="F22" s="161">
        <v>486.666</v>
      </c>
      <c r="H22" s="160">
        <f t="shared" si="0"/>
        <v>0.27534284293540129</v>
      </c>
    </row>
    <row r="23" spans="1:11">
      <c r="A23" s="279">
        <v>2020</v>
      </c>
      <c r="B23" s="161">
        <v>326.26600000000002</v>
      </c>
      <c r="C23" s="161">
        <v>14.028</v>
      </c>
      <c r="D23" s="161">
        <v>143.36470240599999</v>
      </c>
      <c r="E23" s="161">
        <v>27.004158294</v>
      </c>
      <c r="F23" s="161">
        <v>510.66286070000001</v>
      </c>
      <c r="H23" s="160">
        <f t="shared" si="0"/>
        <v>0.28074237121822476</v>
      </c>
    </row>
    <row r="24" spans="1:11">
      <c r="A24" s="279">
        <v>2021</v>
      </c>
      <c r="B24" s="161">
        <v>331.54500000000002</v>
      </c>
      <c r="C24" s="161">
        <v>16.61</v>
      </c>
      <c r="D24" s="161">
        <v>152</v>
      </c>
      <c r="E24" s="161">
        <v>28</v>
      </c>
      <c r="F24" s="161">
        <v>528.15499999999997</v>
      </c>
      <c r="H24" s="160">
        <f t="shared" si="0"/>
        <v>0.28779430280883456</v>
      </c>
    </row>
    <row r="25" spans="1:11">
      <c r="A25" s="279">
        <v>2022</v>
      </c>
      <c r="B25" s="161">
        <v>345</v>
      </c>
      <c r="C25" s="161">
        <v>22</v>
      </c>
      <c r="D25" s="161">
        <v>162.53874514699999</v>
      </c>
      <c r="E25" s="161">
        <v>28.558952677000001</v>
      </c>
      <c r="F25" s="161">
        <v>558.09769782399997</v>
      </c>
      <c r="H25" s="160">
        <f t="shared" si="0"/>
        <v>0.2912370822899501</v>
      </c>
      <c r="K25" s="160"/>
    </row>
    <row r="28" spans="1:11">
      <c r="C28" s="160"/>
      <c r="E28" s="160"/>
    </row>
  </sheetData>
  <phoneticPr fontId="25" type="noConversion"/>
  <pageMargins left="0.7" right="0.7" top="0.75" bottom="0.75" header="0.3" footer="0.3"/>
  <pageSetup paperSize="9"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Blad20"/>
  <dimension ref="A1:T37"/>
  <sheetViews>
    <sheetView workbookViewId="0">
      <selection activeCell="B9" sqref="B9:H18"/>
    </sheetView>
  </sheetViews>
  <sheetFormatPr defaultColWidth="9" defaultRowHeight="12"/>
  <cols>
    <col min="1" max="1" width="13.75" style="35" customWidth="1"/>
    <col min="2" max="2" width="18.375" style="35" customWidth="1"/>
    <col min="3" max="3" width="21.375" style="35" customWidth="1"/>
    <col min="4" max="4" width="16.75" style="35" customWidth="1"/>
    <col min="5" max="5" width="17.5" style="35" customWidth="1"/>
    <col min="6" max="6" width="19.375" style="35" customWidth="1"/>
    <col min="7" max="7" width="8.5" style="35" customWidth="1"/>
    <col min="8" max="11" width="12" style="35" customWidth="1"/>
    <col min="12" max="16384" width="9" style="35"/>
  </cols>
  <sheetData>
    <row r="1" spans="1:20">
      <c r="A1" s="100" t="s">
        <v>442</v>
      </c>
      <c r="B1" s="52" t="s">
        <v>489</v>
      </c>
    </row>
    <row r="3" spans="1:20">
      <c r="A3" s="35" t="s">
        <v>12</v>
      </c>
      <c r="B3" s="55" t="s">
        <v>243</v>
      </c>
    </row>
    <row r="4" spans="1:20">
      <c r="A4" s="35" t="s">
        <v>13</v>
      </c>
      <c r="B4" s="134" t="s">
        <v>468</v>
      </c>
    </row>
    <row r="5" spans="1:20">
      <c r="A5" s="35" t="s">
        <v>15</v>
      </c>
      <c r="B5" s="55" t="s">
        <v>433</v>
      </c>
    </row>
    <row r="6" spans="1:20">
      <c r="A6" s="3" t="s">
        <v>353</v>
      </c>
      <c r="B6" s="4">
        <v>45418</v>
      </c>
    </row>
    <row r="7" spans="1:20">
      <c r="A7" s="3"/>
      <c r="B7" s="4"/>
    </row>
    <row r="8" spans="1:20" s="163" customFormat="1" ht="36">
      <c r="A8" s="162"/>
      <c r="B8" s="162" t="s">
        <v>244</v>
      </c>
      <c r="C8" s="162" t="s">
        <v>245</v>
      </c>
      <c r="D8" s="162" t="s">
        <v>246</v>
      </c>
      <c r="E8" s="162" t="s">
        <v>247</v>
      </c>
      <c r="F8" s="162" t="s">
        <v>248</v>
      </c>
      <c r="G8" s="162" t="s">
        <v>249</v>
      </c>
    </row>
    <row r="9" spans="1:20">
      <c r="A9" s="164" t="s">
        <v>78</v>
      </c>
      <c r="B9" s="165">
        <v>2265.087</v>
      </c>
      <c r="C9" s="165">
        <v>1020.033</v>
      </c>
      <c r="D9" s="165">
        <v>803.601</v>
      </c>
      <c r="E9" s="165">
        <v>1501.039</v>
      </c>
      <c r="F9" s="165">
        <v>1823.886</v>
      </c>
      <c r="G9" s="165">
        <v>1045.133</v>
      </c>
      <c r="H9" s="37">
        <f t="shared" ref="H9:H18" si="0">SUM(B9:G9)</f>
        <v>8458.7790000000005</v>
      </c>
      <c r="I9" s="166"/>
      <c r="J9" s="166"/>
      <c r="K9" s="166"/>
      <c r="L9" s="166"/>
      <c r="M9" s="166"/>
      <c r="N9" s="166"/>
    </row>
    <row r="10" spans="1:20">
      <c r="A10" s="164" t="s">
        <v>79</v>
      </c>
      <c r="B10" s="165">
        <v>2352.6039999999998</v>
      </c>
      <c r="C10" s="165">
        <v>1015.544</v>
      </c>
      <c r="D10" s="165">
        <v>888.38099999999997</v>
      </c>
      <c r="E10" s="165">
        <v>1610.8019999999999</v>
      </c>
      <c r="F10" s="165">
        <v>1988.4390000000001</v>
      </c>
      <c r="G10" s="165">
        <v>1100.8910000000001</v>
      </c>
      <c r="H10" s="37">
        <f t="shared" si="0"/>
        <v>8956.6610000000001</v>
      </c>
      <c r="I10" s="166"/>
      <c r="J10" s="166"/>
      <c r="K10" s="166"/>
      <c r="L10" s="166"/>
      <c r="M10" s="166"/>
      <c r="N10" s="166"/>
    </row>
    <row r="11" spans="1:20">
      <c r="A11" s="164" t="s">
        <v>80</v>
      </c>
      <c r="B11" s="165">
        <v>2553.2089999999998</v>
      </c>
      <c r="C11" s="165">
        <v>1033.519</v>
      </c>
      <c r="D11" s="165">
        <v>1014.674</v>
      </c>
      <c r="E11" s="165">
        <v>1729.568</v>
      </c>
      <c r="F11" s="165">
        <v>2156.2199999999998</v>
      </c>
      <c r="G11" s="165">
        <v>1125.125</v>
      </c>
      <c r="H11" s="37">
        <f t="shared" si="0"/>
        <v>9612.3150000000005</v>
      </c>
      <c r="I11" s="166"/>
      <c r="J11" s="166"/>
      <c r="K11" s="166"/>
      <c r="L11" s="166"/>
      <c r="M11" s="166"/>
      <c r="N11" s="166"/>
    </row>
    <row r="12" spans="1:20">
      <c r="A12" s="164" t="s">
        <v>52</v>
      </c>
      <c r="B12" s="165">
        <v>2754.6489999999999</v>
      </c>
      <c r="C12" s="165">
        <v>1058.085</v>
      </c>
      <c r="D12" s="165">
        <v>1169.9960000000001</v>
      </c>
      <c r="E12" s="165">
        <v>1840.846</v>
      </c>
      <c r="F12" s="165">
        <v>2227.0929999999998</v>
      </c>
      <c r="G12" s="165">
        <v>1297.623</v>
      </c>
      <c r="H12" s="37">
        <f t="shared" si="0"/>
        <v>10348.291999999998</v>
      </c>
      <c r="I12" s="166"/>
      <c r="J12" s="166"/>
      <c r="K12" s="166"/>
      <c r="L12" s="166"/>
      <c r="M12" s="166"/>
      <c r="N12" s="166"/>
    </row>
    <row r="13" spans="1:20">
      <c r="A13" s="164" t="s">
        <v>53</v>
      </c>
      <c r="B13" s="37">
        <v>2831.4050000000002</v>
      </c>
      <c r="C13" s="37">
        <v>1025.9449999999999</v>
      </c>
      <c r="D13" s="37">
        <v>1168.556</v>
      </c>
      <c r="E13" s="37">
        <v>1975.6089999999999</v>
      </c>
      <c r="F13" s="37">
        <v>2235.5509999999999</v>
      </c>
      <c r="G13" s="37">
        <v>1198.893</v>
      </c>
      <c r="H13" s="37">
        <f t="shared" si="0"/>
        <v>10435.959000000001</v>
      </c>
      <c r="I13" s="38"/>
    </row>
    <row r="14" spans="1:20">
      <c r="A14" s="164" t="s">
        <v>54</v>
      </c>
      <c r="B14" s="37">
        <v>3242.2530000000002</v>
      </c>
      <c r="C14" s="37">
        <v>1111.2739999999999</v>
      </c>
      <c r="D14" s="37">
        <v>1532.364</v>
      </c>
      <c r="E14" s="37">
        <v>2067.1990000000001</v>
      </c>
      <c r="F14" s="37">
        <v>2873.3609999999999</v>
      </c>
      <c r="G14" s="37">
        <v>1479.6759999999999</v>
      </c>
      <c r="H14" s="37">
        <f t="shared" si="0"/>
        <v>12306.127</v>
      </c>
      <c r="I14" s="38"/>
    </row>
    <row r="15" spans="1:20">
      <c r="A15" s="164" t="s">
        <v>55</v>
      </c>
      <c r="B15" s="37">
        <v>3491.4340000000002</v>
      </c>
      <c r="C15" s="37">
        <v>1154.905</v>
      </c>
      <c r="D15" s="37">
        <v>1642.6079999999999</v>
      </c>
      <c r="E15" s="37">
        <v>2284.009</v>
      </c>
      <c r="F15" s="37">
        <v>3362.5970000000002</v>
      </c>
      <c r="G15" s="37">
        <v>1601.527</v>
      </c>
      <c r="H15" s="37">
        <f t="shared" si="0"/>
        <v>13537.08</v>
      </c>
      <c r="I15" s="38"/>
      <c r="J15" s="167"/>
      <c r="K15" s="167"/>
      <c r="L15" s="167"/>
      <c r="M15" s="167"/>
      <c r="O15" s="167"/>
      <c r="P15" s="167"/>
      <c r="Q15" s="167"/>
      <c r="R15" s="167"/>
      <c r="S15" s="167"/>
      <c r="T15" s="167"/>
    </row>
    <row r="16" spans="1:20">
      <c r="A16" s="164" t="s">
        <v>56</v>
      </c>
      <c r="B16" s="37">
        <v>3808.2370000000001</v>
      </c>
      <c r="C16" s="37">
        <v>1324.3589999999999</v>
      </c>
      <c r="D16" s="37">
        <v>2146.9050000000002</v>
      </c>
      <c r="E16" s="37">
        <v>2470.9160000000002</v>
      </c>
      <c r="F16" s="37">
        <v>4276.3969999999999</v>
      </c>
      <c r="G16" s="37">
        <v>1813.6410000000001</v>
      </c>
      <c r="H16" s="37">
        <f t="shared" si="0"/>
        <v>15840.455000000002</v>
      </c>
      <c r="I16" s="38"/>
      <c r="J16" s="167"/>
      <c r="K16" s="167"/>
      <c r="L16" s="167"/>
      <c r="M16" s="167"/>
      <c r="O16" s="167"/>
      <c r="P16" s="167"/>
      <c r="Q16" s="167"/>
      <c r="R16" s="167"/>
      <c r="S16" s="167"/>
      <c r="T16" s="167"/>
    </row>
    <row r="17" spans="1:20">
      <c r="A17" s="164" t="s">
        <v>57</v>
      </c>
      <c r="B17" s="37">
        <v>3472.1680000000001</v>
      </c>
      <c r="C17" s="37">
        <v>1234.5989999999999</v>
      </c>
      <c r="D17" s="37">
        <v>1914.671</v>
      </c>
      <c r="E17" s="37">
        <v>2643.808</v>
      </c>
      <c r="F17" s="37">
        <v>3309.375</v>
      </c>
      <c r="G17" s="37">
        <v>1530.9090000000001</v>
      </c>
      <c r="H17" s="37">
        <f t="shared" si="0"/>
        <v>14105.529999999999</v>
      </c>
      <c r="I17" s="38"/>
      <c r="O17" s="167"/>
      <c r="P17" s="167"/>
      <c r="Q17" s="167"/>
      <c r="R17" s="167"/>
      <c r="S17" s="167"/>
      <c r="T17" s="167"/>
    </row>
    <row r="18" spans="1:20">
      <c r="A18" s="164" t="s">
        <v>359</v>
      </c>
      <c r="B18" s="37">
        <v>3806.3589999999999</v>
      </c>
      <c r="C18" s="37">
        <v>1308.825</v>
      </c>
      <c r="D18" s="37">
        <v>2275.14</v>
      </c>
      <c r="E18" s="37">
        <v>2665.57</v>
      </c>
      <c r="F18" s="37">
        <v>3804.1990000000001</v>
      </c>
      <c r="G18" s="37">
        <v>1777.18</v>
      </c>
      <c r="H18" s="37">
        <f t="shared" si="0"/>
        <v>15637.273000000001</v>
      </c>
      <c r="I18" s="37"/>
      <c r="O18" s="167"/>
      <c r="P18" s="167"/>
      <c r="Q18" s="167"/>
      <c r="R18" s="167"/>
      <c r="S18" s="167"/>
      <c r="T18" s="167"/>
    </row>
    <row r="28" spans="1:20">
      <c r="B28" s="167"/>
      <c r="C28" s="167"/>
      <c r="D28" s="167"/>
      <c r="E28" s="167"/>
      <c r="F28" s="167"/>
      <c r="G28" s="167"/>
    </row>
    <row r="29" spans="1:20">
      <c r="B29" s="167"/>
      <c r="C29" s="167"/>
      <c r="D29" s="167"/>
      <c r="E29" s="167"/>
      <c r="F29" s="167"/>
      <c r="G29" s="167"/>
    </row>
    <row r="30" spans="1:20">
      <c r="B30" s="167"/>
      <c r="C30" s="167"/>
      <c r="D30" s="167"/>
      <c r="E30" s="167"/>
      <c r="F30" s="167"/>
      <c r="G30" s="167"/>
    </row>
    <row r="31" spans="1:20">
      <c r="B31" s="167"/>
      <c r="C31" s="167"/>
      <c r="D31" s="167"/>
      <c r="E31" s="167"/>
      <c r="F31" s="167"/>
      <c r="G31" s="167"/>
    </row>
    <row r="32" spans="1:20">
      <c r="B32" s="167"/>
      <c r="C32" s="167"/>
      <c r="D32" s="167"/>
      <c r="E32" s="167"/>
      <c r="F32" s="167"/>
      <c r="G32" s="167"/>
    </row>
    <row r="33" spans="2:7">
      <c r="B33" s="167"/>
      <c r="C33" s="167"/>
      <c r="D33" s="167"/>
      <c r="E33" s="167"/>
      <c r="F33" s="167"/>
      <c r="G33" s="167"/>
    </row>
    <row r="34" spans="2:7">
      <c r="B34" s="167"/>
      <c r="C34" s="167"/>
      <c r="D34" s="167"/>
      <c r="E34" s="167"/>
      <c r="F34" s="167"/>
      <c r="G34" s="167"/>
    </row>
    <row r="35" spans="2:7">
      <c r="B35" s="167"/>
      <c r="C35" s="167"/>
      <c r="D35" s="167"/>
      <c r="E35" s="167"/>
      <c r="F35" s="167"/>
      <c r="G35" s="167"/>
    </row>
    <row r="36" spans="2:7">
      <c r="B36" s="167"/>
      <c r="C36" s="167"/>
      <c r="D36" s="167"/>
      <c r="E36" s="167"/>
      <c r="F36" s="167"/>
      <c r="G36" s="167"/>
    </row>
    <row r="37" spans="2:7">
      <c r="B37" s="167"/>
      <c r="C37" s="167"/>
      <c r="D37" s="167"/>
      <c r="E37" s="167"/>
      <c r="F37" s="167"/>
      <c r="G37" s="167"/>
    </row>
  </sheetData>
  <phoneticPr fontId="25" type="noConversion"/>
  <pageMargins left="0.7" right="0.7" top="0.75" bottom="0.75" header="0.3" footer="0.3"/>
  <pageSetup paperSize="9"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258278-0871-4B6E-A848-0965CD8C6A07}">
  <sheetPr codeName="Sheet16"/>
  <dimension ref="A1:D50"/>
  <sheetViews>
    <sheetView topLeftCell="A9" workbookViewId="0">
      <selection activeCell="B11" sqref="B11:D50"/>
    </sheetView>
  </sheetViews>
  <sheetFormatPr defaultColWidth="9" defaultRowHeight="12"/>
  <cols>
    <col min="1" max="1" width="15.375" style="2" customWidth="1"/>
    <col min="2" max="4" width="15.625" style="2" customWidth="1"/>
    <col min="5" max="5" width="25.5" style="2" bestFit="1" customWidth="1"/>
    <col min="6" max="16384" width="9" style="2"/>
  </cols>
  <sheetData>
    <row r="1" spans="1:4" s="99" customFormat="1" ht="11.25">
      <c r="A1" s="97" t="s">
        <v>290</v>
      </c>
      <c r="B1" s="13" t="s">
        <v>485</v>
      </c>
    </row>
    <row r="2" spans="1:4" s="99" customFormat="1" ht="11.25"/>
    <row r="3" spans="1:4" s="99" customFormat="1" ht="11.25">
      <c r="A3" s="99" t="s">
        <v>12</v>
      </c>
      <c r="B3" s="28" t="s">
        <v>486</v>
      </c>
    </row>
    <row r="4" spans="1:4" s="99" customFormat="1" ht="11.25">
      <c r="A4" s="99" t="s">
        <v>13</v>
      </c>
      <c r="B4" s="28" t="s">
        <v>487</v>
      </c>
    </row>
    <row r="5" spans="1:4" s="99" customFormat="1" ht="11.25">
      <c r="A5" s="99" t="s">
        <v>15</v>
      </c>
      <c r="B5" s="168" t="s">
        <v>488</v>
      </c>
    </row>
    <row r="6" spans="1:4" s="99" customFormat="1">
      <c r="A6" s="3" t="s">
        <v>353</v>
      </c>
      <c r="B6" s="4">
        <v>45418</v>
      </c>
    </row>
    <row r="7" spans="1:4" s="99" customFormat="1">
      <c r="A7" s="3"/>
      <c r="B7" s="4"/>
    </row>
    <row r="8" spans="1:4" s="101" customFormat="1">
      <c r="B8" s="298" t="s">
        <v>251</v>
      </c>
      <c r="C8" s="298"/>
    </row>
    <row r="9" spans="1:4" s="101" customFormat="1">
      <c r="A9" s="101" t="s">
        <v>252</v>
      </c>
      <c r="B9" s="101" t="s">
        <v>113</v>
      </c>
      <c r="C9" s="101" t="s">
        <v>112</v>
      </c>
      <c r="D9" s="101" t="s">
        <v>459</v>
      </c>
    </row>
    <row r="10" spans="1:4">
      <c r="A10" s="102" t="s">
        <v>253</v>
      </c>
      <c r="B10" s="101"/>
      <c r="C10" s="101"/>
    </row>
    <row r="11" spans="1:4">
      <c r="A11" s="102" t="s">
        <v>254</v>
      </c>
      <c r="B11" s="281">
        <v>23.379899999999999</v>
      </c>
      <c r="C11" s="281">
        <v>21.476500000000001</v>
      </c>
      <c r="D11" s="276">
        <f t="shared" ref="D11:D50" si="0">B11-C11</f>
        <v>1.9033999999999978</v>
      </c>
    </row>
    <row r="12" spans="1:4">
      <c r="A12" s="102" t="s">
        <v>255</v>
      </c>
      <c r="B12" s="281">
        <v>23.461200000000002</v>
      </c>
      <c r="C12" s="281">
        <v>21.594200000000001</v>
      </c>
      <c r="D12" s="276">
        <f t="shared" si="0"/>
        <v>1.8670000000000009</v>
      </c>
    </row>
    <row r="13" spans="1:4">
      <c r="A13" s="102" t="s">
        <v>256</v>
      </c>
      <c r="B13" s="281">
        <v>23.542000000000002</v>
      </c>
      <c r="C13" s="281">
        <v>21.710899999999999</v>
      </c>
      <c r="D13" s="276">
        <f t="shared" si="0"/>
        <v>1.8311000000000028</v>
      </c>
    </row>
    <row r="14" spans="1:4">
      <c r="A14" s="102" t="s">
        <v>257</v>
      </c>
      <c r="B14" s="281">
        <v>23.622499999999999</v>
      </c>
      <c r="C14" s="281">
        <v>21.826599999999999</v>
      </c>
      <c r="D14" s="276">
        <f t="shared" si="0"/>
        <v>1.7958999999999996</v>
      </c>
    </row>
    <row r="15" spans="1:4">
      <c r="A15" s="102" t="s">
        <v>258</v>
      </c>
      <c r="B15" s="281">
        <v>23.702500000000001</v>
      </c>
      <c r="C15" s="281">
        <v>21.941299999999998</v>
      </c>
      <c r="D15" s="276">
        <f t="shared" si="0"/>
        <v>1.7612000000000023</v>
      </c>
    </row>
    <row r="16" spans="1:4">
      <c r="A16" s="102" t="s">
        <v>259</v>
      </c>
      <c r="B16" s="281">
        <v>23.7821</v>
      </c>
      <c r="C16" s="281">
        <v>22.055</v>
      </c>
      <c r="D16" s="276">
        <f t="shared" si="0"/>
        <v>1.7271000000000001</v>
      </c>
    </row>
    <row r="17" spans="1:4">
      <c r="A17" s="102" t="s">
        <v>260</v>
      </c>
      <c r="B17" s="281">
        <v>23.8612</v>
      </c>
      <c r="C17" s="281">
        <v>22.1677</v>
      </c>
      <c r="D17" s="276">
        <f t="shared" si="0"/>
        <v>1.6935000000000002</v>
      </c>
    </row>
    <row r="18" spans="1:4">
      <c r="A18" s="102" t="s">
        <v>261</v>
      </c>
      <c r="B18" s="281">
        <v>23.94</v>
      </c>
      <c r="C18" s="281">
        <v>22.279399999999999</v>
      </c>
      <c r="D18" s="276">
        <f t="shared" si="0"/>
        <v>1.6606000000000023</v>
      </c>
    </row>
    <row r="19" spans="1:4">
      <c r="A19" s="102" t="s">
        <v>262</v>
      </c>
      <c r="B19" s="281">
        <v>24.0183</v>
      </c>
      <c r="C19" s="281">
        <v>22.3901</v>
      </c>
      <c r="D19" s="276">
        <f t="shared" si="0"/>
        <v>1.6281999999999996</v>
      </c>
    </row>
    <row r="20" spans="1:4">
      <c r="A20" s="102" t="s">
        <v>263</v>
      </c>
      <c r="B20" s="281">
        <v>24.0962</v>
      </c>
      <c r="C20" s="281">
        <v>22.4998</v>
      </c>
      <c r="D20" s="276">
        <f t="shared" si="0"/>
        <v>1.5963999999999992</v>
      </c>
    </row>
    <row r="21" spans="1:4">
      <c r="A21" s="102" t="s">
        <v>264</v>
      </c>
      <c r="B21" s="281">
        <v>24.1737</v>
      </c>
      <c r="C21" s="281">
        <v>22.608499999999999</v>
      </c>
      <c r="D21" s="276">
        <f t="shared" si="0"/>
        <v>1.5652000000000008</v>
      </c>
    </row>
    <row r="22" spans="1:4">
      <c r="A22" s="102" t="s">
        <v>265</v>
      </c>
      <c r="B22" s="281">
        <v>24.250699999999998</v>
      </c>
      <c r="C22" s="281">
        <v>22.7163</v>
      </c>
      <c r="D22" s="276">
        <f t="shared" si="0"/>
        <v>1.534399999999998</v>
      </c>
    </row>
    <row r="23" spans="1:4">
      <c r="A23" s="102" t="s">
        <v>266</v>
      </c>
      <c r="B23" s="281">
        <v>24.327300000000001</v>
      </c>
      <c r="C23" s="281">
        <v>22.823</v>
      </c>
      <c r="D23" s="276">
        <f t="shared" si="0"/>
        <v>1.5043000000000006</v>
      </c>
    </row>
    <row r="24" spans="1:4">
      <c r="A24" s="102" t="s">
        <v>267</v>
      </c>
      <c r="B24" s="281">
        <v>24.403400000000001</v>
      </c>
      <c r="C24" s="281">
        <v>22.928599999999999</v>
      </c>
      <c r="D24" s="276">
        <f t="shared" si="0"/>
        <v>1.4748000000000019</v>
      </c>
    </row>
    <row r="25" spans="1:4">
      <c r="A25" s="102" t="s">
        <v>268</v>
      </c>
      <c r="B25" s="281">
        <v>24.4788</v>
      </c>
      <c r="C25" s="281">
        <v>23.033200000000001</v>
      </c>
      <c r="D25" s="276">
        <f t="shared" si="0"/>
        <v>1.4455999999999989</v>
      </c>
    </row>
    <row r="26" spans="1:4">
      <c r="A26" s="102" t="s">
        <v>269</v>
      </c>
      <c r="B26" s="281">
        <v>24.5535</v>
      </c>
      <c r="C26" s="281">
        <v>23.136600000000001</v>
      </c>
      <c r="D26" s="276">
        <f t="shared" si="0"/>
        <v>1.4168999999999983</v>
      </c>
    </row>
    <row r="27" spans="1:4">
      <c r="A27" s="102" t="s">
        <v>270</v>
      </c>
      <c r="B27" s="281">
        <v>24.627300000000002</v>
      </c>
      <c r="C27" s="281">
        <v>23.238600000000002</v>
      </c>
      <c r="D27" s="276">
        <f t="shared" si="0"/>
        <v>1.3887</v>
      </c>
    </row>
    <row r="28" spans="1:4">
      <c r="A28" s="102" t="s">
        <v>271</v>
      </c>
      <c r="B28" s="281">
        <v>24.700099999999999</v>
      </c>
      <c r="C28" s="281">
        <v>23.339200000000002</v>
      </c>
      <c r="D28" s="276">
        <f t="shared" si="0"/>
        <v>1.3608999999999973</v>
      </c>
    </row>
    <row r="29" spans="1:4">
      <c r="A29" s="102" t="s">
        <v>272</v>
      </c>
      <c r="B29" s="281">
        <v>24.771599999999999</v>
      </c>
      <c r="C29" s="281">
        <v>23.438099999999999</v>
      </c>
      <c r="D29" s="276">
        <f t="shared" si="0"/>
        <v>1.3335000000000008</v>
      </c>
    </row>
    <row r="30" spans="1:4">
      <c r="A30" s="102" t="s">
        <v>273</v>
      </c>
      <c r="B30" s="281">
        <v>24.8416</v>
      </c>
      <c r="C30" s="281">
        <v>23.5351</v>
      </c>
      <c r="D30" s="276">
        <f t="shared" si="0"/>
        <v>1.3064999999999998</v>
      </c>
    </row>
    <row r="31" spans="1:4">
      <c r="A31" s="102" t="s">
        <v>274</v>
      </c>
      <c r="B31" s="281">
        <v>24.9101</v>
      </c>
      <c r="C31" s="281">
        <v>23.63</v>
      </c>
      <c r="D31" s="276">
        <f t="shared" si="0"/>
        <v>1.2801000000000009</v>
      </c>
    </row>
    <row r="32" spans="1:4">
      <c r="A32" s="102" t="s">
        <v>275</v>
      </c>
      <c r="B32" s="281">
        <v>24.976800000000001</v>
      </c>
      <c r="C32" s="281">
        <v>23.7227</v>
      </c>
      <c r="D32" s="276">
        <f t="shared" si="0"/>
        <v>1.2541000000000011</v>
      </c>
    </row>
    <row r="33" spans="1:4">
      <c r="A33" s="102" t="s">
        <v>276</v>
      </c>
      <c r="B33" s="281">
        <v>25.041599999999999</v>
      </c>
      <c r="C33" s="281">
        <v>23.812899999999999</v>
      </c>
      <c r="D33" s="276">
        <f t="shared" si="0"/>
        <v>1.2286999999999999</v>
      </c>
    </row>
    <row r="34" spans="1:4">
      <c r="A34" s="102" t="s">
        <v>277</v>
      </c>
      <c r="B34" s="281">
        <v>25.104500000000002</v>
      </c>
      <c r="C34" s="281">
        <v>23.900400000000001</v>
      </c>
      <c r="D34" s="276">
        <f t="shared" si="0"/>
        <v>1.2041000000000004</v>
      </c>
    </row>
    <row r="35" spans="1:4">
      <c r="A35" s="102" t="s">
        <v>278</v>
      </c>
      <c r="B35" s="281">
        <v>25.165299999999998</v>
      </c>
      <c r="C35" s="281">
        <v>23.985099999999999</v>
      </c>
      <c r="D35" s="276">
        <f t="shared" si="0"/>
        <v>1.1801999999999992</v>
      </c>
    </row>
    <row r="36" spans="1:4">
      <c r="A36" s="102" t="s">
        <v>279</v>
      </c>
      <c r="B36" s="281">
        <v>25.2242</v>
      </c>
      <c r="C36" s="281">
        <v>24.0669</v>
      </c>
      <c r="D36" s="276">
        <f t="shared" si="0"/>
        <v>1.1572999999999993</v>
      </c>
    </row>
    <row r="37" spans="1:4">
      <c r="A37" s="102" t="s">
        <v>280</v>
      </c>
      <c r="B37" s="281">
        <v>25.281099999999999</v>
      </c>
      <c r="C37" s="281">
        <v>24.145800000000001</v>
      </c>
      <c r="D37" s="276">
        <f t="shared" si="0"/>
        <v>1.1352999999999973</v>
      </c>
    </row>
    <row r="38" spans="1:4">
      <c r="A38" s="102" t="s">
        <v>281</v>
      </c>
      <c r="B38" s="281">
        <v>25.335999999999999</v>
      </c>
      <c r="C38" s="281">
        <v>24.221699999999998</v>
      </c>
      <c r="D38" s="276">
        <f t="shared" si="0"/>
        <v>1.1143000000000001</v>
      </c>
    </row>
    <row r="39" spans="1:4">
      <c r="A39" s="102" t="s">
        <v>282</v>
      </c>
      <c r="B39" s="281">
        <v>25.388999999999999</v>
      </c>
      <c r="C39" s="281">
        <v>24.294799999999999</v>
      </c>
      <c r="D39" s="276">
        <f t="shared" si="0"/>
        <v>1.0942000000000007</v>
      </c>
    </row>
    <row r="40" spans="1:4">
      <c r="A40" s="102" t="s">
        <v>283</v>
      </c>
      <c r="B40" s="281">
        <v>25.440100000000001</v>
      </c>
      <c r="C40" s="281">
        <v>24.364999999999998</v>
      </c>
      <c r="D40" s="276">
        <f t="shared" si="0"/>
        <v>1.0751000000000026</v>
      </c>
    </row>
    <row r="41" spans="1:4">
      <c r="A41" s="102" t="s">
        <v>284</v>
      </c>
      <c r="B41" s="281">
        <v>25.4895</v>
      </c>
      <c r="C41" s="281">
        <v>24.432500000000001</v>
      </c>
      <c r="D41" s="276">
        <f t="shared" si="0"/>
        <v>1.0569999999999986</v>
      </c>
    </row>
    <row r="42" spans="1:4">
      <c r="A42" s="102" t="s">
        <v>285</v>
      </c>
      <c r="B42" s="281">
        <v>25.537299999999998</v>
      </c>
      <c r="C42" s="281">
        <v>24.497299999999999</v>
      </c>
      <c r="D42" s="276">
        <f t="shared" si="0"/>
        <v>1.0399999999999991</v>
      </c>
    </row>
    <row r="43" spans="1:4">
      <c r="A43" s="102" t="s">
        <v>286</v>
      </c>
      <c r="B43" s="281">
        <v>25.583400000000001</v>
      </c>
      <c r="C43" s="281">
        <v>24.559699999999999</v>
      </c>
      <c r="D43" s="276">
        <f t="shared" si="0"/>
        <v>1.0237000000000016</v>
      </c>
    </row>
    <row r="44" spans="1:4">
      <c r="A44" s="102" t="s">
        <v>287</v>
      </c>
      <c r="B44" s="281">
        <v>25.6281</v>
      </c>
      <c r="C44" s="281">
        <v>24.619599999999998</v>
      </c>
      <c r="D44" s="276">
        <f t="shared" si="0"/>
        <v>1.0085000000000015</v>
      </c>
    </row>
    <row r="45" spans="1:4">
      <c r="A45" s="102" t="s">
        <v>140</v>
      </c>
      <c r="B45" s="281">
        <v>25.671299999999999</v>
      </c>
      <c r="C45" s="281">
        <v>24.677299999999999</v>
      </c>
      <c r="D45" s="276">
        <f t="shared" si="0"/>
        <v>0.99399999999999977</v>
      </c>
    </row>
    <row r="46" spans="1:4">
      <c r="A46" s="102" t="s">
        <v>141</v>
      </c>
      <c r="B46" s="281">
        <v>25.7133</v>
      </c>
      <c r="C46" s="281">
        <v>24.732900000000001</v>
      </c>
      <c r="D46" s="276">
        <f t="shared" si="0"/>
        <v>0.98039999999999949</v>
      </c>
    </row>
    <row r="47" spans="1:4">
      <c r="A47" s="102" t="s">
        <v>142</v>
      </c>
      <c r="B47" s="281">
        <v>25.754000000000001</v>
      </c>
      <c r="C47" s="281">
        <v>24.7864</v>
      </c>
      <c r="D47" s="276">
        <f t="shared" si="0"/>
        <v>0.9676000000000009</v>
      </c>
    </row>
    <row r="48" spans="1:4">
      <c r="A48" s="102" t="s">
        <v>143</v>
      </c>
      <c r="B48" s="281">
        <v>25.793500000000002</v>
      </c>
      <c r="C48" s="281">
        <v>24.838100000000001</v>
      </c>
      <c r="D48" s="276">
        <f t="shared" si="0"/>
        <v>0.95540000000000092</v>
      </c>
    </row>
    <row r="49" spans="1:4">
      <c r="A49" s="102" t="s">
        <v>144</v>
      </c>
      <c r="B49" s="281">
        <v>25.831900000000001</v>
      </c>
      <c r="C49" s="281">
        <v>24.888000000000002</v>
      </c>
      <c r="D49" s="276">
        <f t="shared" si="0"/>
        <v>0.9438999999999993</v>
      </c>
    </row>
    <row r="50" spans="1:4">
      <c r="A50" s="102" t="s">
        <v>145</v>
      </c>
      <c r="B50" s="281">
        <v>25.869299999999999</v>
      </c>
      <c r="C50" s="281">
        <v>24.936299999999999</v>
      </c>
      <c r="D50" s="276">
        <f t="shared" si="0"/>
        <v>0.93299999999999983</v>
      </c>
    </row>
  </sheetData>
  <mergeCells count="1">
    <mergeCell ref="B8:C8"/>
  </mergeCells>
  <phoneticPr fontId="25" type="noConversion"/>
  <pageMargins left="0.7" right="0.7" top="0.75" bottom="0.75" header="0.3" footer="0.3"/>
  <pageSetup paperSize="9" orientation="portrait" r:id="rId1"/>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21F710-5FAC-4649-9168-0F1D65BC351D}">
  <sheetPr codeName="Blad7"/>
  <dimension ref="A1:H31"/>
  <sheetViews>
    <sheetView workbookViewId="0">
      <selection activeCell="A8" sqref="A8:XFD8"/>
    </sheetView>
  </sheetViews>
  <sheetFormatPr defaultColWidth="9" defaultRowHeight="12"/>
  <cols>
    <col min="1" max="1" width="9" style="2"/>
    <col min="2" max="2" width="20.875" style="2" bestFit="1" customWidth="1"/>
    <col min="3" max="3" width="24" style="2" bestFit="1" customWidth="1"/>
    <col min="4" max="4" width="16.875" style="2" bestFit="1" customWidth="1"/>
    <col min="5" max="5" width="18.5" style="2" bestFit="1" customWidth="1"/>
    <col min="6" max="6" width="14.875" style="2" customWidth="1"/>
    <col min="7" max="7" width="10.875" style="2" bestFit="1" customWidth="1"/>
    <col min="8" max="16384" width="9" style="2"/>
  </cols>
  <sheetData>
    <row r="1" spans="1:6" s="35" customFormat="1">
      <c r="A1" s="100" t="s">
        <v>295</v>
      </c>
      <c r="B1" s="170" t="s">
        <v>484</v>
      </c>
    </row>
    <row r="2" spans="1:6" s="35" customFormat="1"/>
    <row r="3" spans="1:6" s="35" customFormat="1">
      <c r="A3" s="35" t="s">
        <v>12</v>
      </c>
      <c r="B3" s="55" t="s">
        <v>105</v>
      </c>
    </row>
    <row r="4" spans="1:6" s="35" customFormat="1">
      <c r="A4" s="35" t="s">
        <v>13</v>
      </c>
      <c r="B4" s="134"/>
    </row>
    <row r="5" spans="1:6" s="35" customFormat="1">
      <c r="A5" s="35" t="s">
        <v>15</v>
      </c>
      <c r="B5" s="55" t="s">
        <v>352</v>
      </c>
    </row>
    <row r="6" spans="1:6">
      <c r="A6" s="3" t="s">
        <v>353</v>
      </c>
      <c r="B6" s="4">
        <v>45418</v>
      </c>
    </row>
    <row r="8" spans="1:6" s="10" customFormat="1">
      <c r="A8" s="10" t="s">
        <v>0</v>
      </c>
      <c r="B8" s="203" t="s">
        <v>289</v>
      </c>
      <c r="C8" s="203" t="s">
        <v>288</v>
      </c>
      <c r="D8" s="203" t="s">
        <v>235</v>
      </c>
      <c r="E8" s="203" t="s">
        <v>236</v>
      </c>
      <c r="F8" s="203" t="s">
        <v>3</v>
      </c>
    </row>
    <row r="9" spans="1:6">
      <c r="A9" s="2" t="s">
        <v>78</v>
      </c>
      <c r="B9" s="276">
        <v>6.0426099999999998</v>
      </c>
      <c r="C9" s="276">
        <v>12.016257</v>
      </c>
      <c r="D9" s="276">
        <v>12.346266999999999</v>
      </c>
      <c r="E9" s="276">
        <v>3.2598379999999998</v>
      </c>
      <c r="F9" s="276">
        <f t="shared" ref="F9:F18" si="0">SUM(D9:E9)</f>
        <v>15.606104999999999</v>
      </c>
    </row>
    <row r="10" spans="1:6">
      <c r="A10" s="2" t="s">
        <v>79</v>
      </c>
      <c r="B10" s="276">
        <v>11.958685849</v>
      </c>
      <c r="C10" s="276">
        <v>12.271566717000001</v>
      </c>
      <c r="D10" s="276">
        <v>6.4702999999999997E-2</v>
      </c>
      <c r="E10" s="276">
        <v>3.2678211460000002</v>
      </c>
      <c r="F10" s="276">
        <f t="shared" si="0"/>
        <v>3.3325241460000004</v>
      </c>
    </row>
    <row r="11" spans="1:6">
      <c r="A11" s="2" t="s">
        <v>80</v>
      </c>
      <c r="B11" s="276">
        <v>9.5210108144600003</v>
      </c>
      <c r="C11" s="276">
        <v>11.47991077048</v>
      </c>
      <c r="D11" s="276">
        <v>7.659033E-3</v>
      </c>
      <c r="E11" s="276">
        <v>2.2153554800799999</v>
      </c>
      <c r="F11" s="276">
        <f t="shared" si="0"/>
        <v>2.2230145130799999</v>
      </c>
    </row>
    <row r="12" spans="1:6">
      <c r="A12" s="2" t="s">
        <v>52</v>
      </c>
      <c r="B12" s="276">
        <v>12.892101329789998</v>
      </c>
      <c r="C12" s="276">
        <v>16.01287711654</v>
      </c>
      <c r="D12" s="276">
        <v>2.9011459E-2</v>
      </c>
      <c r="E12" s="276">
        <v>2.3596651512700006</v>
      </c>
      <c r="F12" s="276">
        <f t="shared" si="0"/>
        <v>2.3886766102700006</v>
      </c>
    </row>
    <row r="13" spans="1:6">
      <c r="A13" s="2" t="s">
        <v>53</v>
      </c>
      <c r="B13" s="276">
        <v>12.912101291299999</v>
      </c>
      <c r="C13" s="276">
        <v>20.17989425248</v>
      </c>
      <c r="D13" s="276">
        <v>2.7461292000000002E-2</v>
      </c>
      <c r="E13" s="276">
        <v>2.5697433362800002</v>
      </c>
      <c r="F13" s="276">
        <f t="shared" si="0"/>
        <v>2.5972046282800001</v>
      </c>
    </row>
    <row r="14" spans="1:6">
      <c r="A14" s="2" t="s">
        <v>54</v>
      </c>
      <c r="B14" s="276">
        <v>16.575291874000001</v>
      </c>
      <c r="C14" s="276">
        <v>22.200699036</v>
      </c>
      <c r="D14" s="276">
        <v>1.303123E-2</v>
      </c>
      <c r="E14" s="276">
        <v>2.828705443</v>
      </c>
      <c r="F14" s="276">
        <f t="shared" si="0"/>
        <v>2.8417366730000002</v>
      </c>
    </row>
    <row r="15" spans="1:6">
      <c r="A15" s="2" t="s">
        <v>55</v>
      </c>
      <c r="B15" s="276">
        <v>13.965531625000001</v>
      </c>
      <c r="C15" s="276">
        <v>27.267262035000002</v>
      </c>
      <c r="D15" s="276">
        <v>0.86183764900000004</v>
      </c>
      <c r="E15" s="276">
        <v>2.6808190540000001</v>
      </c>
      <c r="F15" s="276">
        <f t="shared" si="0"/>
        <v>3.542656703</v>
      </c>
    </row>
    <row r="16" spans="1:6">
      <c r="A16" s="2" t="s">
        <v>56</v>
      </c>
      <c r="B16" s="276">
        <v>19.492732530000001</v>
      </c>
      <c r="C16" s="276">
        <v>41.805967258999999</v>
      </c>
      <c r="D16" s="276">
        <v>0.13035048399999999</v>
      </c>
      <c r="E16" s="276">
        <v>3.3079873850000001</v>
      </c>
      <c r="F16" s="276">
        <f t="shared" si="0"/>
        <v>3.4383378690000002</v>
      </c>
    </row>
    <row r="17" spans="1:8">
      <c r="A17" s="2" t="s">
        <v>57</v>
      </c>
      <c r="B17" s="276">
        <v>20.099540309999998</v>
      </c>
      <c r="C17" s="276">
        <v>35.691911404999999</v>
      </c>
      <c r="D17" s="276">
        <v>6.0559556E-2</v>
      </c>
      <c r="E17" s="276">
        <v>2.8671584870000002</v>
      </c>
      <c r="F17" s="276">
        <f t="shared" si="0"/>
        <v>2.927718043</v>
      </c>
    </row>
    <row r="18" spans="1:8">
      <c r="A18" s="2" t="s">
        <v>359</v>
      </c>
      <c r="B18" s="276">
        <v>26.662535500000001</v>
      </c>
      <c r="C18" s="276">
        <v>44.958810538000002</v>
      </c>
      <c r="D18" s="276">
        <v>5.8044869999999998E-2</v>
      </c>
      <c r="E18" s="276">
        <v>3.7938911690000001</v>
      </c>
      <c r="F18" s="276">
        <f t="shared" si="0"/>
        <v>3.8519360389999999</v>
      </c>
    </row>
    <row r="20" spans="1:8">
      <c r="B20" s="169"/>
      <c r="C20" s="169"/>
      <c r="D20" s="169"/>
      <c r="E20" s="169"/>
      <c r="F20" s="169"/>
      <c r="G20" s="169"/>
    </row>
    <row r="24" spans="1:8">
      <c r="B24" s="109"/>
      <c r="C24" s="109"/>
      <c r="D24" s="109"/>
      <c r="E24" s="109"/>
      <c r="F24" s="109"/>
      <c r="G24" s="109"/>
    </row>
    <row r="27" spans="1:8">
      <c r="B27" s="109"/>
      <c r="C27" s="109"/>
      <c r="D27" s="109"/>
      <c r="E27" s="109"/>
      <c r="F27" s="109"/>
    </row>
    <row r="28" spans="1:8">
      <c r="D28" s="109"/>
      <c r="E28" s="109"/>
      <c r="F28" s="109"/>
      <c r="G28" s="109"/>
      <c r="H28" s="109"/>
    </row>
    <row r="29" spans="1:8">
      <c r="D29" s="109"/>
      <c r="E29" s="109"/>
      <c r="F29" s="109"/>
      <c r="G29" s="109"/>
      <c r="H29" s="109"/>
    </row>
    <row r="30" spans="1:8">
      <c r="D30" s="109"/>
      <c r="E30" s="109"/>
      <c r="F30" s="109"/>
      <c r="G30" s="109"/>
      <c r="H30" s="109"/>
    </row>
    <row r="31" spans="1:8">
      <c r="D31" s="109"/>
      <c r="E31" s="109"/>
      <c r="F31" s="109"/>
      <c r="G31" s="109"/>
      <c r="H31" s="109"/>
    </row>
  </sheetData>
  <pageMargins left="0.7" right="0.7" top="0.75" bottom="0.75" header="0.3" footer="0.3"/>
  <ignoredErrors>
    <ignoredError sqref="F9:F18" formulaRange="1"/>
  </ignoredErrors>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BA4135-A31A-4538-B4F6-D3234E25E9D0}">
  <sheetPr codeName="Blad8"/>
  <dimension ref="A1:H21"/>
  <sheetViews>
    <sheetView workbookViewId="0">
      <selection activeCell="E8" sqref="E8"/>
    </sheetView>
  </sheetViews>
  <sheetFormatPr defaultColWidth="9" defaultRowHeight="12"/>
  <cols>
    <col min="1" max="1" width="9" style="2"/>
    <col min="2" max="2" width="11" style="2" bestFit="1" customWidth="1"/>
    <col min="3" max="3" width="11.125" style="2" bestFit="1" customWidth="1"/>
    <col min="4" max="4" width="15.625" style="2" bestFit="1" customWidth="1"/>
    <col min="5" max="5" width="11.375" style="2" customWidth="1"/>
    <col min="6" max="6" width="14.5" style="2" bestFit="1" customWidth="1"/>
    <col min="7" max="16384" width="9" style="2"/>
  </cols>
  <sheetData>
    <row r="1" spans="1:5" s="35" customFormat="1">
      <c r="A1" s="100" t="s">
        <v>329</v>
      </c>
      <c r="B1" s="170" t="s">
        <v>483</v>
      </c>
    </row>
    <row r="2" spans="1:5" s="35" customFormat="1"/>
    <row r="3" spans="1:5" s="35" customFormat="1">
      <c r="A3" s="35" t="s">
        <v>12</v>
      </c>
      <c r="B3" s="55" t="s">
        <v>105</v>
      </c>
    </row>
    <row r="4" spans="1:5" s="35" customFormat="1">
      <c r="A4" s="35" t="s">
        <v>13</v>
      </c>
      <c r="B4" s="134" t="s">
        <v>465</v>
      </c>
    </row>
    <row r="5" spans="1:5" s="35" customFormat="1">
      <c r="A5" s="35" t="s">
        <v>15</v>
      </c>
      <c r="B5" s="55" t="s">
        <v>352</v>
      </c>
    </row>
    <row r="6" spans="1:5">
      <c r="A6" s="3" t="s">
        <v>353</v>
      </c>
      <c r="B6" s="4">
        <v>45418</v>
      </c>
    </row>
    <row r="7" spans="1:5">
      <c r="A7" s="3"/>
      <c r="B7" s="4"/>
    </row>
    <row r="8" spans="1:5" s="10" customFormat="1">
      <c r="A8" s="9" t="s">
        <v>0</v>
      </c>
      <c r="B8" s="204" t="s">
        <v>332</v>
      </c>
      <c r="C8" s="204" t="s">
        <v>333</v>
      </c>
      <c r="D8" s="204" t="s">
        <v>334</v>
      </c>
      <c r="E8" s="204" t="s">
        <v>3</v>
      </c>
    </row>
    <row r="9" spans="1:5">
      <c r="A9" s="16" t="s">
        <v>77</v>
      </c>
      <c r="B9" s="16">
        <v>116.112285</v>
      </c>
      <c r="C9" s="16">
        <v>97.897515999999996</v>
      </c>
      <c r="D9" s="16">
        <v>56.557907999999998</v>
      </c>
      <c r="E9" s="103">
        <f t="shared" ref="E9:E18" si="0">SUM(B9:D9)</f>
        <v>270.56770899999998</v>
      </c>
    </row>
    <row r="10" spans="1:5">
      <c r="A10" s="16" t="s">
        <v>78</v>
      </c>
      <c r="B10" s="16">
        <v>137.30824200000001</v>
      </c>
      <c r="C10" s="16">
        <v>111.109437</v>
      </c>
      <c r="D10" s="16">
        <v>69.219299000000007</v>
      </c>
      <c r="E10" s="103">
        <f t="shared" si="0"/>
        <v>317.636978</v>
      </c>
    </row>
    <row r="11" spans="1:5">
      <c r="A11" s="16" t="s">
        <v>79</v>
      </c>
      <c r="B11" s="16">
        <v>178.057918</v>
      </c>
      <c r="C11" s="16">
        <v>122.202347</v>
      </c>
      <c r="D11" s="16">
        <v>85.543392999999995</v>
      </c>
      <c r="E11" s="103">
        <f t="shared" si="0"/>
        <v>385.80365799999998</v>
      </c>
    </row>
    <row r="12" spans="1:5">
      <c r="A12" s="16" t="s">
        <v>80</v>
      </c>
      <c r="B12" s="16">
        <v>211.813723203</v>
      </c>
      <c r="C12" s="16">
        <v>124.858216046</v>
      </c>
      <c r="D12" s="16">
        <v>93.663133010999999</v>
      </c>
      <c r="E12" s="103">
        <f t="shared" si="0"/>
        <v>430.33507226</v>
      </c>
    </row>
    <row r="13" spans="1:5">
      <c r="A13" s="16" t="s">
        <v>52</v>
      </c>
      <c r="B13" s="16">
        <v>240.077805864</v>
      </c>
      <c r="C13" s="16">
        <v>131.49047293699999</v>
      </c>
      <c r="D13" s="16">
        <v>106.18854362099999</v>
      </c>
      <c r="E13" s="103">
        <f t="shared" si="0"/>
        <v>477.75682242200003</v>
      </c>
    </row>
    <row r="14" spans="1:5">
      <c r="A14" s="16" t="s">
        <v>53</v>
      </c>
      <c r="B14" s="16">
        <v>249.69190105300001</v>
      </c>
      <c r="C14" s="16">
        <v>119.75901269000001</v>
      </c>
      <c r="D14" s="16">
        <v>121.14877923100001</v>
      </c>
      <c r="E14" s="103">
        <f t="shared" si="0"/>
        <v>490.59969297399999</v>
      </c>
    </row>
    <row r="15" spans="1:5">
      <c r="A15" s="16" t="s">
        <v>54</v>
      </c>
      <c r="B15" s="16">
        <v>322.44902686</v>
      </c>
      <c r="C15" s="16">
        <v>140.554428102</v>
      </c>
      <c r="D15" s="16">
        <v>137.419353371</v>
      </c>
      <c r="E15" s="103">
        <f t="shared" si="0"/>
        <v>600.42280833299992</v>
      </c>
    </row>
    <row r="16" spans="1:5">
      <c r="A16" s="16" t="s">
        <v>55</v>
      </c>
      <c r="B16" s="16">
        <v>415.20928630499998</v>
      </c>
      <c r="C16" s="16">
        <v>148.40747211499999</v>
      </c>
      <c r="D16" s="16">
        <v>143.95390597299999</v>
      </c>
      <c r="E16" s="103">
        <f t="shared" si="0"/>
        <v>707.57066439300002</v>
      </c>
    </row>
    <row r="17" spans="1:8">
      <c r="A17" s="16" t="s">
        <v>56</v>
      </c>
      <c r="B17" s="16">
        <v>608.78020285599996</v>
      </c>
      <c r="C17" s="16">
        <v>175.70576543199999</v>
      </c>
      <c r="D17" s="16">
        <v>170.21190030700001</v>
      </c>
      <c r="E17" s="103">
        <f t="shared" si="0"/>
        <v>954.69786859500005</v>
      </c>
    </row>
    <row r="18" spans="1:8">
      <c r="A18" s="16" t="s">
        <v>57</v>
      </c>
      <c r="B18" s="16">
        <v>501.37074234699998</v>
      </c>
      <c r="C18" s="16">
        <v>150.26566364600001</v>
      </c>
      <c r="D18" s="16">
        <v>186.21953637799999</v>
      </c>
      <c r="E18" s="103">
        <f t="shared" si="0"/>
        <v>837.85594237099986</v>
      </c>
      <c r="G18" s="103"/>
    </row>
    <row r="20" spans="1:8">
      <c r="B20" s="169"/>
      <c r="C20" s="169"/>
      <c r="D20" s="169"/>
      <c r="E20" s="169"/>
    </row>
    <row r="21" spans="1:8">
      <c r="H21" s="109"/>
    </row>
  </sheetData>
  <pageMargins left="0.7" right="0.7" top="0.75" bottom="0.75" header="0.3" footer="0.3"/>
  <ignoredErrors>
    <ignoredError sqref="A9:A18" numberStoredAsText="1"/>
  </ignoredErrors>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Blad22"/>
  <dimension ref="A1:M29"/>
  <sheetViews>
    <sheetView zoomScaleNormal="100" workbookViewId="0">
      <selection activeCell="D31" sqref="D31"/>
    </sheetView>
  </sheetViews>
  <sheetFormatPr defaultColWidth="9" defaultRowHeight="12"/>
  <cols>
    <col min="1" max="1" width="13.75" style="35" customWidth="1"/>
    <col min="2" max="2" width="16" style="35" customWidth="1"/>
    <col min="3" max="3" width="16.5" style="35" customWidth="1"/>
    <col min="4" max="4" width="17" style="35" customWidth="1"/>
    <col min="5" max="5" width="17.875" style="35" customWidth="1"/>
    <col min="6" max="6" width="12.75" style="35" customWidth="1"/>
    <col min="7" max="7" width="13.375" style="35" customWidth="1"/>
    <col min="8" max="8" width="9" style="35"/>
    <col min="9" max="9" width="14.75" style="35" customWidth="1"/>
    <col min="10" max="16384" width="9" style="35"/>
  </cols>
  <sheetData>
    <row r="1" spans="1:9">
      <c r="A1" s="100" t="s">
        <v>337</v>
      </c>
      <c r="B1" s="170" t="s">
        <v>478</v>
      </c>
    </row>
    <row r="3" spans="1:9">
      <c r="A3" s="35" t="s">
        <v>12</v>
      </c>
      <c r="B3" s="55" t="s">
        <v>105</v>
      </c>
    </row>
    <row r="4" spans="1:9">
      <c r="A4" s="35" t="s">
        <v>13</v>
      </c>
      <c r="B4" s="134" t="s">
        <v>445</v>
      </c>
    </row>
    <row r="5" spans="1:9">
      <c r="A5" s="35" t="s">
        <v>15</v>
      </c>
      <c r="B5" s="55" t="s">
        <v>482</v>
      </c>
    </row>
    <row r="6" spans="1:9">
      <c r="A6" s="3" t="s">
        <v>353</v>
      </c>
      <c r="B6" s="4">
        <v>45418</v>
      </c>
    </row>
    <row r="7" spans="1:9">
      <c r="A7" s="3"/>
      <c r="B7" s="4"/>
    </row>
    <row r="8" spans="1:9" s="36" customFormat="1" ht="24">
      <c r="A8" s="171" t="s">
        <v>0</v>
      </c>
      <c r="B8" s="171" t="s">
        <v>291</v>
      </c>
      <c r="C8" s="171" t="s">
        <v>292</v>
      </c>
      <c r="D8" s="171" t="s">
        <v>293</v>
      </c>
      <c r="E8" s="163" t="s">
        <v>2</v>
      </c>
      <c r="F8" s="163" t="s">
        <v>3</v>
      </c>
      <c r="G8" s="163" t="s">
        <v>294</v>
      </c>
      <c r="H8" s="163"/>
      <c r="I8" s="163"/>
    </row>
    <row r="9" spans="1:9">
      <c r="A9" s="282" t="s">
        <v>79</v>
      </c>
      <c r="B9" s="151">
        <v>2443.6695076589976</v>
      </c>
      <c r="C9" s="151">
        <v>796.4691499999999</v>
      </c>
      <c r="D9" s="151">
        <v>209.059371</v>
      </c>
      <c r="E9" s="172">
        <v>494.73013804999994</v>
      </c>
      <c r="F9" s="151">
        <v>3943.9281667089977</v>
      </c>
      <c r="G9" s="172">
        <v>4260.47</v>
      </c>
    </row>
    <row r="10" spans="1:9">
      <c r="A10" s="282" t="s">
        <v>80</v>
      </c>
      <c r="B10" s="151">
        <v>2482.9411031039949</v>
      </c>
      <c r="C10" s="151">
        <v>989.7675650000001</v>
      </c>
      <c r="D10" s="151">
        <v>212.93259</v>
      </c>
      <c r="E10" s="172">
        <v>497.57506033600015</v>
      </c>
      <c r="F10" s="151">
        <v>4183.2163184399951</v>
      </c>
      <c r="G10" s="172">
        <v>4415.0309999999999</v>
      </c>
    </row>
    <row r="11" spans="1:9">
      <c r="A11" s="282" t="s">
        <v>52</v>
      </c>
      <c r="B11" s="151">
        <v>2665.8287009780006</v>
      </c>
      <c r="C11" s="151">
        <v>1103.8994459999999</v>
      </c>
      <c r="D11" s="151">
        <v>208.60438500000001</v>
      </c>
      <c r="E11" s="172">
        <v>543.35108204900007</v>
      </c>
      <c r="F11" s="151">
        <v>4521.6836140270007</v>
      </c>
      <c r="G11" s="172">
        <v>4625.0940000000001</v>
      </c>
    </row>
    <row r="12" spans="1:9">
      <c r="A12" s="282" t="s">
        <v>53</v>
      </c>
      <c r="B12" s="151">
        <v>2625.3030941230031</v>
      </c>
      <c r="C12" s="151">
        <v>1066.83546918</v>
      </c>
      <c r="D12" s="151">
        <v>260.012615891</v>
      </c>
      <c r="E12" s="172">
        <v>543.21725136299995</v>
      </c>
      <c r="F12" s="151">
        <v>4495.3684305570032</v>
      </c>
      <c r="G12" s="172">
        <v>4828.3059999999996</v>
      </c>
    </row>
    <row r="13" spans="1:9">
      <c r="A13" s="282" t="s">
        <v>54</v>
      </c>
      <c r="B13" s="151">
        <v>2954.3212745079959</v>
      </c>
      <c r="C13" s="151">
        <v>1355.371245347</v>
      </c>
      <c r="D13" s="151">
        <v>349.17190164800002</v>
      </c>
      <c r="E13" s="172">
        <v>572.88966064099952</v>
      </c>
      <c r="F13" s="151">
        <v>5231.7540821439961</v>
      </c>
      <c r="G13" s="172">
        <v>5049.6189999999997</v>
      </c>
    </row>
    <row r="14" spans="1:9">
      <c r="A14" s="282" t="s">
        <v>55</v>
      </c>
      <c r="B14" s="151">
        <v>3054.2411635380049</v>
      </c>
      <c r="C14" s="151">
        <v>1463.5702631049999</v>
      </c>
      <c r="D14" s="151">
        <v>473.98778007699991</v>
      </c>
      <c r="E14" s="172">
        <v>582.92081354199968</v>
      </c>
      <c r="F14" s="151">
        <v>5574.7200202620043</v>
      </c>
      <c r="G14" s="172">
        <v>5038.5379999999996</v>
      </c>
    </row>
    <row r="15" spans="1:9">
      <c r="A15" s="282" t="s">
        <v>56</v>
      </c>
      <c r="B15" s="173">
        <v>3812.1324850610054</v>
      </c>
      <c r="C15" s="173">
        <v>1842.2745169519999</v>
      </c>
      <c r="D15" s="173">
        <v>693.71962920200008</v>
      </c>
      <c r="E15" s="173">
        <v>669.78651160400057</v>
      </c>
      <c r="F15" s="151">
        <v>7017.9131428190058</v>
      </c>
      <c r="G15" s="173">
        <v>5486.558</v>
      </c>
      <c r="H15" s="173"/>
      <c r="I15" s="173"/>
    </row>
    <row r="16" spans="1:9">
      <c r="A16" s="282" t="s">
        <v>57</v>
      </c>
      <c r="B16" s="173">
        <v>3504.4809739730026</v>
      </c>
      <c r="C16" s="173">
        <v>1604.353663073</v>
      </c>
      <c r="D16" s="173">
        <v>576.29767994099996</v>
      </c>
      <c r="E16" s="173">
        <v>642.46410661899984</v>
      </c>
      <c r="F16" s="173">
        <v>6327.5964236060026</v>
      </c>
      <c r="G16" s="173">
        <v>5971.5510000000004</v>
      </c>
      <c r="H16" s="173"/>
      <c r="I16" s="173"/>
    </row>
    <row r="17" spans="1:13">
      <c r="A17" s="282" t="s">
        <v>359</v>
      </c>
      <c r="B17" s="173">
        <v>3738.5419335639999</v>
      </c>
      <c r="C17" s="173">
        <v>1875.3549482070002</v>
      </c>
      <c r="D17" s="173">
        <v>674.54581196699996</v>
      </c>
      <c r="E17" s="173">
        <v>681.41117150699984</v>
      </c>
      <c r="F17" s="173">
        <v>6969.8538652450006</v>
      </c>
      <c r="G17" s="173">
        <v>6294.6660000000002</v>
      </c>
    </row>
    <row r="29" spans="1:13" s="174" customFormat="1">
      <c r="A29" s="35"/>
      <c r="B29" s="35"/>
      <c r="C29" s="35"/>
      <c r="D29" s="35"/>
      <c r="E29" s="35"/>
      <c r="F29" s="35"/>
      <c r="G29" s="35"/>
      <c r="H29" s="35"/>
      <c r="I29" s="35"/>
      <c r="L29" s="35"/>
      <c r="M29" s="35"/>
    </row>
  </sheetData>
  <phoneticPr fontId="25" type="noConversion"/>
  <pageMargins left="0.7" right="0.7" top="0.75" bottom="0.75" header="0.3" footer="0.3"/>
  <pageSetup paperSize="9" orientation="portrait" r:id="rId1"/>
  <ignoredErrors>
    <ignoredError sqref="A9:A18" numberStoredAsText="1"/>
  </ignoredErrors>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676EBC-D8FC-4B66-9F06-984EF1B7D211}">
  <sheetPr codeName="Sheet18"/>
  <dimension ref="A1:D38"/>
  <sheetViews>
    <sheetView workbookViewId="0">
      <selection activeCell="F18" sqref="F18"/>
    </sheetView>
  </sheetViews>
  <sheetFormatPr defaultColWidth="9" defaultRowHeight="12"/>
  <cols>
    <col min="1" max="1" width="12.125" style="35" customWidth="1"/>
    <col min="2" max="2" width="21" style="35" customWidth="1"/>
    <col min="3" max="3" width="16.75" style="35" bestFit="1" customWidth="1"/>
    <col min="4" max="4" width="14.375" style="35" customWidth="1"/>
    <col min="5" max="16384" width="9" style="35"/>
  </cols>
  <sheetData>
    <row r="1" spans="1:4" s="53" customFormat="1">
      <c r="A1" s="100" t="s">
        <v>343</v>
      </c>
      <c r="B1" s="43" t="s">
        <v>481</v>
      </c>
    </row>
    <row r="2" spans="1:4" s="53" customFormat="1">
      <c r="A2" s="35"/>
      <c r="B2" s="35"/>
    </row>
    <row r="3" spans="1:4" s="53" customFormat="1">
      <c r="A3" s="35" t="s">
        <v>12</v>
      </c>
      <c r="B3" s="55" t="s">
        <v>296</v>
      </c>
    </row>
    <row r="4" spans="1:4" s="53" customFormat="1">
      <c r="A4" s="35" t="s">
        <v>13</v>
      </c>
      <c r="B4" s="134" t="s">
        <v>362</v>
      </c>
    </row>
    <row r="5" spans="1:4" s="53" customFormat="1">
      <c r="A5" s="35" t="s">
        <v>15</v>
      </c>
      <c r="B5" s="55" t="s">
        <v>297</v>
      </c>
    </row>
    <row r="6" spans="1:4">
      <c r="A6" s="3" t="s">
        <v>353</v>
      </c>
      <c r="B6" s="4">
        <v>45418</v>
      </c>
    </row>
    <row r="7" spans="1:4">
      <c r="A7" s="3"/>
      <c r="B7" s="4"/>
    </row>
    <row r="8" spans="1:4" s="36" customFormat="1">
      <c r="A8" s="36" t="s">
        <v>524</v>
      </c>
      <c r="B8" s="36" t="s">
        <v>298</v>
      </c>
      <c r="C8" s="36" t="s">
        <v>48</v>
      </c>
      <c r="D8" s="36" t="s">
        <v>299</v>
      </c>
    </row>
    <row r="9" spans="1:4">
      <c r="A9" s="35" t="s">
        <v>300</v>
      </c>
      <c r="B9" s="173">
        <v>363.72070972492605</v>
      </c>
      <c r="C9" s="173">
        <v>2.6869887125896481</v>
      </c>
      <c r="D9" s="173">
        <v>366.40769843751571</v>
      </c>
    </row>
    <row r="10" spans="1:4">
      <c r="A10" s="35" t="s">
        <v>301</v>
      </c>
      <c r="B10" s="173">
        <v>43.070744674156039</v>
      </c>
      <c r="C10" s="173">
        <v>140.66700005131477</v>
      </c>
      <c r="D10" s="173">
        <v>183.7377447254708</v>
      </c>
    </row>
    <row r="11" spans="1:4">
      <c r="A11" s="35" t="s">
        <v>302</v>
      </c>
      <c r="B11" s="173">
        <v>158.90557246332136</v>
      </c>
      <c r="C11" s="173">
        <v>0</v>
      </c>
      <c r="D11" s="173">
        <v>158.90557246332136</v>
      </c>
    </row>
    <row r="12" spans="1:4">
      <c r="A12" s="35" t="s">
        <v>304</v>
      </c>
      <c r="B12" s="173">
        <v>63.93283260378152</v>
      </c>
      <c r="C12" s="173">
        <v>45.206622059575494</v>
      </c>
      <c r="D12" s="173">
        <v>109.13945466335701</v>
      </c>
    </row>
    <row r="13" spans="1:4">
      <c r="A13" s="35" t="s">
        <v>303</v>
      </c>
      <c r="B13" s="173">
        <v>96.378126360101319</v>
      </c>
      <c r="C13" s="173">
        <v>7.2985890621098077</v>
      </c>
      <c r="D13" s="173">
        <v>103.67671542221113</v>
      </c>
    </row>
    <row r="14" spans="1:4">
      <c r="A14" s="35" t="s">
        <v>305</v>
      </c>
      <c r="B14" s="173">
        <v>101.07265134516152</v>
      </c>
      <c r="C14" s="173">
        <v>0</v>
      </c>
      <c r="D14" s="173">
        <v>101.07265134516152</v>
      </c>
    </row>
    <row r="15" spans="1:4">
      <c r="A15" s="35" t="s">
        <v>306</v>
      </c>
      <c r="B15" s="173">
        <v>70.748894587217961</v>
      </c>
      <c r="C15" s="173">
        <v>0</v>
      </c>
      <c r="D15" s="173">
        <v>70.748894587217961</v>
      </c>
    </row>
    <row r="16" spans="1:4">
      <c r="A16" s="35" t="s">
        <v>307</v>
      </c>
      <c r="B16" s="173">
        <v>55.800585187405183</v>
      </c>
      <c r="C16" s="173">
        <v>5.9831687386475334</v>
      </c>
      <c r="D16" s="173">
        <v>61.783753926052718</v>
      </c>
    </row>
    <row r="17" spans="1:4">
      <c r="A17" s="35" t="s">
        <v>308</v>
      </c>
      <c r="B17" s="173">
        <v>53.768932048258264</v>
      </c>
      <c r="C17" s="173">
        <v>5.4505988605150009</v>
      </c>
      <c r="D17" s="173">
        <v>59.219530908773265</v>
      </c>
    </row>
    <row r="18" spans="1:4">
      <c r="A18" s="35" t="s">
        <v>309</v>
      </c>
      <c r="B18" s="173">
        <v>46.092403210241834</v>
      </c>
      <c r="C18" s="173">
        <v>8.280055161286052</v>
      </c>
      <c r="D18" s="173">
        <v>54.372458371527884</v>
      </c>
    </row>
    <row r="19" spans="1:4">
      <c r="A19" s="35" t="s">
        <v>310</v>
      </c>
      <c r="B19" s="173">
        <v>46.17434770589086</v>
      </c>
      <c r="C19" s="173">
        <v>7.5026135871781978</v>
      </c>
      <c r="D19" s="173">
        <v>53.676961293069056</v>
      </c>
    </row>
    <row r="20" spans="1:4">
      <c r="A20" s="35" t="s">
        <v>311</v>
      </c>
      <c r="B20" s="173">
        <v>27.092181268973331</v>
      </c>
      <c r="C20" s="173">
        <v>5.6347967768593659</v>
      </c>
      <c r="D20" s="173">
        <v>32.726978045832695</v>
      </c>
    </row>
    <row r="21" spans="1:4">
      <c r="A21" s="35" t="s">
        <v>312</v>
      </c>
      <c r="B21" s="173">
        <v>29.285696803475471</v>
      </c>
      <c r="C21" s="173">
        <v>1.2348065204637317</v>
      </c>
      <c r="D21" s="173">
        <v>30.520503323939202</v>
      </c>
    </row>
    <row r="22" spans="1:4">
      <c r="A22" s="35" t="s">
        <v>313</v>
      </c>
      <c r="B22" s="173">
        <v>19.670646593555624</v>
      </c>
      <c r="C22" s="173">
        <v>5.7433095797087317</v>
      </c>
      <c r="D22" s="173">
        <v>25.413956173264356</v>
      </c>
    </row>
    <row r="23" spans="1:4">
      <c r="A23" s="35" t="s">
        <v>314</v>
      </c>
      <c r="B23" s="173">
        <v>20.916957464416889</v>
      </c>
      <c r="C23" s="173">
        <v>2.4978674071692879</v>
      </c>
      <c r="D23" s="173">
        <v>23.414824871586177</v>
      </c>
    </row>
    <row r="24" spans="1:4">
      <c r="A24" s="35" t="s">
        <v>315</v>
      </c>
      <c r="B24" s="173">
        <v>14.10517739849357</v>
      </c>
      <c r="C24" s="173">
        <v>2.4947217924982881</v>
      </c>
      <c r="D24" s="173">
        <v>16.599899190991859</v>
      </c>
    </row>
    <row r="25" spans="1:4">
      <c r="A25" s="35" t="s">
        <v>316</v>
      </c>
      <c r="B25" s="173">
        <v>16.13887105934382</v>
      </c>
      <c r="C25" s="173">
        <v>0</v>
      </c>
      <c r="D25" s="173">
        <v>16.13887105934382</v>
      </c>
    </row>
    <row r="26" spans="1:4">
      <c r="A26" s="35" t="s">
        <v>317</v>
      </c>
      <c r="B26" s="173">
        <v>8.8803400413794478</v>
      </c>
      <c r="C26" s="173">
        <v>0</v>
      </c>
      <c r="D26" s="173">
        <v>8.8803400413794478</v>
      </c>
    </row>
    <row r="27" spans="1:4">
      <c r="A27" s="35" t="s">
        <v>318</v>
      </c>
      <c r="B27" s="173">
        <v>7.8144996928366348</v>
      </c>
      <c r="C27" s="173">
        <v>0</v>
      </c>
      <c r="D27" s="173">
        <v>7.8144996928366348</v>
      </c>
    </row>
    <row r="28" spans="1:4">
      <c r="A28" s="35" t="s">
        <v>319</v>
      </c>
      <c r="B28" s="173">
        <v>4.2078748356612277</v>
      </c>
      <c r="C28" s="173">
        <v>2.3420997051316266</v>
      </c>
      <c r="D28" s="173">
        <v>6.5499745407928547</v>
      </c>
    </row>
    <row r="29" spans="1:4">
      <c r="A29" s="35" t="s">
        <v>322</v>
      </c>
      <c r="B29" s="173">
        <v>6.0952593253083673</v>
      </c>
      <c r="C29" s="173">
        <v>0</v>
      </c>
      <c r="D29" s="173">
        <v>6.0952593253083673</v>
      </c>
    </row>
    <row r="30" spans="1:4">
      <c r="A30" s="35" t="s">
        <v>320</v>
      </c>
      <c r="B30" s="173">
        <v>6.0758053777175176</v>
      </c>
      <c r="C30" s="173">
        <v>0</v>
      </c>
      <c r="D30" s="173">
        <v>6.0758053777175176</v>
      </c>
    </row>
    <row r="31" spans="1:4">
      <c r="A31" s="35" t="s">
        <v>321</v>
      </c>
      <c r="B31" s="173">
        <v>6.0336782049644491</v>
      </c>
      <c r="C31" s="173">
        <v>0</v>
      </c>
      <c r="D31" s="173">
        <v>6.0336782049644491</v>
      </c>
    </row>
    <row r="32" spans="1:4">
      <c r="A32" s="35" t="s">
        <v>324</v>
      </c>
      <c r="B32" s="173">
        <v>5.7918869671914655</v>
      </c>
      <c r="C32" s="173">
        <v>0</v>
      </c>
      <c r="D32" s="173">
        <v>5.7918869671914655</v>
      </c>
    </row>
    <row r="33" spans="1:4">
      <c r="A33" s="35" t="s">
        <v>323</v>
      </c>
      <c r="B33" s="173">
        <v>5.2687928456667281</v>
      </c>
      <c r="C33" s="173">
        <v>0</v>
      </c>
      <c r="D33" s="173">
        <v>5.2687928456667281</v>
      </c>
    </row>
    <row r="34" spans="1:4">
      <c r="A34" s="35" t="s">
        <v>325</v>
      </c>
      <c r="B34" s="173">
        <v>4.523199889277187</v>
      </c>
      <c r="C34" s="173">
        <v>0.10573112674708995</v>
      </c>
      <c r="D34" s="173">
        <v>4.6289310160242767</v>
      </c>
    </row>
    <row r="35" spans="1:4">
      <c r="A35" s="35" t="s">
        <v>326</v>
      </c>
      <c r="B35" s="173">
        <v>3.6395954323649145</v>
      </c>
      <c r="C35" s="173">
        <v>0</v>
      </c>
      <c r="D35" s="173">
        <v>3.6395954323649145</v>
      </c>
    </row>
    <row r="36" spans="1:4">
      <c r="A36" s="35" t="s">
        <v>327</v>
      </c>
      <c r="B36" s="173">
        <v>2.446972704232468</v>
      </c>
      <c r="C36" s="173">
        <v>0</v>
      </c>
      <c r="D36" s="173">
        <v>2.446972704232468</v>
      </c>
    </row>
    <row r="37" spans="1:4">
      <c r="A37" s="35" t="s">
        <v>328</v>
      </c>
      <c r="B37" s="173">
        <v>1.7891033611193459</v>
      </c>
      <c r="C37" s="173">
        <v>0</v>
      </c>
      <c r="D37" s="173">
        <v>1.7891033611193459</v>
      </c>
    </row>
    <row r="38" spans="1:4">
      <c r="B38" s="175"/>
      <c r="C38" s="175"/>
      <c r="D38" s="175"/>
    </row>
  </sheetData>
  <pageMargins left="0.7" right="0.7" top="0.75" bottom="0.75" header="0.3" footer="0.3"/>
  <pageSetup paperSize="9" orientation="portrait"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2D1885-AA11-4D65-AFB7-08145D6C6FC2}">
  <sheetPr codeName="Sheet19"/>
  <dimension ref="A1:J53"/>
  <sheetViews>
    <sheetView zoomScaleNormal="100" workbookViewId="0">
      <selection activeCell="G35" sqref="G35"/>
    </sheetView>
  </sheetViews>
  <sheetFormatPr defaultColWidth="9" defaultRowHeight="12"/>
  <cols>
    <col min="1" max="1" width="17.875" style="179" customWidth="1"/>
    <col min="2" max="2" width="15.5" style="179" customWidth="1"/>
    <col min="3" max="3" width="11.75" style="179" customWidth="1"/>
    <col min="4" max="4" width="12.625" style="179" customWidth="1"/>
    <col min="5" max="5" width="15.5" style="179" customWidth="1"/>
    <col min="6" max="6" width="13.5" style="179" customWidth="1"/>
    <col min="7" max="8" width="13" style="179" customWidth="1"/>
    <col min="9" max="9" width="15.625" style="179" customWidth="1"/>
    <col min="10" max="10" width="14.375" style="179" customWidth="1"/>
    <col min="11" max="11" width="22.375" style="179" customWidth="1"/>
    <col min="12" max="12" width="27.625" style="179" bestFit="1" customWidth="1"/>
    <col min="13" max="13" width="13.875" style="179" bestFit="1" customWidth="1"/>
    <col min="14" max="14" width="12.625" style="179" bestFit="1" customWidth="1"/>
    <col min="15" max="15" width="18.25" style="179" bestFit="1" customWidth="1"/>
    <col min="16" max="16" width="13" style="179" bestFit="1" customWidth="1"/>
    <col min="17" max="20" width="11.875" style="179" customWidth="1"/>
    <col min="21" max="16384" width="9" style="179"/>
  </cols>
  <sheetData>
    <row r="1" spans="1:10" s="177" customFormat="1">
      <c r="A1" s="176" t="s">
        <v>479</v>
      </c>
      <c r="B1" s="170" t="s">
        <v>480</v>
      </c>
    </row>
    <row r="2" spans="1:10" s="177" customFormat="1"/>
    <row r="3" spans="1:10" s="177" customFormat="1">
      <c r="A3" s="177" t="s">
        <v>12</v>
      </c>
      <c r="B3" s="134" t="s">
        <v>330</v>
      </c>
    </row>
    <row r="4" spans="1:10" s="177" customFormat="1">
      <c r="A4" s="177" t="s">
        <v>13</v>
      </c>
      <c r="B4" s="134" t="s">
        <v>452</v>
      </c>
    </row>
    <row r="5" spans="1:10" s="177" customFormat="1">
      <c r="A5" s="177" t="s">
        <v>450</v>
      </c>
      <c r="B5" s="134" t="s">
        <v>451</v>
      </c>
    </row>
    <row r="6" spans="1:10" s="177" customFormat="1">
      <c r="A6" s="177" t="s">
        <v>15</v>
      </c>
      <c r="B6" s="178" t="s">
        <v>352</v>
      </c>
    </row>
    <row r="7" spans="1:10" s="177" customFormat="1">
      <c r="A7" s="3" t="s">
        <v>353</v>
      </c>
      <c r="B7" s="4">
        <v>45418</v>
      </c>
    </row>
    <row r="9" spans="1:10" s="284" customFormat="1">
      <c r="A9" s="283"/>
      <c r="C9" s="299" t="s">
        <v>105</v>
      </c>
      <c r="D9" s="299"/>
      <c r="E9" s="299"/>
      <c r="F9" s="300"/>
      <c r="G9" s="299" t="s">
        <v>331</v>
      </c>
      <c r="H9" s="299"/>
      <c r="I9" s="299"/>
      <c r="J9" s="300"/>
    </row>
    <row r="10" spans="1:10" s="284" customFormat="1">
      <c r="A10" s="283"/>
      <c r="B10" s="111"/>
      <c r="C10" s="111" t="s">
        <v>332</v>
      </c>
      <c r="D10" s="111" t="s">
        <v>333</v>
      </c>
      <c r="E10" s="111" t="s">
        <v>334</v>
      </c>
      <c r="F10" s="285" t="s">
        <v>3</v>
      </c>
      <c r="G10" s="111" t="s">
        <v>332</v>
      </c>
      <c r="H10" s="111" t="s">
        <v>333</v>
      </c>
      <c r="I10" s="111" t="s">
        <v>334</v>
      </c>
      <c r="J10" s="285" t="s">
        <v>3</v>
      </c>
    </row>
    <row r="11" spans="1:10">
      <c r="A11" s="301" t="s">
        <v>48</v>
      </c>
      <c r="B11" s="179" t="s">
        <v>32</v>
      </c>
      <c r="C11" s="181"/>
      <c r="D11" s="181"/>
      <c r="E11" s="181">
        <v>1231.7433887550001</v>
      </c>
      <c r="F11" s="181">
        <f>SUM(C11:E11)</f>
        <v>1231.7433887550001</v>
      </c>
      <c r="G11" s="180">
        <f>100*C11/SUM($F$11:$F$29)</f>
        <v>0</v>
      </c>
      <c r="H11" s="180">
        <f t="shared" ref="H11:J26" si="0">100*D11/SUM($F$11:$F$29)</f>
        <v>0</v>
      </c>
      <c r="I11" s="180">
        <f t="shared" si="0"/>
        <v>20.006657709948342</v>
      </c>
      <c r="J11" s="180">
        <f t="shared" si="0"/>
        <v>20.006657709948342</v>
      </c>
    </row>
    <row r="12" spans="1:10">
      <c r="A12" s="302"/>
      <c r="B12" s="179" t="s">
        <v>39</v>
      </c>
      <c r="C12" s="181"/>
      <c r="D12" s="181">
        <v>93.754781902000005</v>
      </c>
      <c r="E12" s="181">
        <v>575.72929082099995</v>
      </c>
      <c r="F12" s="181">
        <f t="shared" ref="F12:F29" si="1">SUM(C12:E12)</f>
        <v>669.48407272299994</v>
      </c>
      <c r="G12" s="180">
        <f t="shared" ref="G12:G27" si="2">100*C12/SUM($F$11:$F$29)</f>
        <v>0</v>
      </c>
      <c r="H12" s="180">
        <f t="shared" si="0"/>
        <v>1.5228170472098748</v>
      </c>
      <c r="I12" s="180">
        <f t="shared" si="0"/>
        <v>9.3513137234610504</v>
      </c>
      <c r="J12" s="180">
        <f t="shared" si="0"/>
        <v>10.874130770670925</v>
      </c>
    </row>
    <row r="13" spans="1:10">
      <c r="A13" s="302"/>
      <c r="B13" s="179" t="s">
        <v>335</v>
      </c>
      <c r="C13" s="181"/>
      <c r="D13" s="181">
        <v>241.16910210500001</v>
      </c>
      <c r="E13" s="181">
        <v>426.33802376699998</v>
      </c>
      <c r="F13" s="181">
        <f t="shared" si="1"/>
        <v>667.50712587199996</v>
      </c>
      <c r="G13" s="180">
        <f t="shared" si="2"/>
        <v>0</v>
      </c>
      <c r="H13" s="180">
        <f t="shared" si="0"/>
        <v>3.9172020082098711</v>
      </c>
      <c r="I13" s="180">
        <f t="shared" si="0"/>
        <v>6.9248180977562122</v>
      </c>
      <c r="J13" s="180">
        <f t="shared" si="0"/>
        <v>10.842020105966082</v>
      </c>
    </row>
    <row r="14" spans="1:10">
      <c r="A14" s="302"/>
      <c r="B14" s="179" t="s">
        <v>336</v>
      </c>
      <c r="C14" s="181"/>
      <c r="D14" s="181"/>
      <c r="E14" s="181">
        <v>199.57597979600001</v>
      </c>
      <c r="F14" s="181">
        <f t="shared" si="1"/>
        <v>199.57597979600001</v>
      </c>
      <c r="G14" s="180">
        <f t="shared" si="2"/>
        <v>0</v>
      </c>
      <c r="H14" s="180">
        <f t="shared" si="0"/>
        <v>0</v>
      </c>
      <c r="I14" s="180">
        <f t="shared" si="0"/>
        <v>3.2416234999580227</v>
      </c>
      <c r="J14" s="180">
        <f t="shared" si="0"/>
        <v>3.2416234999580227</v>
      </c>
    </row>
    <row r="15" spans="1:10" ht="15.75" customHeight="1">
      <c r="A15" s="302"/>
      <c r="B15" s="179" t="s">
        <v>448</v>
      </c>
      <c r="C15" s="181"/>
      <c r="D15" s="181"/>
      <c r="E15" s="181">
        <v>29.83614004</v>
      </c>
      <c r="F15" s="181">
        <f t="shared" si="1"/>
        <v>29.83614004</v>
      </c>
      <c r="G15" s="180">
        <f t="shared" si="2"/>
        <v>0</v>
      </c>
      <c r="H15" s="180">
        <f t="shared" si="0"/>
        <v>0</v>
      </c>
      <c r="I15" s="180">
        <f t="shared" si="0"/>
        <v>0.48461509646884343</v>
      </c>
      <c r="J15" s="180">
        <f t="shared" si="0"/>
        <v>0.48461509646884343</v>
      </c>
    </row>
    <row r="16" spans="1:10" ht="15.75" customHeight="1">
      <c r="A16" s="302"/>
      <c r="B16" s="179" t="s">
        <v>447</v>
      </c>
      <c r="C16" s="181"/>
      <c r="D16" s="181"/>
      <c r="E16" s="181">
        <v>17.885711598000011</v>
      </c>
      <c r="F16" s="181">
        <f t="shared" si="1"/>
        <v>17.885711598000011</v>
      </c>
      <c r="G16" s="180">
        <f t="shared" si="2"/>
        <v>0</v>
      </c>
      <c r="H16" s="180">
        <f t="shared" si="0"/>
        <v>0</v>
      </c>
      <c r="I16" s="180">
        <f t="shared" si="0"/>
        <v>0.29050962489981286</v>
      </c>
      <c r="J16" s="180">
        <f t="shared" si="0"/>
        <v>0.29050962489981286</v>
      </c>
    </row>
    <row r="17" spans="1:10">
      <c r="A17" s="302"/>
      <c r="B17" s="179" t="s">
        <v>449</v>
      </c>
      <c r="C17" s="181"/>
      <c r="D17" s="181"/>
      <c r="E17" s="181">
        <v>11.361065868999999</v>
      </c>
      <c r="F17" s="181">
        <f t="shared" si="1"/>
        <v>11.361065868999999</v>
      </c>
      <c r="G17" s="180">
        <f t="shared" si="2"/>
        <v>0</v>
      </c>
      <c r="H17" s="180">
        <f t="shared" si="0"/>
        <v>0</v>
      </c>
      <c r="I17" s="180">
        <f t="shared" si="0"/>
        <v>0.18453271853239092</v>
      </c>
      <c r="J17" s="180">
        <f t="shared" si="0"/>
        <v>0.18453271853239092</v>
      </c>
    </row>
    <row r="18" spans="1:10">
      <c r="A18" s="303" t="s">
        <v>47</v>
      </c>
      <c r="B18" s="179" t="s">
        <v>34</v>
      </c>
      <c r="C18" s="181">
        <v>16.335573065999998</v>
      </c>
      <c r="D18" s="181">
        <v>161.49325565699999</v>
      </c>
      <c r="E18" s="181">
        <v>604.59903651500008</v>
      </c>
      <c r="F18" s="181">
        <f t="shared" si="1"/>
        <v>782.42786523800009</v>
      </c>
      <c r="G18" s="180">
        <f t="shared" si="2"/>
        <v>0.26533141708814123</v>
      </c>
      <c r="H18" s="180">
        <f t="shared" si="0"/>
        <v>2.6230628212752096</v>
      </c>
      <c r="I18" s="180">
        <f t="shared" si="0"/>
        <v>9.8202321082042534</v>
      </c>
      <c r="J18" s="180">
        <f t="shared" si="0"/>
        <v>12.708626346567605</v>
      </c>
    </row>
    <row r="19" spans="1:10">
      <c r="A19" s="304"/>
      <c r="B19" s="179" t="s">
        <v>36</v>
      </c>
      <c r="C19" s="181">
        <v>0.30434604499999995</v>
      </c>
      <c r="D19" s="181">
        <v>273.38566512</v>
      </c>
      <c r="E19" s="181">
        <v>216.01472984599999</v>
      </c>
      <c r="F19" s="181">
        <f t="shared" si="1"/>
        <v>489.70474101100001</v>
      </c>
      <c r="G19" s="180">
        <f t="shared" si="2"/>
        <v>4.9433568739070026E-3</v>
      </c>
      <c r="H19" s="180">
        <f t="shared" si="0"/>
        <v>4.4404812518545791</v>
      </c>
      <c r="I19" s="180">
        <f t="shared" si="0"/>
        <v>3.50863077471366</v>
      </c>
      <c r="J19" s="180">
        <f t="shared" si="0"/>
        <v>7.9540553834421459</v>
      </c>
    </row>
    <row r="20" spans="1:10">
      <c r="A20" s="304"/>
      <c r="B20" s="179" t="s">
        <v>38</v>
      </c>
      <c r="C20" s="181">
        <v>44.842609465000002</v>
      </c>
      <c r="D20" s="181">
        <v>271.24738376699997</v>
      </c>
      <c r="E20" s="181">
        <v>25.763423</v>
      </c>
      <c r="F20" s="181">
        <f t="shared" si="1"/>
        <v>341.85341623199997</v>
      </c>
      <c r="G20" s="180">
        <f t="shared" si="2"/>
        <v>0.7283584767554151</v>
      </c>
      <c r="H20" s="180">
        <f t="shared" si="0"/>
        <v>4.4057501028932062</v>
      </c>
      <c r="I20" s="180">
        <f t="shared" si="0"/>
        <v>0.41846377265202761</v>
      </c>
      <c r="J20" s="180">
        <f t="shared" si="0"/>
        <v>5.5525723523006478</v>
      </c>
    </row>
    <row r="21" spans="1:10">
      <c r="A21" s="304"/>
      <c r="B21" s="179" t="s">
        <v>16</v>
      </c>
      <c r="C21" s="181"/>
      <c r="D21" s="181">
        <v>221.63569387499999</v>
      </c>
      <c r="E21" s="181">
        <v>113.76186794100002</v>
      </c>
      <c r="F21" s="181">
        <f t="shared" si="1"/>
        <v>335.39756181600001</v>
      </c>
      <c r="G21" s="180">
        <f t="shared" si="2"/>
        <v>0</v>
      </c>
      <c r="H21" s="180">
        <f t="shared" si="0"/>
        <v>3.5999295828540485</v>
      </c>
      <c r="I21" s="180">
        <f t="shared" si="0"/>
        <v>1.8477832096508537</v>
      </c>
      <c r="J21" s="180">
        <f t="shared" si="0"/>
        <v>5.4477127925049027</v>
      </c>
    </row>
    <row r="22" spans="1:10">
      <c r="A22" s="304"/>
      <c r="B22" s="179" t="s">
        <v>37</v>
      </c>
      <c r="C22" s="181">
        <v>109.47245189299998</v>
      </c>
      <c r="D22" s="181">
        <v>121.076915036</v>
      </c>
      <c r="E22" s="181">
        <v>37.803528281999888</v>
      </c>
      <c r="F22" s="181">
        <f t="shared" si="1"/>
        <v>268.35289521099986</v>
      </c>
      <c r="G22" s="180">
        <f t="shared" si="2"/>
        <v>1.7781121406348985</v>
      </c>
      <c r="H22" s="180">
        <f t="shared" si="0"/>
        <v>1.9665982523763856</v>
      </c>
      <c r="I22" s="180">
        <f t="shared" si="0"/>
        <v>0.61402582507934989</v>
      </c>
      <c r="J22" s="180">
        <f t="shared" si="0"/>
        <v>4.3587362180906339</v>
      </c>
    </row>
    <row r="23" spans="1:10">
      <c r="A23" s="304"/>
      <c r="B23" s="179" t="s">
        <v>40</v>
      </c>
      <c r="C23" s="181">
        <v>51.755882</v>
      </c>
      <c r="D23" s="181">
        <v>194.35562200000001</v>
      </c>
      <c r="E23" s="181">
        <v>17.904744999999991</v>
      </c>
      <c r="F23" s="181">
        <f t="shared" si="1"/>
        <v>264.01624900000002</v>
      </c>
      <c r="G23" s="180">
        <f t="shared" si="2"/>
        <v>0.84064767475397861</v>
      </c>
      <c r="H23" s="180">
        <f t="shared" si="0"/>
        <v>3.15683155993097</v>
      </c>
      <c r="I23" s="180">
        <f t="shared" si="0"/>
        <v>0.29081877594730038</v>
      </c>
      <c r="J23" s="180">
        <f t="shared" si="0"/>
        <v>4.288298010632249</v>
      </c>
    </row>
    <row r="24" spans="1:10">
      <c r="A24" s="304"/>
      <c r="B24" s="179" t="s">
        <v>42</v>
      </c>
      <c r="C24" s="181"/>
      <c r="D24" s="181">
        <v>168.86648748900001</v>
      </c>
      <c r="E24" s="181">
        <v>87.370106652999993</v>
      </c>
      <c r="F24" s="181">
        <f t="shared" si="1"/>
        <v>256.236594142</v>
      </c>
      <c r="G24" s="180">
        <f t="shared" si="2"/>
        <v>0</v>
      </c>
      <c r="H24" s="180">
        <f t="shared" si="0"/>
        <v>2.7428229326958364</v>
      </c>
      <c r="I24" s="180">
        <f t="shared" si="0"/>
        <v>1.419113618831799</v>
      </c>
      <c r="J24" s="180">
        <f t="shared" si="0"/>
        <v>4.1619365515276359</v>
      </c>
    </row>
    <row r="25" spans="1:10">
      <c r="A25" s="304"/>
      <c r="B25" s="179" t="s">
        <v>33</v>
      </c>
      <c r="C25" s="181">
        <v>211.04866452199991</v>
      </c>
      <c r="D25" s="181">
        <v>2.6641407770000001</v>
      </c>
      <c r="E25" s="181">
        <v>7.1054273576010019E-14</v>
      </c>
      <c r="F25" s="181">
        <f t="shared" si="1"/>
        <v>213.71280529899997</v>
      </c>
      <c r="G25" s="180">
        <f t="shared" si="2"/>
        <v>3.4279691937305161</v>
      </c>
      <c r="H25" s="180">
        <f t="shared" si="0"/>
        <v>4.3272448712250867E-2</v>
      </c>
      <c r="I25" s="180">
        <f t="shared" si="0"/>
        <v>1.1541028295683549E-15</v>
      </c>
      <c r="J25" s="180">
        <f t="shared" si="0"/>
        <v>3.4712416424427674</v>
      </c>
    </row>
    <row r="26" spans="1:10">
      <c r="A26" s="304"/>
      <c r="B26" s="179" t="s">
        <v>35</v>
      </c>
      <c r="C26" s="181">
        <v>118.382226778</v>
      </c>
      <c r="D26" s="181">
        <v>74.702510426000003</v>
      </c>
      <c r="E26" s="181">
        <v>1.7108857970000004</v>
      </c>
      <c r="F26" s="181">
        <f t="shared" si="1"/>
        <v>194.79562300100002</v>
      </c>
      <c r="G26" s="180">
        <f t="shared" si="2"/>
        <v>1.9228296345741704</v>
      </c>
      <c r="H26" s="180">
        <f t="shared" si="0"/>
        <v>1.2133595112513347</v>
      </c>
      <c r="I26" s="180">
        <f t="shared" si="0"/>
        <v>2.7789153839898967E-2</v>
      </c>
      <c r="J26" s="180">
        <f t="shared" si="0"/>
        <v>3.1639782996654042</v>
      </c>
    </row>
    <row r="27" spans="1:10">
      <c r="A27" s="304"/>
      <c r="B27" s="179" t="s">
        <v>41</v>
      </c>
      <c r="C27" s="181">
        <v>105.940041171</v>
      </c>
      <c r="D27" s="181">
        <v>11.644125094</v>
      </c>
      <c r="E27" s="181">
        <v>6.2701208190000006</v>
      </c>
      <c r="F27" s="181">
        <f t="shared" si="1"/>
        <v>123.85428708400001</v>
      </c>
      <c r="G27" s="180">
        <f t="shared" si="2"/>
        <v>1.7207367710155517</v>
      </c>
      <c r="H27" s="180">
        <f t="shared" ref="H27" si="3">100*D27/SUM($F$11:$F$29)</f>
        <v>0.18913032309671685</v>
      </c>
      <c r="I27" s="180">
        <f t="shared" ref="I27" si="4">100*E27/SUM($F$11:$F$29)</f>
        <v>0.10184277193689527</v>
      </c>
      <c r="J27" s="180">
        <f t="shared" ref="J27" si="5">100*F27/SUM($F$11:$F$29)</f>
        <v>2.0117098660491637</v>
      </c>
    </row>
    <row r="28" spans="1:10">
      <c r="A28" s="304"/>
      <c r="B28" s="179" t="s">
        <v>43</v>
      </c>
      <c r="C28" s="181">
        <v>16.464017027000001</v>
      </c>
      <c r="D28" s="181">
        <v>39.359264959000001</v>
      </c>
      <c r="E28" s="181">
        <v>0.97285768399997985</v>
      </c>
      <c r="F28" s="181">
        <f t="shared" si="1"/>
        <v>56.796139669999981</v>
      </c>
      <c r="G28" s="180">
        <f t="shared" ref="G28:G30" si="6">100*C28/SUM($F$11:$F$29)</f>
        <v>0.26741767497764718</v>
      </c>
      <c r="H28" s="180">
        <f t="shared" ref="H28:H30" si="7">100*D28/SUM($F$11:$F$29)</f>
        <v>0.63929496105986749</v>
      </c>
      <c r="I28" s="180">
        <f t="shared" ref="I28:I29" si="8">100*E28/SUM($F$11:$F$29)</f>
        <v>1.5801692837948814E-2</v>
      </c>
      <c r="J28" s="180">
        <f t="shared" ref="J28:J29" si="9">100*F28/SUM($F$11:$F$29)</f>
        <v>0.92251432887546359</v>
      </c>
    </row>
    <row r="29" spans="1:10">
      <c r="A29" s="304"/>
      <c r="B29" s="179" t="s">
        <v>446</v>
      </c>
      <c r="C29" s="181"/>
      <c r="D29" s="181"/>
      <c r="E29" s="181">
        <v>2.1258161019999999</v>
      </c>
      <c r="F29" s="181">
        <f t="shared" si="1"/>
        <v>2.1258161019999999</v>
      </c>
      <c r="G29" s="180">
        <f t="shared" si="6"/>
        <v>0</v>
      </c>
      <c r="H29" s="180">
        <f t="shared" si="7"/>
        <v>0</v>
      </c>
      <c r="I29" s="180">
        <f t="shared" si="8"/>
        <v>3.452868145693791E-2</v>
      </c>
      <c r="J29" s="180">
        <f t="shared" si="9"/>
        <v>3.452868145693791E-2</v>
      </c>
    </row>
    <row r="30" spans="1:10">
      <c r="A30" s="33"/>
      <c r="C30" s="182"/>
      <c r="D30" s="182"/>
      <c r="E30" s="182"/>
      <c r="F30" s="181">
        <f>SUM(F11:F29)</f>
        <v>6156.6674784590014</v>
      </c>
      <c r="G30" s="179">
        <f t="shared" si="6"/>
        <v>0</v>
      </c>
      <c r="H30" s="179">
        <f t="shared" si="7"/>
        <v>0</v>
      </c>
      <c r="J30" s="180">
        <f>SUM(J11:J29)</f>
        <v>99.999999999999957</v>
      </c>
    </row>
    <row r="33" spans="1:7">
      <c r="A33" s="183"/>
      <c r="C33" s="184"/>
    </row>
    <row r="34" spans="1:7">
      <c r="A34" s="183"/>
      <c r="C34" s="184"/>
    </row>
    <row r="35" spans="1:7">
      <c r="A35" s="183"/>
      <c r="C35" s="184"/>
      <c r="G35" s="185"/>
    </row>
    <row r="36" spans="1:7">
      <c r="A36" s="183"/>
      <c r="C36" s="184"/>
    </row>
    <row r="37" spans="1:7">
      <c r="A37" s="183"/>
      <c r="C37" s="184"/>
    </row>
    <row r="38" spans="1:7">
      <c r="A38" s="183"/>
    </row>
    <row r="39" spans="1:7">
      <c r="A39" s="183"/>
    </row>
    <row r="40" spans="1:7">
      <c r="A40" s="183"/>
    </row>
    <row r="41" spans="1:7">
      <c r="A41" s="183"/>
    </row>
    <row r="42" spans="1:7">
      <c r="A42" s="183"/>
    </row>
    <row r="43" spans="1:7">
      <c r="A43" s="183"/>
    </row>
    <row r="44" spans="1:7">
      <c r="A44" s="183"/>
    </row>
    <row r="45" spans="1:7">
      <c r="A45" s="183"/>
    </row>
    <row r="46" spans="1:7">
      <c r="A46" s="183"/>
    </row>
    <row r="47" spans="1:7">
      <c r="A47" s="183"/>
    </row>
    <row r="48" spans="1:7">
      <c r="A48" s="183"/>
    </row>
    <row r="49" spans="1:1">
      <c r="A49" s="183"/>
    </row>
    <row r="50" spans="1:1">
      <c r="A50" s="183"/>
    </row>
    <row r="51" spans="1:1">
      <c r="A51" s="183"/>
    </row>
    <row r="52" spans="1:1">
      <c r="A52" s="183"/>
    </row>
    <row r="53" spans="1:1">
      <c r="A53" s="183"/>
    </row>
  </sheetData>
  <sortState xmlns:xlrd2="http://schemas.microsoft.com/office/spreadsheetml/2017/richdata2" ref="L14:P31">
    <sortCondition descending="1" ref="P14:P31"/>
  </sortState>
  <mergeCells count="4">
    <mergeCell ref="G9:J9"/>
    <mergeCell ref="C9:F9"/>
    <mergeCell ref="A11:A17"/>
    <mergeCell ref="A18:A29"/>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Blad25"/>
  <dimension ref="A1:J64"/>
  <sheetViews>
    <sheetView workbookViewId="0">
      <selection activeCell="E35" sqref="E35"/>
    </sheetView>
  </sheetViews>
  <sheetFormatPr defaultColWidth="9" defaultRowHeight="11.25"/>
  <cols>
    <col min="1" max="1" width="21" style="24" customWidth="1"/>
    <col min="2" max="4" width="12.5" style="24" customWidth="1"/>
    <col min="5" max="16384" width="9" style="24"/>
  </cols>
  <sheetData>
    <row r="1" spans="1:4" s="10" customFormat="1" ht="12">
      <c r="A1" s="10" t="s">
        <v>31</v>
      </c>
      <c r="B1" s="10" t="s">
        <v>365</v>
      </c>
    </row>
    <row r="2" spans="1:4" s="10" customFormat="1" ht="12"/>
    <row r="3" spans="1:4" s="3" customFormat="1" ht="12">
      <c r="A3" s="3" t="s">
        <v>12</v>
      </c>
      <c r="B3" s="3" t="s">
        <v>369</v>
      </c>
    </row>
    <row r="4" spans="1:4" s="3" customFormat="1" ht="12">
      <c r="A4" s="3" t="s">
        <v>13</v>
      </c>
      <c r="B4" s="3" t="s">
        <v>370</v>
      </c>
    </row>
    <row r="5" spans="1:4" s="3" customFormat="1" ht="12">
      <c r="A5" s="3" t="s">
        <v>15</v>
      </c>
      <c r="B5" s="3" t="s">
        <v>352</v>
      </c>
    </row>
    <row r="6" spans="1:4" s="3" customFormat="1" ht="12">
      <c r="A6" s="3" t="s">
        <v>353</v>
      </c>
      <c r="B6" s="4">
        <v>45418</v>
      </c>
    </row>
    <row r="7" spans="1:4">
      <c r="B7" s="28"/>
    </row>
    <row r="8" spans="1:4">
      <c r="A8" s="23" t="s">
        <v>515</v>
      </c>
      <c r="B8" s="23">
        <v>2021</v>
      </c>
      <c r="C8" s="23">
        <v>2022</v>
      </c>
      <c r="D8" s="23">
        <v>2023</v>
      </c>
    </row>
    <row r="9" spans="1:4">
      <c r="A9" s="24" t="s">
        <v>19</v>
      </c>
      <c r="B9" s="24">
        <v>10.54</v>
      </c>
      <c r="C9" s="24">
        <v>11.91</v>
      </c>
      <c r="D9" s="24">
        <v>14.07</v>
      </c>
    </row>
    <row r="10" spans="1:4">
      <c r="A10" s="24" t="s">
        <v>32</v>
      </c>
      <c r="B10" s="24">
        <v>8.11</v>
      </c>
      <c r="C10" s="24">
        <v>9.6999999999999993</v>
      </c>
      <c r="D10" s="24">
        <v>10.6</v>
      </c>
    </row>
    <row r="11" spans="1:4">
      <c r="A11" s="29" t="s">
        <v>33</v>
      </c>
      <c r="B11" s="24">
        <v>12.02</v>
      </c>
      <c r="C11" s="24">
        <v>9.67</v>
      </c>
      <c r="D11" s="24">
        <v>9.2200000000000006</v>
      </c>
    </row>
    <row r="12" spans="1:4">
      <c r="A12" s="24" t="s">
        <v>34</v>
      </c>
      <c r="B12" s="24">
        <v>8.4600000000000009</v>
      </c>
      <c r="C12" s="24">
        <v>9.61</v>
      </c>
      <c r="D12" s="24">
        <v>8.7899999999999991</v>
      </c>
    </row>
    <row r="13" spans="1:4">
      <c r="A13" s="29" t="s">
        <v>36</v>
      </c>
      <c r="B13" s="24">
        <v>9.6300000000000008</v>
      </c>
      <c r="C13" s="24">
        <v>8.1999999999999993</v>
      </c>
      <c r="D13" s="24">
        <v>7.35</v>
      </c>
    </row>
    <row r="14" spans="1:4">
      <c r="A14" s="24" t="s">
        <v>35</v>
      </c>
      <c r="B14" s="24">
        <v>11.11</v>
      </c>
      <c r="C14" s="24">
        <v>9.2100000000000009</v>
      </c>
      <c r="D14" s="24">
        <v>7.21</v>
      </c>
    </row>
    <row r="15" spans="1:4">
      <c r="A15" s="29" t="s">
        <v>37</v>
      </c>
      <c r="B15" s="24">
        <v>7.01</v>
      </c>
      <c r="C15" s="24">
        <v>6.64</v>
      </c>
      <c r="D15" s="24">
        <v>7.2</v>
      </c>
    </row>
    <row r="16" spans="1:4">
      <c r="A16" s="24" t="s">
        <v>38</v>
      </c>
      <c r="B16" s="24">
        <v>6.8</v>
      </c>
      <c r="C16" s="24">
        <v>6.57</v>
      </c>
      <c r="D16" s="24">
        <v>6.79</v>
      </c>
    </row>
    <row r="17" spans="1:5">
      <c r="A17" s="29" t="s">
        <v>39</v>
      </c>
      <c r="B17" s="24">
        <v>5.05</v>
      </c>
      <c r="C17" s="24">
        <v>6.11</v>
      </c>
      <c r="D17" s="24">
        <v>6.63</v>
      </c>
    </row>
    <row r="18" spans="1:5">
      <c r="A18" s="24" t="s">
        <v>40</v>
      </c>
      <c r="B18" s="24">
        <v>5.71</v>
      </c>
      <c r="C18" s="24">
        <v>5.81</v>
      </c>
      <c r="D18" s="24">
        <v>6.13</v>
      </c>
    </row>
    <row r="19" spans="1:5">
      <c r="A19" s="29" t="s">
        <v>41</v>
      </c>
      <c r="B19" s="24">
        <v>6.18</v>
      </c>
      <c r="C19" s="24">
        <v>5.04</v>
      </c>
      <c r="D19" s="24">
        <v>4.41</v>
      </c>
    </row>
    <row r="20" spans="1:5">
      <c r="A20" s="29" t="s">
        <v>16</v>
      </c>
      <c r="B20" s="24">
        <v>2.94</v>
      </c>
      <c r="C20" s="24">
        <v>3.59</v>
      </c>
      <c r="D20" s="24">
        <v>3.74</v>
      </c>
    </row>
    <row r="21" spans="1:5">
      <c r="A21" s="29" t="s">
        <v>42</v>
      </c>
      <c r="B21" s="24">
        <v>2.59</v>
      </c>
      <c r="C21" s="24">
        <v>3.26</v>
      </c>
      <c r="D21" s="24">
        <v>3.69</v>
      </c>
    </row>
    <row r="22" spans="1:5">
      <c r="A22" s="29" t="s">
        <v>43</v>
      </c>
      <c r="B22" s="24">
        <v>2.5099999999999998</v>
      </c>
      <c r="C22" s="24">
        <v>2.78</v>
      </c>
      <c r="D22" s="24">
        <v>2.25</v>
      </c>
    </row>
    <row r="23" spans="1:5">
      <c r="A23" s="29" t="s">
        <v>29</v>
      </c>
      <c r="B23" s="24">
        <v>1.34</v>
      </c>
      <c r="C23" s="24">
        <v>1.92</v>
      </c>
      <c r="D23" s="24">
        <v>1.91</v>
      </c>
    </row>
    <row r="24" spans="1:5" s="23" customFormat="1">
      <c r="A24" s="30" t="s">
        <v>3</v>
      </c>
      <c r="B24" s="25">
        <f>SUM(B9:B23)</f>
        <v>99.999999999999986</v>
      </c>
      <c r="C24" s="25">
        <f t="shared" ref="C24:D24" si="0">SUM(C9:C23)</f>
        <v>100.02000000000001</v>
      </c>
      <c r="D24" s="25">
        <f t="shared" si="0"/>
        <v>99.989999999999981</v>
      </c>
    </row>
    <row r="25" spans="1:5">
      <c r="A25" s="29"/>
    </row>
    <row r="26" spans="1:5">
      <c r="A26" s="29"/>
      <c r="D26" s="29"/>
    </row>
    <row r="27" spans="1:5">
      <c r="A27" s="29"/>
    </row>
    <row r="28" spans="1:5">
      <c r="A28" s="29"/>
    </row>
    <row r="30" spans="1:5">
      <c r="A30" s="26"/>
      <c r="B30" s="26"/>
    </row>
    <row r="31" spans="1:5">
      <c r="E31" s="31"/>
    </row>
    <row r="32" spans="1:5">
      <c r="D32" s="31"/>
      <c r="E32" s="31"/>
    </row>
    <row r="33" spans="1:8" ht="12">
      <c r="A33" s="32"/>
      <c r="B33" s="2"/>
      <c r="C33" s="26"/>
      <c r="D33" s="26"/>
      <c r="E33" s="26"/>
      <c r="G33" s="31"/>
      <c r="H33" s="31"/>
    </row>
    <row r="34" spans="1:8" ht="12">
      <c r="A34" s="32"/>
      <c r="B34" s="2"/>
      <c r="C34" s="26"/>
      <c r="D34" s="26"/>
      <c r="E34" s="26"/>
      <c r="G34" s="31"/>
      <c r="H34" s="31"/>
    </row>
    <row r="35" spans="1:8" ht="12">
      <c r="A35" s="32"/>
      <c r="B35" s="2"/>
      <c r="C35" s="26"/>
      <c r="D35" s="26"/>
      <c r="E35" s="26"/>
      <c r="G35" s="31"/>
      <c r="H35" s="31"/>
    </row>
    <row r="36" spans="1:8" ht="12">
      <c r="A36" s="32"/>
      <c r="B36" s="2"/>
      <c r="C36" s="26"/>
      <c r="D36" s="26"/>
      <c r="E36" s="26"/>
      <c r="F36" s="26"/>
      <c r="G36" s="31"/>
      <c r="H36" s="31"/>
    </row>
    <row r="37" spans="1:8" ht="12">
      <c r="A37" s="32"/>
      <c r="B37" s="2"/>
      <c r="C37" s="26"/>
      <c r="D37" s="26"/>
      <c r="E37" s="26"/>
      <c r="F37" s="26"/>
      <c r="G37" s="31"/>
      <c r="H37" s="31"/>
    </row>
    <row r="38" spans="1:8" ht="12">
      <c r="A38" s="32"/>
      <c r="B38" s="2"/>
      <c r="C38" s="26"/>
      <c r="D38" s="26"/>
      <c r="E38" s="26"/>
      <c r="F38" s="26"/>
      <c r="G38" s="31"/>
      <c r="H38" s="31"/>
    </row>
    <row r="39" spans="1:8" ht="12">
      <c r="A39" s="32"/>
      <c r="B39" s="2"/>
      <c r="C39" s="26"/>
      <c r="D39" s="26"/>
      <c r="E39" s="26"/>
      <c r="F39" s="26"/>
      <c r="G39" s="31"/>
      <c r="H39" s="31"/>
    </row>
    <row r="40" spans="1:8" ht="12">
      <c r="A40" s="32"/>
      <c r="B40" s="2"/>
      <c r="C40" s="26"/>
      <c r="D40" s="26"/>
      <c r="E40" s="26"/>
      <c r="F40" s="26"/>
      <c r="G40" s="31"/>
      <c r="H40" s="31"/>
    </row>
    <row r="41" spans="1:8" ht="12">
      <c r="A41" s="32"/>
      <c r="B41" s="2"/>
      <c r="C41" s="26"/>
      <c r="D41" s="26"/>
      <c r="E41" s="26"/>
      <c r="F41" s="26"/>
      <c r="G41" s="31"/>
      <c r="H41" s="31"/>
    </row>
    <row r="42" spans="1:8" ht="12">
      <c r="A42" s="32"/>
      <c r="B42" s="2"/>
      <c r="C42" s="26"/>
      <c r="D42" s="26"/>
      <c r="E42" s="26"/>
      <c r="F42" s="26"/>
      <c r="G42" s="31"/>
      <c r="H42" s="31"/>
    </row>
    <row r="43" spans="1:8" ht="12">
      <c r="A43" s="32"/>
      <c r="B43" s="2"/>
      <c r="C43" s="26"/>
      <c r="D43" s="26"/>
      <c r="E43" s="26"/>
      <c r="F43" s="26"/>
      <c r="G43" s="31"/>
      <c r="H43" s="31"/>
    </row>
    <row r="44" spans="1:8">
      <c r="D44" s="26"/>
      <c r="E44" s="26"/>
      <c r="F44" s="26"/>
    </row>
    <row r="45" spans="1:8">
      <c r="D45" s="26"/>
      <c r="E45" s="26"/>
      <c r="F45" s="26"/>
    </row>
    <row r="46" spans="1:8">
      <c r="D46" s="26"/>
      <c r="E46" s="26"/>
      <c r="F46" s="26"/>
    </row>
    <row r="47" spans="1:8">
      <c r="D47" s="26"/>
      <c r="E47" s="26"/>
      <c r="F47" s="26"/>
    </row>
    <row r="48" spans="1:8">
      <c r="D48" s="26"/>
      <c r="E48" s="26"/>
      <c r="F48" s="26"/>
    </row>
    <row r="64" spans="10:10" ht="12">
      <c r="J64" s="27"/>
    </row>
  </sheetData>
  <sortState xmlns:xlrd2="http://schemas.microsoft.com/office/spreadsheetml/2017/richdata2" ref="D9:E33">
    <sortCondition descending="1" ref="E33"/>
  </sortState>
  <pageMargins left="0.7" right="0.7" top="0.75" bottom="0.75" header="0.3" footer="0.3"/>
  <pageSetup paperSize="9" orientation="portrait" r:id="rId1"/>
  <ignoredErrors>
    <ignoredError sqref="B24:D24" formulaRange="1"/>
  </ignoredErrors>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Blad23"/>
  <dimension ref="A1:Q28"/>
  <sheetViews>
    <sheetView workbookViewId="0">
      <selection activeCell="C23" sqref="C23"/>
    </sheetView>
  </sheetViews>
  <sheetFormatPr defaultColWidth="9" defaultRowHeight="12"/>
  <cols>
    <col min="1" max="1" width="12.125" style="35" customWidth="1"/>
    <col min="2" max="2" width="29" style="178" customWidth="1"/>
    <col min="3" max="4" width="26.75" style="178" customWidth="1"/>
    <col min="5" max="5" width="26.75" style="35" customWidth="1"/>
    <col min="6" max="6" width="11.375" style="35" customWidth="1"/>
    <col min="7" max="7" width="12.375" style="35" customWidth="1"/>
    <col min="8" max="16384" width="9" style="35"/>
  </cols>
  <sheetData>
    <row r="1" spans="1:17" s="36" customFormat="1">
      <c r="A1" s="100" t="s">
        <v>477</v>
      </c>
      <c r="B1" s="43" t="s">
        <v>478</v>
      </c>
      <c r="C1" s="186"/>
      <c r="D1" s="186"/>
    </row>
    <row r="2" spans="1:17">
      <c r="B2" s="35"/>
    </row>
    <row r="3" spans="1:17">
      <c r="A3" s="35" t="s">
        <v>12</v>
      </c>
      <c r="B3" s="55" t="s">
        <v>105</v>
      </c>
      <c r="C3" s="35"/>
      <c r="D3" s="35"/>
    </row>
    <row r="4" spans="1:17">
      <c r="A4" s="35" t="s">
        <v>13</v>
      </c>
      <c r="B4" s="55" t="s">
        <v>338</v>
      </c>
      <c r="C4" s="35"/>
      <c r="D4" s="35"/>
    </row>
    <row r="5" spans="1:17">
      <c r="A5" s="35" t="s">
        <v>15</v>
      </c>
      <c r="B5" s="55" t="s">
        <v>352</v>
      </c>
      <c r="C5" s="35"/>
      <c r="D5" s="35"/>
    </row>
    <row r="6" spans="1:17">
      <c r="A6" s="3" t="s">
        <v>353</v>
      </c>
      <c r="B6" s="4">
        <v>45418</v>
      </c>
      <c r="C6" s="35"/>
      <c r="D6" s="35"/>
    </row>
    <row r="7" spans="1:17">
      <c r="A7" s="3"/>
      <c r="B7" s="4"/>
      <c r="C7" s="35"/>
      <c r="D7" s="35"/>
    </row>
    <row r="8" spans="1:17" s="36" customFormat="1">
      <c r="A8" s="36" t="s">
        <v>0</v>
      </c>
      <c r="B8" s="36" t="s">
        <v>339</v>
      </c>
      <c r="C8" s="36" t="s">
        <v>340</v>
      </c>
      <c r="D8" s="36" t="s">
        <v>341</v>
      </c>
      <c r="E8" s="36" t="s">
        <v>342</v>
      </c>
      <c r="F8" s="36" t="s">
        <v>299</v>
      </c>
    </row>
    <row r="9" spans="1:17">
      <c r="A9" s="137">
        <v>2015</v>
      </c>
      <c r="B9" s="187">
        <v>1485.1037194820001</v>
      </c>
      <c r="C9" s="187">
        <v>1253.846479911</v>
      </c>
      <c r="D9" s="187">
        <v>174.956601659</v>
      </c>
      <c r="E9" s="187">
        <v>12.435053999999996</v>
      </c>
      <c r="F9" s="187">
        <v>2926.341855052</v>
      </c>
      <c r="M9" s="37"/>
      <c r="N9" s="37"/>
      <c r="O9" s="33"/>
      <c r="P9" s="117"/>
      <c r="Q9" s="188"/>
    </row>
    <row r="10" spans="1:17">
      <c r="A10" s="137">
        <v>2016</v>
      </c>
      <c r="B10" s="187">
        <v>1398.1693154270004</v>
      </c>
      <c r="C10" s="187">
        <v>1233.772795499</v>
      </c>
      <c r="D10" s="187">
        <v>194.44418204600001</v>
      </c>
      <c r="E10" s="187">
        <v>33.157860361000012</v>
      </c>
      <c r="F10" s="187">
        <v>2859.5441533330004</v>
      </c>
      <c r="M10" s="37"/>
      <c r="N10" s="37"/>
      <c r="O10" s="33"/>
      <c r="P10" s="117"/>
      <c r="Q10" s="188"/>
    </row>
    <row r="11" spans="1:17">
      <c r="A11" s="137">
        <v>2017</v>
      </c>
      <c r="B11" s="187">
        <v>1468.7976150499999</v>
      </c>
      <c r="C11" s="187">
        <v>1346.381100797</v>
      </c>
      <c r="D11" s="187">
        <v>210.863204274</v>
      </c>
      <c r="E11" s="187">
        <v>60.541412928999996</v>
      </c>
      <c r="F11" s="187">
        <v>3086.58333305</v>
      </c>
      <c r="O11" s="33"/>
      <c r="P11" s="117"/>
      <c r="Q11" s="188"/>
    </row>
    <row r="12" spans="1:17">
      <c r="A12" s="137">
        <v>2018</v>
      </c>
      <c r="B12" s="187">
        <v>1533.7456726680002</v>
      </c>
      <c r="C12" s="187">
        <v>1260.1407607650001</v>
      </c>
      <c r="D12" s="187">
        <v>232.86648673400003</v>
      </c>
      <c r="E12" s="187">
        <v>21.740478571000008</v>
      </c>
      <c r="F12" s="187">
        <v>3048.493398738</v>
      </c>
      <c r="O12" s="33"/>
      <c r="P12" s="117"/>
      <c r="Q12" s="188"/>
    </row>
    <row r="13" spans="1:17">
      <c r="A13" s="137">
        <v>2019</v>
      </c>
      <c r="B13" s="187">
        <v>1721.803465237</v>
      </c>
      <c r="C13" s="187">
        <v>1675.383705838</v>
      </c>
      <c r="D13" s="187">
        <v>293.77548277199992</v>
      </c>
      <c r="E13" s="187">
        <v>41.381143339000005</v>
      </c>
      <c r="F13" s="189">
        <v>3732.3437971860003</v>
      </c>
      <c r="O13" s="33"/>
      <c r="P13" s="117"/>
      <c r="Q13" s="188"/>
    </row>
    <row r="14" spans="1:17">
      <c r="A14" s="137">
        <v>2020</v>
      </c>
      <c r="B14" s="187">
        <v>1751.9144757000004</v>
      </c>
      <c r="C14" s="187">
        <v>1833.5537783560003</v>
      </c>
      <c r="D14" s="187">
        <v>235.06347787799999</v>
      </c>
      <c r="E14" s="187">
        <v>21.220973084000036</v>
      </c>
      <c r="F14" s="189">
        <v>3841.7527050180006</v>
      </c>
      <c r="O14" s="33"/>
      <c r="P14" s="117"/>
      <c r="Q14" s="188"/>
    </row>
    <row r="15" spans="1:17">
      <c r="A15" s="137">
        <v>2021</v>
      </c>
      <c r="B15" s="187">
        <v>1866.9675437620001</v>
      </c>
      <c r="C15" s="187">
        <v>2558.2047627519996</v>
      </c>
      <c r="D15" s="187">
        <v>271.86973853799998</v>
      </c>
      <c r="E15" s="187"/>
      <c r="F15" s="187">
        <v>4697.0420450519996</v>
      </c>
      <c r="O15" s="190"/>
      <c r="P15" s="117"/>
      <c r="Q15" s="188"/>
    </row>
    <row r="16" spans="1:17">
      <c r="A16" s="137">
        <v>2022</v>
      </c>
      <c r="B16" s="187">
        <v>1595.7410496729999</v>
      </c>
      <c r="C16" s="187">
        <v>2181.6327300779994</v>
      </c>
      <c r="D16" s="187">
        <v>247.13450287699999</v>
      </c>
      <c r="E16" s="187"/>
      <c r="F16" s="187">
        <v>4024.5082826279995</v>
      </c>
    </row>
    <row r="17" spans="1:6">
      <c r="A17" s="137">
        <v>2023</v>
      </c>
      <c r="B17" s="173">
        <v>1720.1204432449999</v>
      </c>
      <c r="C17" s="173">
        <v>2265.8945233159998</v>
      </c>
      <c r="D17" s="173">
        <v>241.4207998</v>
      </c>
      <c r="E17" s="173">
        <v>60.742123432999989</v>
      </c>
      <c r="F17" s="173">
        <v>4288.1778897940003</v>
      </c>
    </row>
    <row r="18" spans="1:6">
      <c r="A18" s="137"/>
      <c r="B18" s="35"/>
      <c r="C18" s="35"/>
      <c r="D18" s="35"/>
    </row>
    <row r="19" spans="1:6">
      <c r="B19" s="35"/>
      <c r="C19" s="35"/>
      <c r="D19" s="35"/>
    </row>
    <row r="20" spans="1:6">
      <c r="B20" s="35"/>
      <c r="C20" s="35"/>
      <c r="D20" s="35"/>
    </row>
    <row r="21" spans="1:6">
      <c r="B21" s="35"/>
      <c r="C21" s="35"/>
      <c r="D21" s="35"/>
    </row>
    <row r="22" spans="1:6">
      <c r="D22" s="191"/>
      <c r="E22" s="191"/>
    </row>
    <row r="23" spans="1:6">
      <c r="D23" s="35"/>
    </row>
    <row r="24" spans="1:6">
      <c r="D24" s="35"/>
    </row>
    <row r="25" spans="1:6">
      <c r="D25" s="35"/>
    </row>
    <row r="26" spans="1:6">
      <c r="D26" s="35"/>
    </row>
    <row r="27" spans="1:6">
      <c r="D27" s="35"/>
    </row>
    <row r="28" spans="1:6">
      <c r="D28" s="35"/>
    </row>
  </sheetData>
  <pageMargins left="0.7" right="0.7" top="0.75" bottom="0.75" header="0.3" footer="0.3"/>
  <pageSetup paperSize="9" orientation="portrait"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codeName="Blad24"/>
  <dimension ref="A1:I34"/>
  <sheetViews>
    <sheetView zoomScaleNormal="100" workbookViewId="0">
      <selection activeCell="E30" sqref="E30"/>
    </sheetView>
  </sheetViews>
  <sheetFormatPr defaultColWidth="9" defaultRowHeight="12"/>
  <cols>
    <col min="1" max="1" width="10.875" style="53" customWidth="1"/>
    <col min="2" max="2" width="16.875" style="53" customWidth="1"/>
    <col min="3" max="3" width="33.875" style="53" customWidth="1"/>
    <col min="4" max="9" width="9" style="53"/>
    <col min="10" max="10" width="15.5" style="53" customWidth="1"/>
    <col min="11" max="16384" width="9" style="53"/>
  </cols>
  <sheetData>
    <row r="1" spans="1:8">
      <c r="A1" s="100" t="s">
        <v>475</v>
      </c>
      <c r="B1" s="43" t="s">
        <v>476</v>
      </c>
    </row>
    <row r="2" spans="1:8">
      <c r="A2" s="35"/>
      <c r="B2" s="35"/>
    </row>
    <row r="3" spans="1:8">
      <c r="A3" s="35" t="s">
        <v>12</v>
      </c>
      <c r="B3" s="55" t="s">
        <v>109</v>
      </c>
    </row>
    <row r="4" spans="1:8">
      <c r="A4" s="35" t="s">
        <v>13</v>
      </c>
      <c r="B4" s="134" t="s">
        <v>344</v>
      </c>
    </row>
    <row r="5" spans="1:8">
      <c r="A5" s="35" t="s">
        <v>15</v>
      </c>
      <c r="B5" s="55" t="s">
        <v>352</v>
      </c>
    </row>
    <row r="6" spans="1:8">
      <c r="A6" s="3" t="s">
        <v>353</v>
      </c>
      <c r="B6" s="4">
        <v>45418</v>
      </c>
    </row>
    <row r="7" spans="1:8">
      <c r="A7" s="3"/>
      <c r="B7" s="4"/>
    </row>
    <row r="8" spans="1:8">
      <c r="B8" s="51" t="s">
        <v>358</v>
      </c>
      <c r="C8" s="51" t="s">
        <v>357</v>
      </c>
    </row>
    <row r="9" spans="1:8">
      <c r="A9" s="192" t="s">
        <v>67</v>
      </c>
      <c r="B9" s="53">
        <v>9.6</v>
      </c>
      <c r="C9" s="53">
        <v>6.7</v>
      </c>
      <c r="H9" s="193"/>
    </row>
    <row r="10" spans="1:8">
      <c r="A10" s="192" t="s">
        <v>68</v>
      </c>
      <c r="B10" s="53">
        <v>9.1999999999999993</v>
      </c>
      <c r="C10" s="53">
        <v>6.7</v>
      </c>
      <c r="H10" s="193"/>
    </row>
    <row r="11" spans="1:8">
      <c r="A11" s="192" t="s">
        <v>69</v>
      </c>
      <c r="B11" s="53">
        <v>14.4</v>
      </c>
      <c r="C11" s="53">
        <v>6.7</v>
      </c>
      <c r="H11" s="193"/>
    </row>
    <row r="12" spans="1:8">
      <c r="A12" s="192" t="s">
        <v>70</v>
      </c>
      <c r="B12" s="53">
        <v>8.5</v>
      </c>
      <c r="C12" s="53">
        <v>6.7</v>
      </c>
      <c r="H12" s="193"/>
    </row>
    <row r="13" spans="1:8">
      <c r="A13" s="192" t="s">
        <v>71</v>
      </c>
      <c r="B13" s="53">
        <v>3.8</v>
      </c>
      <c r="C13" s="53">
        <v>6.7</v>
      </c>
      <c r="H13" s="193"/>
    </row>
    <row r="14" spans="1:8">
      <c r="A14" s="192" t="s">
        <v>72</v>
      </c>
      <c r="B14" s="53">
        <v>-7.2</v>
      </c>
      <c r="C14" s="53">
        <v>6.7</v>
      </c>
      <c r="H14" s="193"/>
    </row>
    <row r="15" spans="1:8">
      <c r="A15" s="192" t="s">
        <v>73</v>
      </c>
      <c r="B15" s="53">
        <v>11.9</v>
      </c>
      <c r="C15" s="53">
        <v>6.7</v>
      </c>
      <c r="H15" s="193"/>
    </row>
    <row r="16" spans="1:8">
      <c r="A16" s="192" t="s">
        <v>74</v>
      </c>
      <c r="B16" s="53">
        <v>8.8000000000000007</v>
      </c>
      <c r="C16" s="53">
        <v>6.7</v>
      </c>
      <c r="H16" s="193"/>
    </row>
    <row r="17" spans="1:9">
      <c r="A17" s="192" t="s">
        <v>75</v>
      </c>
      <c r="B17" s="53">
        <v>2.2000000000000002</v>
      </c>
      <c r="C17" s="53">
        <v>6.7</v>
      </c>
      <c r="H17" s="193"/>
    </row>
    <row r="18" spans="1:9">
      <c r="A18" s="192" t="s">
        <v>76</v>
      </c>
      <c r="B18" s="194">
        <v>8.6971503904869518</v>
      </c>
      <c r="C18" s="53">
        <v>6.7</v>
      </c>
      <c r="H18" s="193"/>
    </row>
    <row r="19" spans="1:9">
      <c r="A19" s="192" t="s">
        <v>77</v>
      </c>
      <c r="B19" s="194">
        <v>7.883798483147114</v>
      </c>
      <c r="C19" s="53">
        <v>6.7</v>
      </c>
      <c r="I19" s="193"/>
    </row>
    <row r="20" spans="1:9">
      <c r="A20" s="192" t="s">
        <v>78</v>
      </c>
      <c r="B20" s="194">
        <v>12.504964670231415</v>
      </c>
      <c r="C20" s="53">
        <v>6.7</v>
      </c>
    </row>
    <row r="21" spans="1:9">
      <c r="A21" s="192" t="s">
        <v>79</v>
      </c>
      <c r="B21" s="194">
        <v>4.5872785288287465</v>
      </c>
      <c r="C21" s="53">
        <v>6.7</v>
      </c>
    </row>
    <row r="22" spans="1:9">
      <c r="A22" s="192" t="s">
        <v>80</v>
      </c>
      <c r="B22" s="194">
        <v>6.6328201142882781</v>
      </c>
      <c r="C22" s="53">
        <v>6.7</v>
      </c>
    </row>
    <row r="23" spans="1:9">
      <c r="A23" s="192" t="s">
        <v>52</v>
      </c>
      <c r="B23" s="194">
        <v>6.3</v>
      </c>
      <c r="C23" s="53">
        <v>6.7</v>
      </c>
    </row>
    <row r="24" spans="1:9">
      <c r="A24" s="192" t="s">
        <v>53</v>
      </c>
      <c r="B24" s="194">
        <v>0.4</v>
      </c>
      <c r="C24" s="53">
        <v>6.7</v>
      </c>
    </row>
    <row r="25" spans="1:9">
      <c r="A25" s="192" t="s">
        <v>54</v>
      </c>
      <c r="B25" s="194">
        <v>12.43</v>
      </c>
      <c r="C25" s="53">
        <v>6.7</v>
      </c>
    </row>
    <row r="26" spans="1:9">
      <c r="A26" s="192" t="s">
        <v>55</v>
      </c>
      <c r="B26" s="53">
        <v>4.79</v>
      </c>
      <c r="C26" s="53">
        <v>6.7</v>
      </c>
    </row>
    <row r="27" spans="1:9">
      <c r="A27" s="192" t="s">
        <v>56</v>
      </c>
      <c r="B27" s="194">
        <v>15.57</v>
      </c>
      <c r="C27" s="53">
        <v>6.7</v>
      </c>
    </row>
    <row r="28" spans="1:9">
      <c r="A28" s="192" t="s">
        <v>57</v>
      </c>
      <c r="B28" s="53">
        <v>-7.2</v>
      </c>
      <c r="C28" s="53">
        <v>6.7</v>
      </c>
    </row>
    <row r="29" spans="1:9">
      <c r="A29" s="192" t="s">
        <v>359</v>
      </c>
      <c r="B29" s="53">
        <v>7.1</v>
      </c>
      <c r="C29" s="53">
        <v>6.7</v>
      </c>
    </row>
    <row r="32" spans="1:9">
      <c r="A32" s="51"/>
    </row>
    <row r="33" spans="1:1">
      <c r="A33" s="51"/>
    </row>
    <row r="34" spans="1:1">
      <c r="A34" s="51"/>
    </row>
  </sheetData>
  <phoneticPr fontId="25" type="noConversion"/>
  <pageMargins left="0.7" right="0.7" top="0.75" bottom="0.75" header="0.3" footer="0.3"/>
  <pageSetup paperSize="9" orientation="portrait" r:id="rId1"/>
  <ignoredErrors>
    <ignoredError sqref="A9:A29"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Blad26"/>
  <dimension ref="A1:J64"/>
  <sheetViews>
    <sheetView zoomScaleNormal="100" workbookViewId="0">
      <selection activeCell="A8" sqref="A8"/>
    </sheetView>
  </sheetViews>
  <sheetFormatPr defaultColWidth="9" defaultRowHeight="12"/>
  <cols>
    <col min="1" max="1" width="9.625" style="35" customWidth="1"/>
    <col min="2" max="2" width="15.25" style="35" bestFit="1" customWidth="1"/>
    <col min="3" max="3" width="16.75" style="35" bestFit="1" customWidth="1"/>
    <col min="4" max="4" width="17.375" style="35" bestFit="1" customWidth="1"/>
    <col min="5" max="5" width="15.625" style="35" bestFit="1" customWidth="1"/>
    <col min="6" max="6" width="6.375" style="35" bestFit="1" customWidth="1"/>
    <col min="7" max="7" width="9" style="35"/>
    <col min="8" max="8" width="4.375" style="35" bestFit="1" customWidth="1"/>
    <col min="9" max="9" width="19.25" style="35" bestFit="1" customWidth="1"/>
    <col min="10" max="10" width="9" style="35"/>
    <col min="11" max="11" width="18.25" style="35" customWidth="1"/>
    <col min="12" max="12" width="20.625" style="35" bestFit="1" customWidth="1"/>
    <col min="13" max="13" width="21.125" style="35" bestFit="1" customWidth="1"/>
    <col min="14" max="14" width="18.75" style="35" bestFit="1" customWidth="1"/>
    <col min="15" max="16384" width="9" style="35"/>
  </cols>
  <sheetData>
    <row r="1" spans="1:10" s="111" customFormat="1">
      <c r="A1" s="111" t="s">
        <v>371</v>
      </c>
      <c r="B1" s="111" t="s">
        <v>372</v>
      </c>
    </row>
    <row r="2" spans="1:10" s="33" customFormat="1"/>
    <row r="3" spans="1:10" s="33" customFormat="1">
      <c r="A3" s="33" t="s">
        <v>12</v>
      </c>
      <c r="B3" s="33" t="s">
        <v>44</v>
      </c>
    </row>
    <row r="4" spans="1:10" s="33" customFormat="1">
      <c r="A4" s="33" t="s">
        <v>13</v>
      </c>
      <c r="B4" s="33" t="s">
        <v>45</v>
      </c>
    </row>
    <row r="5" spans="1:10" s="33" customFormat="1">
      <c r="A5" s="33" t="s">
        <v>15</v>
      </c>
      <c r="B5" s="33" t="s">
        <v>46</v>
      </c>
    </row>
    <row r="6" spans="1:10" s="33" customFormat="1">
      <c r="A6" s="3" t="s">
        <v>353</v>
      </c>
      <c r="B6" s="4">
        <v>45418</v>
      </c>
    </row>
    <row r="8" spans="1:10" s="213" customFormat="1">
      <c r="A8" s="216" t="s">
        <v>0</v>
      </c>
      <c r="B8" s="213" t="s">
        <v>47</v>
      </c>
      <c r="C8" s="213" t="s">
        <v>48</v>
      </c>
      <c r="D8" s="213" t="s">
        <v>49</v>
      </c>
      <c r="E8" s="213" t="s">
        <v>50</v>
      </c>
      <c r="F8" s="213" t="s">
        <v>3</v>
      </c>
      <c r="H8" s="213" t="s">
        <v>0</v>
      </c>
      <c r="I8" s="213" t="s">
        <v>51</v>
      </c>
    </row>
    <row r="9" spans="1:10">
      <c r="A9" s="35" t="s">
        <v>52</v>
      </c>
      <c r="B9" s="35">
        <v>44</v>
      </c>
      <c r="D9" s="35">
        <v>245</v>
      </c>
      <c r="E9" s="35">
        <v>58</v>
      </c>
      <c r="F9" s="36">
        <f>SUM(B9:E9)</f>
        <v>347</v>
      </c>
      <c r="G9" s="36"/>
      <c r="H9" s="35" t="s">
        <v>52</v>
      </c>
      <c r="I9" s="37">
        <v>19600</v>
      </c>
    </row>
    <row r="10" spans="1:10">
      <c r="A10" s="35" t="s">
        <v>53</v>
      </c>
      <c r="B10" s="35">
        <v>43</v>
      </c>
      <c r="D10" s="35">
        <v>217</v>
      </c>
      <c r="E10" s="35">
        <v>55</v>
      </c>
      <c r="F10" s="36">
        <f t="shared" ref="F10:F15" si="0">SUM(B10:E10)</f>
        <v>315</v>
      </c>
      <c r="G10" s="36"/>
      <c r="H10" s="35" t="s">
        <v>53</v>
      </c>
      <c r="I10" s="37">
        <v>20300</v>
      </c>
    </row>
    <row r="11" spans="1:10">
      <c r="A11" s="35" t="s">
        <v>54</v>
      </c>
      <c r="B11" s="35">
        <v>44</v>
      </c>
      <c r="D11" s="35">
        <v>242</v>
      </c>
      <c r="E11" s="35">
        <v>55</v>
      </c>
      <c r="F11" s="36">
        <f t="shared" si="0"/>
        <v>341</v>
      </c>
      <c r="G11" s="36"/>
      <c r="H11" s="35" t="s">
        <v>54</v>
      </c>
      <c r="I11" s="37">
        <v>21200</v>
      </c>
    </row>
    <row r="12" spans="1:10">
      <c r="A12" s="35" t="s">
        <v>55</v>
      </c>
      <c r="B12" s="35">
        <v>43</v>
      </c>
      <c r="C12" s="35">
        <v>1</v>
      </c>
      <c r="D12" s="35">
        <v>227</v>
      </c>
      <c r="E12" s="35">
        <v>54</v>
      </c>
      <c r="F12" s="36">
        <f t="shared" si="0"/>
        <v>325</v>
      </c>
      <c r="G12" s="36"/>
      <c r="H12" s="35" t="s">
        <v>55</v>
      </c>
      <c r="I12" s="37">
        <v>22000</v>
      </c>
    </row>
    <row r="13" spans="1:10">
      <c r="A13" s="35" t="s">
        <v>56</v>
      </c>
      <c r="B13" s="35">
        <v>37</v>
      </c>
      <c r="C13" s="35">
        <v>14</v>
      </c>
      <c r="D13" s="35">
        <v>227</v>
      </c>
      <c r="E13" s="35">
        <v>37</v>
      </c>
      <c r="F13" s="36">
        <f t="shared" si="0"/>
        <v>315</v>
      </c>
      <c r="G13" s="36"/>
      <c r="H13" s="35" t="s">
        <v>56</v>
      </c>
      <c r="I13" s="37">
        <v>22000</v>
      </c>
    </row>
    <row r="14" spans="1:10">
      <c r="A14" s="35" t="s">
        <v>57</v>
      </c>
      <c r="B14" s="35">
        <v>31</v>
      </c>
      <c r="C14" s="35">
        <v>16</v>
      </c>
      <c r="D14" s="35">
        <v>206</v>
      </c>
      <c r="E14" s="35">
        <v>25</v>
      </c>
      <c r="F14" s="36">
        <f t="shared" si="0"/>
        <v>278</v>
      </c>
      <c r="G14" s="36"/>
      <c r="H14" s="35" t="s">
        <v>57</v>
      </c>
      <c r="I14" s="37">
        <v>22800</v>
      </c>
    </row>
    <row r="15" spans="1:10">
      <c r="A15" s="35" t="s">
        <v>359</v>
      </c>
      <c r="B15" s="35">
        <v>31</v>
      </c>
      <c r="C15" s="35">
        <v>14</v>
      </c>
      <c r="D15" s="35">
        <v>202</v>
      </c>
      <c r="E15" s="35">
        <v>24</v>
      </c>
      <c r="F15" s="36">
        <f t="shared" si="0"/>
        <v>271</v>
      </c>
      <c r="G15" s="36"/>
      <c r="H15" s="35" t="s">
        <v>359</v>
      </c>
      <c r="I15" s="37">
        <v>23900</v>
      </c>
    </row>
    <row r="16" spans="1:10">
      <c r="B16" s="38"/>
      <c r="C16" s="38"/>
      <c r="D16" s="38"/>
      <c r="E16" s="38"/>
      <c r="F16" s="38"/>
      <c r="J16" s="38"/>
    </row>
    <row r="17" spans="2:9">
      <c r="B17" s="37"/>
      <c r="C17" s="37"/>
      <c r="D17" s="37"/>
      <c r="F17" s="33"/>
      <c r="G17" s="33"/>
    </row>
    <row r="18" spans="2:9">
      <c r="B18" s="37"/>
      <c r="C18" s="37"/>
      <c r="D18" s="37"/>
      <c r="F18" s="33"/>
      <c r="G18" s="33"/>
    </row>
    <row r="19" spans="2:9">
      <c r="B19" s="37"/>
      <c r="C19" s="37"/>
      <c r="D19" s="37"/>
      <c r="F19" s="33"/>
      <c r="G19" s="33"/>
    </row>
    <row r="20" spans="2:9">
      <c r="B20" s="37"/>
      <c r="C20" s="37"/>
      <c r="D20" s="37"/>
      <c r="F20" s="33"/>
      <c r="G20" s="33"/>
    </row>
    <row r="21" spans="2:9">
      <c r="B21" s="39"/>
      <c r="C21" s="39"/>
      <c r="E21" s="38"/>
      <c r="F21" s="33"/>
      <c r="G21" s="33"/>
    </row>
    <row r="25" spans="2:9">
      <c r="H25" s="37"/>
      <c r="I25" s="40"/>
    </row>
    <row r="27" spans="2:9">
      <c r="B27" s="39"/>
      <c r="C27" s="39"/>
      <c r="D27" s="39"/>
      <c r="E27" s="39"/>
      <c r="F27" s="39"/>
    </row>
    <row r="28" spans="2:9">
      <c r="B28" s="38"/>
      <c r="C28" s="38"/>
      <c r="D28" s="38"/>
      <c r="E28" s="38"/>
      <c r="F28" s="38"/>
    </row>
    <row r="64" spans="10:10">
      <c r="J64" s="41"/>
    </row>
  </sheetData>
  <phoneticPr fontId="25" type="noConversion"/>
  <pageMargins left="0.7" right="0.7" top="0.75" bottom="0.75" header="0.3" footer="0.3"/>
  <pageSetup paperSize="9" orientation="portrait" horizontalDpi="1200" verticalDpi="1200" r:id="rId1"/>
  <ignoredErrors>
    <ignoredError sqref="A9:A15 H9:H15"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Blad33"/>
  <dimension ref="A1:J65"/>
  <sheetViews>
    <sheetView workbookViewId="0">
      <selection activeCell="F37" sqref="F37"/>
    </sheetView>
  </sheetViews>
  <sheetFormatPr defaultColWidth="10.5" defaultRowHeight="12"/>
  <cols>
    <col min="1" max="1" width="12.375" style="44" customWidth="1"/>
    <col min="2" max="2" width="25.875" style="44" bestFit="1" customWidth="1"/>
    <col min="3" max="3" width="35.5" style="44" bestFit="1" customWidth="1"/>
    <col min="4" max="4" width="18.875" style="44" bestFit="1" customWidth="1"/>
    <col min="5" max="5" width="28.5" style="44" bestFit="1" customWidth="1"/>
    <col min="6" max="10" width="10.5" style="44"/>
    <col min="11" max="11" width="16.625" style="44" bestFit="1" customWidth="1"/>
    <col min="12" max="16384" width="10.5" style="44"/>
  </cols>
  <sheetData>
    <row r="1" spans="1:7">
      <c r="A1" s="42" t="s">
        <v>58</v>
      </c>
      <c r="B1" s="43" t="s">
        <v>514</v>
      </c>
    </row>
    <row r="3" spans="1:7">
      <c r="A3" s="45" t="s">
        <v>12</v>
      </c>
      <c r="B3" s="45" t="s">
        <v>59</v>
      </c>
    </row>
    <row r="4" spans="1:7">
      <c r="A4" s="46" t="s">
        <v>13</v>
      </c>
      <c r="B4" s="290" t="s">
        <v>409</v>
      </c>
      <c r="C4" s="290"/>
      <c r="D4" s="290"/>
      <c r="E4" s="290"/>
      <c r="F4" s="290"/>
      <c r="G4" s="290"/>
    </row>
    <row r="5" spans="1:7">
      <c r="A5" s="45" t="s">
        <v>15</v>
      </c>
      <c r="B5" s="45" t="s">
        <v>60</v>
      </c>
    </row>
    <row r="6" spans="1:7">
      <c r="A6" s="3" t="s">
        <v>353</v>
      </c>
      <c r="B6" s="4">
        <v>45418</v>
      </c>
    </row>
    <row r="7" spans="1:7">
      <c r="A7" s="3"/>
      <c r="B7" s="4"/>
    </row>
    <row r="8" spans="1:7">
      <c r="A8" s="42" t="s">
        <v>0</v>
      </c>
      <c r="B8" s="214" t="s">
        <v>61</v>
      </c>
      <c r="C8" s="214" t="s">
        <v>62</v>
      </c>
      <c r="D8" s="214" t="s">
        <v>63</v>
      </c>
      <c r="E8" s="214" t="s">
        <v>64</v>
      </c>
      <c r="F8" s="215"/>
      <c r="G8" s="214" t="s">
        <v>65</v>
      </c>
    </row>
    <row r="9" spans="1:7">
      <c r="A9" s="47" t="s">
        <v>66</v>
      </c>
      <c r="B9" s="48">
        <v>56.925643164175277</v>
      </c>
      <c r="C9" s="48">
        <v>36.400541271989177</v>
      </c>
      <c r="D9" s="44">
        <v>35.700000000000003</v>
      </c>
      <c r="E9" s="44">
        <v>19.600000000000001</v>
      </c>
      <c r="G9" s="48">
        <v>4.7411304292038237</v>
      </c>
    </row>
    <row r="10" spans="1:7">
      <c r="A10" s="47" t="s">
        <v>67</v>
      </c>
      <c r="B10" s="48">
        <v>57.199975010932718</v>
      </c>
      <c r="C10" s="48">
        <v>37.00787401574803</v>
      </c>
      <c r="D10" s="44">
        <v>36.1</v>
      </c>
      <c r="E10" s="44">
        <v>20.8</v>
      </c>
      <c r="G10" s="48">
        <v>5.5538202036608988</v>
      </c>
    </row>
    <row r="11" spans="1:7">
      <c r="A11" s="47" t="s">
        <v>68</v>
      </c>
      <c r="B11" s="48">
        <v>56.699875466998755</v>
      </c>
      <c r="C11" s="48">
        <v>37.5</v>
      </c>
      <c r="D11" s="44">
        <v>36.299999999999997</v>
      </c>
      <c r="E11" s="44">
        <v>22.6</v>
      </c>
      <c r="G11" s="48">
        <v>6.8244084682440844</v>
      </c>
    </row>
    <row r="12" spans="1:7">
      <c r="A12" s="47" t="s">
        <v>69</v>
      </c>
      <c r="B12" s="48">
        <v>56.377799415774099</v>
      </c>
      <c r="C12" s="48">
        <v>40</v>
      </c>
      <c r="D12" s="44">
        <v>36.1</v>
      </c>
      <c r="E12" s="44">
        <v>23</v>
      </c>
      <c r="G12" s="48">
        <v>9.0372444011684525</v>
      </c>
    </row>
    <row r="13" spans="1:7">
      <c r="A13" s="47" t="s">
        <v>70</v>
      </c>
      <c r="B13" s="48">
        <v>56.367636274749451</v>
      </c>
      <c r="C13" s="48">
        <v>39.037854889589909</v>
      </c>
      <c r="D13" s="44">
        <v>36.6</v>
      </c>
      <c r="E13" s="44">
        <v>28.2</v>
      </c>
      <c r="G13" s="48">
        <v>7.7487166951845516</v>
      </c>
    </row>
    <row r="14" spans="1:7">
      <c r="A14" s="47" t="s">
        <v>71</v>
      </c>
      <c r="B14" s="48">
        <v>55.619982158786797</v>
      </c>
      <c r="C14" s="48">
        <v>40.402684563758392</v>
      </c>
      <c r="D14" s="44">
        <v>36.6</v>
      </c>
      <c r="E14" s="44">
        <v>28.2</v>
      </c>
      <c r="G14" s="48">
        <v>8.3073148974130238</v>
      </c>
    </row>
    <row r="15" spans="1:7">
      <c r="A15" s="47" t="s">
        <v>72</v>
      </c>
      <c r="B15" s="48">
        <v>55.723505434782609</v>
      </c>
      <c r="C15" s="48">
        <v>46.178600160901048</v>
      </c>
      <c r="D15" s="44">
        <v>36.9</v>
      </c>
      <c r="E15" s="44">
        <v>32.1</v>
      </c>
      <c r="G15" s="48">
        <v>14.073822463768115</v>
      </c>
    </row>
    <row r="16" spans="1:7">
      <c r="A16" s="47" t="s">
        <v>73</v>
      </c>
      <c r="B16" s="48">
        <v>54.815239186479516</v>
      </c>
      <c r="C16" s="48">
        <v>42.28045325779037</v>
      </c>
      <c r="D16" s="44">
        <v>37.799999999999997</v>
      </c>
      <c r="E16" s="44">
        <v>32</v>
      </c>
      <c r="G16" s="48">
        <v>8.0893726725866522</v>
      </c>
    </row>
    <row r="17" spans="1:7">
      <c r="A17" s="47" t="s">
        <v>74</v>
      </c>
      <c r="B17" s="48">
        <v>55.534071600164062</v>
      </c>
      <c r="C17" s="48">
        <v>45.257903494176375</v>
      </c>
      <c r="D17" s="44">
        <v>37.700000000000003</v>
      </c>
      <c r="E17" s="44">
        <v>31.7</v>
      </c>
      <c r="G17" s="48">
        <v>10.564246792054842</v>
      </c>
    </row>
    <row r="18" spans="1:7">
      <c r="A18" s="47" t="s">
        <v>75</v>
      </c>
      <c r="B18" s="48">
        <v>54.833180987202923</v>
      </c>
      <c r="C18" s="48">
        <v>43.39622641509434</v>
      </c>
      <c r="D18" s="44">
        <v>38.6</v>
      </c>
      <c r="E18" s="44">
        <v>33.4</v>
      </c>
      <c r="G18" s="48">
        <v>9.3864259597806221</v>
      </c>
    </row>
    <row r="19" spans="1:7">
      <c r="A19" s="47" t="s">
        <v>76</v>
      </c>
      <c r="B19" s="48">
        <v>55.217142857142861</v>
      </c>
      <c r="C19" s="48">
        <v>44.047619047619051</v>
      </c>
      <c r="D19" s="44">
        <v>38.9</v>
      </c>
      <c r="E19" s="44">
        <v>33.9</v>
      </c>
      <c r="G19" s="48">
        <v>10.56</v>
      </c>
    </row>
    <row r="20" spans="1:7">
      <c r="A20" s="47" t="s">
        <v>77</v>
      </c>
      <c r="B20" s="48">
        <v>55.158037072511128</v>
      </c>
      <c r="C20" s="48">
        <v>42.992992992992995</v>
      </c>
      <c r="D20" s="44">
        <v>38.799999999999997</v>
      </c>
      <c r="E20" s="44">
        <v>35.299999999999997</v>
      </c>
      <c r="G20" s="48">
        <v>11.256972223787256</v>
      </c>
    </row>
    <row r="21" spans="1:7">
      <c r="A21" s="47" t="s">
        <v>78</v>
      </c>
      <c r="B21" s="48">
        <v>55.146457208312881</v>
      </c>
      <c r="C21" s="48">
        <v>45.217853347502654</v>
      </c>
      <c r="D21" s="44">
        <v>38.799999999999997</v>
      </c>
      <c r="E21" s="44">
        <v>36</v>
      </c>
      <c r="G21" s="48">
        <v>10.265641193476245</v>
      </c>
    </row>
    <row r="22" spans="1:7">
      <c r="A22" s="47" t="s">
        <v>79</v>
      </c>
      <c r="B22" s="48">
        <v>54.867634500426988</v>
      </c>
      <c r="C22" s="48">
        <v>44.545943041375601</v>
      </c>
      <c r="D22" s="44">
        <v>39</v>
      </c>
      <c r="E22" s="44">
        <v>36.6</v>
      </c>
      <c r="G22" s="48">
        <v>9.9327497865072587</v>
      </c>
    </row>
    <row r="23" spans="1:7">
      <c r="A23" s="47" t="s">
        <v>80</v>
      </c>
      <c r="B23" s="48">
        <v>54.788673745575679</v>
      </c>
      <c r="C23" s="48">
        <v>45.170295924064767</v>
      </c>
      <c r="D23" s="44">
        <v>37.700000000000003</v>
      </c>
      <c r="E23" s="44">
        <v>35.799999999999997</v>
      </c>
      <c r="G23" s="48">
        <v>9.3222985633978759</v>
      </c>
    </row>
    <row r="24" spans="1:7">
      <c r="A24" s="47" t="s">
        <v>52</v>
      </c>
      <c r="B24" s="48">
        <v>54.795357361026269</v>
      </c>
      <c r="C24" s="48">
        <v>45.915324985092425</v>
      </c>
      <c r="D24" s="44">
        <v>38.299999999999997</v>
      </c>
      <c r="E24" s="44">
        <v>36.9</v>
      </c>
      <c r="G24" s="48">
        <v>8.5369578497251073</v>
      </c>
    </row>
    <row r="25" spans="1:7">
      <c r="A25" s="47" t="s">
        <v>53</v>
      </c>
      <c r="B25" s="48">
        <v>54.975674480318446</v>
      </c>
      <c r="C25" s="48">
        <v>47.215496368038743</v>
      </c>
      <c r="D25" s="44">
        <v>38.200000000000003</v>
      </c>
      <c r="E25" s="44">
        <v>37.5</v>
      </c>
      <c r="G25" s="48">
        <v>10.147918816649467</v>
      </c>
    </row>
    <row r="26" spans="1:7">
      <c r="A26" s="47" t="s">
        <v>54</v>
      </c>
      <c r="B26" s="48">
        <v>54.804974561899378</v>
      </c>
      <c r="C26" s="48">
        <v>47.175421209117935</v>
      </c>
      <c r="D26" s="44">
        <v>37.799999999999997</v>
      </c>
      <c r="E26" s="44">
        <v>36.299999999999997</v>
      </c>
      <c r="G26" s="48">
        <v>9.5063124175617109</v>
      </c>
    </row>
    <row r="27" spans="1:7">
      <c r="A27" s="47" t="s">
        <v>55</v>
      </c>
      <c r="B27" s="48">
        <v>53.772683858643745</v>
      </c>
      <c r="C27" s="48">
        <v>46.875</v>
      </c>
      <c r="D27" s="44">
        <v>37.6</v>
      </c>
      <c r="E27" s="44">
        <v>36.1</v>
      </c>
      <c r="G27" s="48">
        <v>10.478919361440852</v>
      </c>
    </row>
    <row r="28" spans="1:7">
      <c r="A28" s="49" t="s">
        <v>56</v>
      </c>
      <c r="B28" s="48">
        <v>53.807428908340512</v>
      </c>
      <c r="C28" s="48">
        <v>47.190517998244076</v>
      </c>
      <c r="D28" s="48">
        <v>38</v>
      </c>
      <c r="E28" s="48">
        <v>36.200000000000003</v>
      </c>
      <c r="G28" s="48">
        <v>10.331534309946029</v>
      </c>
    </row>
    <row r="29" spans="1:7">
      <c r="A29" s="50">
        <v>2022</v>
      </c>
      <c r="B29" s="44">
        <v>53.7</v>
      </c>
      <c r="C29" s="44">
        <v>45.9</v>
      </c>
      <c r="D29" s="48">
        <v>38.700000000000003</v>
      </c>
      <c r="E29" s="48">
        <v>36.5</v>
      </c>
      <c r="G29" s="48">
        <v>10.489173314631367</v>
      </c>
    </row>
    <row r="30" spans="1:7">
      <c r="A30" s="50">
        <v>2023</v>
      </c>
      <c r="B30" s="48">
        <v>54.009621418113369</v>
      </c>
      <c r="C30" s="48">
        <v>46.886156287187625</v>
      </c>
      <c r="G30" s="48">
        <v>10.54591089730182</v>
      </c>
    </row>
    <row r="65" spans="10:10">
      <c r="J65" s="45"/>
    </row>
  </sheetData>
  <mergeCells count="1">
    <mergeCell ref="B4:G4"/>
  </mergeCells>
  <phoneticPr fontId="25" type="noConversion"/>
  <pageMargins left="0.7" right="0.7" top="0.75" bottom="0.75" header="0.3" footer="0.3"/>
  <pageSetup paperSize="9" orientation="portrait" horizontalDpi="1200" verticalDpi="1200" r:id="rId1"/>
  <ignoredErrors>
    <ignoredError sqref="A9:A28"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Blad31"/>
  <dimension ref="A1:P34"/>
  <sheetViews>
    <sheetView zoomScaleNormal="100" workbookViewId="0">
      <selection activeCell="B4" sqref="B4:P4"/>
    </sheetView>
  </sheetViews>
  <sheetFormatPr defaultColWidth="9" defaultRowHeight="12"/>
  <cols>
    <col min="1" max="1" width="31.25" style="53" customWidth="1"/>
    <col min="2" max="2" width="10.875" style="53" customWidth="1"/>
    <col min="3" max="3" width="14.375" style="53" customWidth="1"/>
    <col min="4" max="16384" width="9" style="53"/>
  </cols>
  <sheetData>
    <row r="1" spans="1:16">
      <c r="A1" s="51" t="s">
        <v>81</v>
      </c>
      <c r="B1" s="52" t="s">
        <v>407</v>
      </c>
    </row>
    <row r="3" spans="1:16">
      <c r="A3" s="53" t="s">
        <v>12</v>
      </c>
      <c r="B3" s="54" t="s">
        <v>82</v>
      </c>
    </row>
    <row r="4" spans="1:16">
      <c r="A4" s="53" t="s">
        <v>13</v>
      </c>
      <c r="B4" s="221" t="s">
        <v>83</v>
      </c>
      <c r="C4" s="221"/>
      <c r="D4" s="221"/>
      <c r="E4" s="221"/>
      <c r="F4" s="221"/>
      <c r="G4" s="221"/>
      <c r="H4" s="221"/>
      <c r="I4" s="221"/>
      <c r="J4" s="221"/>
      <c r="K4" s="221"/>
      <c r="L4" s="221"/>
      <c r="M4" s="221"/>
      <c r="N4" s="221"/>
      <c r="O4" s="221"/>
      <c r="P4" s="221"/>
    </row>
    <row r="5" spans="1:16">
      <c r="A5" s="53" t="s">
        <v>15</v>
      </c>
      <c r="B5" s="55" t="s">
        <v>84</v>
      </c>
    </row>
    <row r="6" spans="1:16">
      <c r="A6" s="3" t="s">
        <v>353</v>
      </c>
      <c r="B6" s="4">
        <v>45418</v>
      </c>
    </row>
    <row r="7" spans="1:16">
      <c r="A7" s="3"/>
      <c r="B7" s="218"/>
      <c r="C7" s="219"/>
    </row>
    <row r="8" spans="1:16">
      <c r="A8" s="51" t="s">
        <v>85</v>
      </c>
      <c r="B8" s="220" t="s">
        <v>86</v>
      </c>
      <c r="C8" s="220" t="s">
        <v>87</v>
      </c>
    </row>
    <row r="9" spans="1:16">
      <c r="A9" s="53" t="s">
        <v>88</v>
      </c>
      <c r="B9" s="56">
        <v>1.9093836455168035E-2</v>
      </c>
      <c r="C9" s="57">
        <v>430</v>
      </c>
    </row>
    <row r="10" spans="1:16">
      <c r="A10" s="53" t="s">
        <v>89</v>
      </c>
      <c r="B10" s="56">
        <f t="shared" ref="B10:B23" si="0">C10/C$24</f>
        <v>1.1880359757372935E-2</v>
      </c>
      <c r="C10" s="57">
        <v>284</v>
      </c>
    </row>
    <row r="11" spans="1:16">
      <c r="A11" s="53" t="s">
        <v>90</v>
      </c>
      <c r="B11" s="56">
        <v>1.2336160370084811E-2</v>
      </c>
      <c r="C11" s="57">
        <v>389</v>
      </c>
    </row>
    <row r="12" spans="1:16">
      <c r="A12" s="53" t="s">
        <v>91</v>
      </c>
      <c r="B12" s="56">
        <f t="shared" si="0"/>
        <v>2.0957958586069862E-2</v>
      </c>
      <c r="C12" s="57">
        <v>501</v>
      </c>
    </row>
    <row r="13" spans="1:16">
      <c r="A13" s="53" t="s">
        <v>92</v>
      </c>
      <c r="B13" s="56">
        <f t="shared" si="0"/>
        <v>2.7567454507425225E-2</v>
      </c>
      <c r="C13" s="57">
        <v>659</v>
      </c>
    </row>
    <row r="14" spans="1:16">
      <c r="A14" s="53" t="s">
        <v>93</v>
      </c>
      <c r="B14" s="56">
        <f t="shared" si="0"/>
        <v>2.8027609286760093E-2</v>
      </c>
      <c r="C14" s="57">
        <v>670</v>
      </c>
    </row>
    <row r="15" spans="1:16">
      <c r="A15" s="53" t="s">
        <v>94</v>
      </c>
      <c r="B15" s="56">
        <f t="shared" si="0"/>
        <v>2.890608659276302E-2</v>
      </c>
      <c r="C15" s="57">
        <v>691</v>
      </c>
    </row>
    <row r="16" spans="1:16">
      <c r="A16" s="53" t="s">
        <v>95</v>
      </c>
      <c r="B16" s="56">
        <f t="shared" si="0"/>
        <v>3.1416021752771389E-2</v>
      </c>
      <c r="C16" s="57">
        <v>751</v>
      </c>
    </row>
    <row r="17" spans="1:8">
      <c r="A17" s="53" t="s">
        <v>96</v>
      </c>
      <c r="B17" s="56">
        <f t="shared" si="0"/>
        <v>3.6686885588788958E-2</v>
      </c>
      <c r="C17" s="57">
        <v>877</v>
      </c>
    </row>
    <row r="18" spans="1:8">
      <c r="A18" s="53" t="s">
        <v>97</v>
      </c>
      <c r="B18" s="56">
        <f t="shared" si="0"/>
        <v>5.8565153733528552E-2</v>
      </c>
      <c r="C18" s="57">
        <v>1400</v>
      </c>
      <c r="H18" s="57"/>
    </row>
    <row r="19" spans="1:8">
      <c r="A19" s="53" t="s">
        <v>98</v>
      </c>
      <c r="B19" s="56">
        <f t="shared" si="0"/>
        <v>8.617444049362058E-2</v>
      </c>
      <c r="C19" s="57">
        <v>2060</v>
      </c>
      <c r="H19" s="57"/>
    </row>
    <row r="20" spans="1:8">
      <c r="A20" s="53" t="s">
        <v>99</v>
      </c>
      <c r="B20" s="56">
        <f t="shared" si="0"/>
        <v>0.10771805061702573</v>
      </c>
      <c r="C20" s="57">
        <v>2575</v>
      </c>
      <c r="H20" s="57"/>
    </row>
    <row r="21" spans="1:8">
      <c r="A21" s="53" t="s">
        <v>100</v>
      </c>
      <c r="B21" s="56">
        <f t="shared" si="0"/>
        <v>0.12390713239907969</v>
      </c>
      <c r="C21" s="57">
        <v>2962</v>
      </c>
      <c r="H21" s="57"/>
    </row>
    <row r="22" spans="1:8">
      <c r="A22" s="53" t="s">
        <v>101</v>
      </c>
      <c r="B22" s="56">
        <f t="shared" si="0"/>
        <v>0.15427734783518093</v>
      </c>
      <c r="C22" s="57">
        <v>3688</v>
      </c>
      <c r="H22" s="57"/>
    </row>
    <row r="23" spans="1:8">
      <c r="A23" s="53" t="s">
        <v>102</v>
      </c>
      <c r="B23" s="56">
        <f t="shared" si="0"/>
        <v>0.24965488391549884</v>
      </c>
      <c r="C23" s="57">
        <v>5968</v>
      </c>
      <c r="H23" s="57"/>
    </row>
    <row r="24" spans="1:8" s="51" customFormat="1">
      <c r="A24" s="51" t="s">
        <v>3</v>
      </c>
      <c r="B24" s="58"/>
      <c r="C24" s="59">
        <f>SUM(C9:C23)</f>
        <v>23905</v>
      </c>
    </row>
    <row r="29" spans="1:8">
      <c r="A29" s="51"/>
    </row>
    <row r="34" spans="1:1">
      <c r="A34" s="60"/>
    </row>
  </sheetData>
  <sortState xmlns:xlrd2="http://schemas.microsoft.com/office/spreadsheetml/2017/richdata2" ref="J8:K21">
    <sortCondition ref="K8:K21"/>
  </sortState>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Blad2"/>
  <dimension ref="A1:H21"/>
  <sheetViews>
    <sheetView zoomScaleNormal="100" workbookViewId="0">
      <selection activeCell="H21" sqref="H21"/>
    </sheetView>
  </sheetViews>
  <sheetFormatPr defaultColWidth="12.5" defaultRowHeight="11.25"/>
  <cols>
    <col min="1" max="1" width="13.375" style="62" customWidth="1"/>
    <col min="2" max="2" width="23.625" style="62" bestFit="1" customWidth="1"/>
    <col min="3" max="3" width="10.75" style="62" bestFit="1" customWidth="1"/>
    <col min="4" max="4" width="9.375" style="62" bestFit="1" customWidth="1"/>
    <col min="5" max="5" width="5.375" style="62" bestFit="1" customWidth="1"/>
    <col min="6" max="6" width="15.75" style="62" bestFit="1" customWidth="1"/>
    <col min="7" max="7" width="18" style="62" bestFit="1" customWidth="1"/>
    <col min="8" max="8" width="7.75" style="62" bestFit="1" customWidth="1"/>
    <col min="9" max="16384" width="12.5" style="62"/>
  </cols>
  <sheetData>
    <row r="1" spans="1:8" s="10" customFormat="1" ht="12">
      <c r="A1" s="10" t="s">
        <v>103</v>
      </c>
      <c r="B1" s="10" t="s">
        <v>376</v>
      </c>
    </row>
    <row r="2" spans="1:8" s="3" customFormat="1" ht="12"/>
    <row r="3" spans="1:8" s="3" customFormat="1" ht="12">
      <c r="A3" s="3" t="s">
        <v>12</v>
      </c>
      <c r="B3" s="3" t="s">
        <v>373</v>
      </c>
    </row>
    <row r="4" spans="1:8" s="3" customFormat="1" ht="12">
      <c r="A4" s="3" t="s">
        <v>13</v>
      </c>
      <c r="B4" s="3" t="s">
        <v>513</v>
      </c>
    </row>
    <row r="5" spans="1:8" s="3" customFormat="1" ht="12">
      <c r="A5" s="3" t="s">
        <v>15</v>
      </c>
      <c r="B5" s="3" t="s">
        <v>352</v>
      </c>
    </row>
    <row r="6" spans="1:8" s="3" customFormat="1" ht="12">
      <c r="A6" s="3" t="s">
        <v>353</v>
      </c>
      <c r="B6" s="4">
        <v>45418</v>
      </c>
    </row>
    <row r="7" spans="1:8" s="63" customFormat="1">
      <c r="A7" s="61"/>
      <c r="B7" s="61"/>
      <c r="C7" s="61"/>
      <c r="D7" s="62"/>
      <c r="E7" s="62"/>
      <c r="F7" s="62"/>
    </row>
    <row r="9" spans="1:8" s="222" customFormat="1">
      <c r="A9" s="222" t="s">
        <v>0</v>
      </c>
      <c r="B9" s="223" t="s">
        <v>378</v>
      </c>
      <c r="C9" s="223" t="s">
        <v>474</v>
      </c>
      <c r="D9" s="223" t="s">
        <v>190</v>
      </c>
      <c r="E9" s="223" t="s">
        <v>374</v>
      </c>
      <c r="F9" s="223" t="s">
        <v>375</v>
      </c>
      <c r="G9" s="223" t="s">
        <v>379</v>
      </c>
      <c r="H9" s="223" t="s">
        <v>3</v>
      </c>
    </row>
    <row r="10" spans="1:8">
      <c r="A10" s="62">
        <v>2014</v>
      </c>
      <c r="B10" s="224">
        <v>3.092473</v>
      </c>
      <c r="C10" s="224">
        <v>1.696394</v>
      </c>
      <c r="D10" s="224">
        <v>0.57746399999999998</v>
      </c>
      <c r="E10" s="224">
        <v>0.27477600000000002</v>
      </c>
      <c r="F10" s="224">
        <v>4.5493459999999999</v>
      </c>
      <c r="G10" s="224">
        <v>2.5655920000000001</v>
      </c>
      <c r="H10" s="224">
        <f>SUM(B10:G10)</f>
        <v>12.756045</v>
      </c>
    </row>
    <row r="11" spans="1:8">
      <c r="A11" s="62">
        <v>2015</v>
      </c>
      <c r="B11" s="224">
        <v>3.1394229999999999</v>
      </c>
      <c r="C11" s="224">
        <v>1.6969160000000001</v>
      </c>
      <c r="D11" s="224">
        <v>0.57556700000000005</v>
      </c>
      <c r="E11" s="224">
        <v>0.27088000000000001</v>
      </c>
      <c r="F11" s="224">
        <v>4.6607209999999997</v>
      </c>
      <c r="G11" s="224">
        <v>2.578897</v>
      </c>
      <c r="H11" s="224">
        <f t="shared" ref="H11:H19" si="0">SUM(B11:G11)</f>
        <v>12.922403999999998</v>
      </c>
    </row>
    <row r="12" spans="1:8">
      <c r="A12" s="62">
        <v>2016</v>
      </c>
      <c r="B12" s="224">
        <v>3.1924100000000002</v>
      </c>
      <c r="C12" s="224">
        <v>1.72909</v>
      </c>
      <c r="D12" s="224">
        <v>0.57821800000000001</v>
      </c>
      <c r="E12" s="224">
        <v>0.28064800000000001</v>
      </c>
      <c r="F12" s="224">
        <v>4.8442920000000003</v>
      </c>
      <c r="G12" s="224">
        <v>2.762197</v>
      </c>
      <c r="H12" s="224">
        <f t="shared" si="0"/>
        <v>13.386855000000001</v>
      </c>
    </row>
    <row r="13" spans="1:8">
      <c r="A13" s="62">
        <v>2017</v>
      </c>
      <c r="B13" s="224">
        <v>3.2835130000000001</v>
      </c>
      <c r="C13" s="224">
        <v>1.760688</v>
      </c>
      <c r="D13" s="224">
        <v>0.58027499999999999</v>
      </c>
      <c r="E13" s="224">
        <v>0.27775100000000003</v>
      </c>
      <c r="F13" s="224">
        <v>5.1140749999999997</v>
      </c>
      <c r="G13" s="224">
        <v>2.8417210000000002</v>
      </c>
      <c r="H13" s="224">
        <f t="shared" si="0"/>
        <v>13.858022999999999</v>
      </c>
    </row>
    <row r="14" spans="1:8">
      <c r="A14" s="62">
        <v>2018</v>
      </c>
      <c r="B14" s="224">
        <v>3.316522</v>
      </c>
      <c r="C14" s="224">
        <v>1.7695639999999999</v>
      </c>
      <c r="D14" s="224">
        <v>0.58121999999999996</v>
      </c>
      <c r="E14" s="224">
        <v>0.27705200000000002</v>
      </c>
      <c r="F14" s="224">
        <v>5.1988310000000002</v>
      </c>
      <c r="G14" s="224">
        <v>2.8909069999999999</v>
      </c>
      <c r="H14" s="224">
        <f t="shared" si="0"/>
        <v>14.034096</v>
      </c>
    </row>
    <row r="15" spans="1:8">
      <c r="A15" s="62">
        <v>2019</v>
      </c>
      <c r="B15" s="224">
        <v>3.3391850000000001</v>
      </c>
      <c r="C15" s="224">
        <v>1.773336</v>
      </c>
      <c r="D15" s="224">
        <v>0.57767199999999996</v>
      </c>
      <c r="E15" s="224">
        <v>0.27218900000000001</v>
      </c>
      <c r="F15" s="224">
        <v>5.2046049999999999</v>
      </c>
      <c r="G15" s="224">
        <v>2.95221</v>
      </c>
      <c r="H15" s="224">
        <f t="shared" si="0"/>
        <v>14.119197</v>
      </c>
    </row>
    <row r="16" spans="1:8">
      <c r="A16" s="62">
        <v>2020</v>
      </c>
      <c r="B16" s="224">
        <v>3.402679</v>
      </c>
      <c r="C16" s="224">
        <v>1.7799499999999999</v>
      </c>
      <c r="D16" s="224">
        <v>0.57169499999999995</v>
      </c>
      <c r="E16" s="224">
        <v>0.27305299999999999</v>
      </c>
      <c r="F16" s="224">
        <v>5.2475769999999997</v>
      </c>
      <c r="G16" s="224">
        <v>3.01755</v>
      </c>
      <c r="H16" s="224">
        <f t="shared" si="0"/>
        <v>14.292504000000001</v>
      </c>
    </row>
    <row r="17" spans="1:8">
      <c r="A17" s="62">
        <v>2021</v>
      </c>
      <c r="B17" s="224">
        <v>3.427889</v>
      </c>
      <c r="C17" s="224">
        <v>1.7905599999999999</v>
      </c>
      <c r="D17" s="224">
        <v>0.570766</v>
      </c>
      <c r="E17" s="224">
        <v>0.27396599999999999</v>
      </c>
      <c r="F17" s="224">
        <v>5.141273</v>
      </c>
      <c r="G17" s="224">
        <v>2.8933270000000002</v>
      </c>
      <c r="H17" s="224">
        <f t="shared" si="0"/>
        <v>14.097780999999998</v>
      </c>
    </row>
    <row r="18" spans="1:8">
      <c r="A18" s="62">
        <v>2022</v>
      </c>
      <c r="B18" s="224">
        <v>3.445395</v>
      </c>
      <c r="C18" s="224">
        <v>1.7956650000000001</v>
      </c>
      <c r="D18" s="224">
        <v>0.57007200000000002</v>
      </c>
      <c r="E18" s="224">
        <v>0.27100600000000002</v>
      </c>
      <c r="F18" s="224">
        <v>5.0813769999999998</v>
      </c>
      <c r="G18" s="224">
        <v>2.9434909999999999</v>
      </c>
      <c r="H18" s="224">
        <f>SUM(B18:G18)</f>
        <v>14.107006</v>
      </c>
    </row>
    <row r="19" spans="1:8">
      <c r="A19" s="62">
        <v>2023</v>
      </c>
      <c r="B19" s="224">
        <v>3.4763259999999998</v>
      </c>
      <c r="C19" s="224">
        <v>1.7915570000000001</v>
      </c>
      <c r="D19" s="224">
        <v>0.56904900000000003</v>
      </c>
      <c r="E19" s="224">
        <v>0.26677400000000001</v>
      </c>
      <c r="F19" s="224">
        <v>5.0287050000000004</v>
      </c>
      <c r="G19" s="224">
        <v>2.9765619999999999</v>
      </c>
      <c r="H19" s="224">
        <f t="shared" si="0"/>
        <v>14.108972999999999</v>
      </c>
    </row>
    <row r="21" spans="1:8">
      <c r="H21" s="196"/>
    </row>
  </sheetData>
  <phoneticPr fontId="25" type="noConversion"/>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Blad16"/>
  <dimension ref="A1:Q98"/>
  <sheetViews>
    <sheetView zoomScaleNormal="100" workbookViewId="0">
      <selection activeCell="B22" sqref="B22:J26"/>
    </sheetView>
  </sheetViews>
  <sheetFormatPr defaultColWidth="9" defaultRowHeight="11.25"/>
  <cols>
    <col min="1" max="1" width="14" style="14" customWidth="1"/>
    <col min="2" max="2" width="17.375" style="14" customWidth="1"/>
    <col min="3" max="3" width="16.375" style="14" customWidth="1"/>
    <col min="4" max="4" width="14.375" style="14" customWidth="1"/>
    <col min="5" max="5" width="14.5" style="14" customWidth="1"/>
    <col min="6" max="6" width="15.5" style="14" customWidth="1"/>
    <col min="7" max="7" width="17.375" style="14" customWidth="1"/>
    <col min="8" max="8" width="15.5" style="14" customWidth="1"/>
    <col min="9" max="9" width="19.5" style="14" customWidth="1"/>
    <col min="10" max="10" width="13.375" style="14" customWidth="1"/>
    <col min="11" max="11" width="17.5" style="14" customWidth="1"/>
    <col min="12" max="12" width="10.5" style="14" customWidth="1"/>
    <col min="13" max="13" width="12.375" style="14" customWidth="1"/>
    <col min="14" max="14" width="15.375" style="14" customWidth="1"/>
    <col min="15" max="15" width="22.375" style="14" bestFit="1" customWidth="1"/>
    <col min="16" max="16" width="22" style="14" bestFit="1" customWidth="1"/>
    <col min="17" max="17" width="13.5" style="14" bestFit="1" customWidth="1"/>
    <col min="18" max="18" width="6.125" style="14" bestFit="1" customWidth="1"/>
    <col min="19" max="19" width="10.375" style="14" bestFit="1" customWidth="1"/>
    <col min="20" max="20" width="13.5" style="14" bestFit="1" customWidth="1"/>
    <col min="21" max="21" width="12.125" style="14" bestFit="1" customWidth="1"/>
    <col min="22" max="22" width="10.875" style="14" bestFit="1" customWidth="1"/>
    <col min="23" max="23" width="13.5" style="14" bestFit="1" customWidth="1"/>
    <col min="24" max="24" width="12.125" style="14" bestFit="1" customWidth="1"/>
    <col min="25" max="25" width="10.875" style="14" bestFit="1" customWidth="1"/>
    <col min="26" max="26" width="13.5" style="14" bestFit="1" customWidth="1"/>
    <col min="27" max="27" width="12.125" style="14" bestFit="1" customWidth="1"/>
    <col min="28" max="28" width="10.875" style="14" bestFit="1" customWidth="1"/>
    <col min="29" max="29" width="13.5" style="14" bestFit="1" customWidth="1"/>
    <col min="30" max="30" width="12.125" style="14" bestFit="1" customWidth="1"/>
    <col min="31" max="31" width="10.875" style="14" bestFit="1" customWidth="1"/>
    <col min="32" max="32" width="13.5" style="14" bestFit="1" customWidth="1"/>
    <col min="33" max="33" width="12.125" style="14" bestFit="1" customWidth="1"/>
    <col min="34" max="34" width="10.875" style="14" bestFit="1" customWidth="1"/>
    <col min="35" max="35" width="13.5" style="14" bestFit="1" customWidth="1"/>
    <col min="36" max="36" width="12.125" style="14" bestFit="1" customWidth="1"/>
    <col min="37" max="37" width="10.875" style="14" bestFit="1" customWidth="1"/>
    <col min="38" max="38" width="13.5" style="14" bestFit="1" customWidth="1"/>
    <col min="39" max="39" width="12.125" style="14" bestFit="1" customWidth="1"/>
    <col min="40" max="40" width="10.875" style="14" bestFit="1" customWidth="1"/>
    <col min="41" max="41" width="13.5" style="14" bestFit="1" customWidth="1"/>
    <col min="42" max="42" width="12.125" style="14" bestFit="1" customWidth="1"/>
    <col min="43" max="43" width="10.875" style="14" bestFit="1" customWidth="1"/>
    <col min="44" max="44" width="13.5" style="14" bestFit="1" customWidth="1"/>
    <col min="45" max="45" width="12.125" style="14" bestFit="1" customWidth="1"/>
    <col min="46" max="46" width="10.875" style="14" bestFit="1" customWidth="1"/>
    <col min="47" max="47" width="13.5" style="14" bestFit="1" customWidth="1"/>
    <col min="48" max="48" width="12.125" style="14" bestFit="1" customWidth="1"/>
    <col min="49" max="16384" width="9" style="14"/>
  </cols>
  <sheetData>
    <row r="1" spans="1:11" s="10" customFormat="1" ht="12">
      <c r="A1" s="10" t="s">
        <v>104</v>
      </c>
      <c r="B1" s="10" t="s">
        <v>386</v>
      </c>
    </row>
    <row r="2" spans="1:11" s="3" customFormat="1" ht="12"/>
    <row r="3" spans="1:11" s="3" customFormat="1" ht="12">
      <c r="A3" s="3" t="s">
        <v>12</v>
      </c>
      <c r="B3" s="3" t="s">
        <v>105</v>
      </c>
    </row>
    <row r="4" spans="1:11" s="3" customFormat="1" ht="12">
      <c r="A4" s="3" t="s">
        <v>13</v>
      </c>
      <c r="B4" s="3" t="s">
        <v>516</v>
      </c>
    </row>
    <row r="5" spans="1:11" s="3" customFormat="1" ht="12">
      <c r="A5" s="3" t="s">
        <v>15</v>
      </c>
      <c r="B5" s="3" t="s">
        <v>377</v>
      </c>
    </row>
    <row r="6" spans="1:11" s="3" customFormat="1" ht="12">
      <c r="A6" s="3" t="s">
        <v>353</v>
      </c>
      <c r="B6" s="4">
        <v>45418</v>
      </c>
    </row>
    <row r="7" spans="1:11" s="64" customFormat="1">
      <c r="K7" s="65"/>
    </row>
    <row r="8" spans="1:11" s="66" customFormat="1">
      <c r="B8" s="291" t="s">
        <v>2</v>
      </c>
      <c r="C8" s="292"/>
      <c r="D8" s="292"/>
      <c r="E8" s="292"/>
      <c r="F8" s="292"/>
      <c r="G8" s="292"/>
      <c r="H8" s="66" t="s">
        <v>380</v>
      </c>
      <c r="I8" s="66" t="s">
        <v>3</v>
      </c>
    </row>
    <row r="9" spans="1:11" s="66" customFormat="1" ht="15" customHeight="1">
      <c r="A9" s="67"/>
      <c r="B9" s="293" t="s">
        <v>381</v>
      </c>
      <c r="C9" s="293" t="s">
        <v>106</v>
      </c>
      <c r="D9" s="294"/>
      <c r="E9" s="294"/>
      <c r="F9" s="294"/>
      <c r="G9" s="294"/>
      <c r="H9" s="225" t="s">
        <v>107</v>
      </c>
      <c r="I9" s="226"/>
    </row>
    <row r="10" spans="1:11" s="69" customFormat="1" ht="22.5">
      <c r="A10" s="68"/>
      <c r="B10" s="293"/>
      <c r="C10" s="195" t="s">
        <v>382</v>
      </c>
      <c r="D10" s="195" t="s">
        <v>383</v>
      </c>
      <c r="E10" s="195" t="s">
        <v>384</v>
      </c>
      <c r="F10" s="195" t="s">
        <v>385</v>
      </c>
      <c r="G10" s="195" t="s">
        <v>88</v>
      </c>
      <c r="H10" s="225"/>
      <c r="I10" s="225"/>
    </row>
    <row r="11" spans="1:11">
      <c r="A11" s="70">
        <v>2014</v>
      </c>
      <c r="B11" s="71">
        <v>15.982441327</v>
      </c>
      <c r="C11" s="71">
        <v>26.291102235999993</v>
      </c>
      <c r="D11" s="71">
        <v>14.817946419999998</v>
      </c>
      <c r="E11" s="71">
        <v>8.2231081710000016</v>
      </c>
      <c r="F11" s="71">
        <v>3.2664339650000001</v>
      </c>
      <c r="G11" s="71">
        <v>1.9177039620000003</v>
      </c>
      <c r="H11" s="14">
        <v>3999.7049999999999</v>
      </c>
      <c r="I11" s="72">
        <f t="shared" ref="I11:I19" si="0">SUM(B11:G11)</f>
        <v>70.498736081000004</v>
      </c>
      <c r="J11" s="73"/>
    </row>
    <row r="12" spans="1:11">
      <c r="A12" s="70">
        <v>2015</v>
      </c>
      <c r="B12" s="71">
        <v>16.654205766999993</v>
      </c>
      <c r="C12" s="71">
        <v>27.415701734999999</v>
      </c>
      <c r="D12" s="71">
        <v>15.682169765999999</v>
      </c>
      <c r="E12" s="71">
        <v>8.8674471120000007</v>
      </c>
      <c r="F12" s="71">
        <v>3.5250046400000006</v>
      </c>
      <c r="G12" s="71">
        <v>2.2382721720000003</v>
      </c>
      <c r="H12" s="14">
        <v>4259.5389999999998</v>
      </c>
      <c r="I12" s="72">
        <f t="shared" si="0"/>
        <v>74.382801192000002</v>
      </c>
      <c r="J12" s="73"/>
    </row>
    <row r="13" spans="1:11">
      <c r="A13" s="70">
        <v>2016</v>
      </c>
      <c r="B13" s="71">
        <v>16.6781082776</v>
      </c>
      <c r="C13" s="71">
        <v>28.46478177769999</v>
      </c>
      <c r="D13" s="71">
        <v>16.042852820100002</v>
      </c>
      <c r="E13" s="71">
        <v>12.680675528200002</v>
      </c>
      <c r="F13" s="71">
        <v>3.8313480455999995</v>
      </c>
      <c r="G13" s="71">
        <v>2.7472937495000003</v>
      </c>
      <c r="H13" s="14">
        <v>4406.0630000000001</v>
      </c>
      <c r="I13" s="72">
        <f t="shared" si="0"/>
        <v>80.445060198699991</v>
      </c>
      <c r="J13" s="73"/>
    </row>
    <row r="14" spans="1:11">
      <c r="A14" s="70">
        <v>2017</v>
      </c>
      <c r="B14" s="71">
        <v>17.997278735700007</v>
      </c>
      <c r="C14" s="71">
        <v>30.016827267800004</v>
      </c>
      <c r="D14" s="71">
        <v>16.221102749</v>
      </c>
      <c r="E14" s="71">
        <v>13.033718733999997</v>
      </c>
      <c r="F14" s="71">
        <v>4.0532594379999995</v>
      </c>
      <c r="G14" s="71">
        <v>3.6819741301000004</v>
      </c>
      <c r="H14" s="14">
        <v>4624.2690000000002</v>
      </c>
      <c r="I14" s="72">
        <f t="shared" si="0"/>
        <v>85.004161054600019</v>
      </c>
      <c r="J14" s="73"/>
    </row>
    <row r="15" spans="1:11">
      <c r="A15" s="70">
        <v>2018</v>
      </c>
      <c r="B15" s="71">
        <v>18.600469102399995</v>
      </c>
      <c r="C15" s="71">
        <v>30.765600673299989</v>
      </c>
      <c r="D15" s="71">
        <v>17.1349221613</v>
      </c>
      <c r="E15" s="71">
        <v>13.810096914000002</v>
      </c>
      <c r="F15" s="71">
        <v>4.3593309840000005</v>
      </c>
      <c r="G15" s="71">
        <v>3.5650275398000009</v>
      </c>
      <c r="H15" s="14">
        <v>4830.5370000000003</v>
      </c>
      <c r="I15" s="72">
        <f t="shared" si="0"/>
        <v>88.235447374799975</v>
      </c>
      <c r="J15" s="73"/>
    </row>
    <row r="16" spans="1:11">
      <c r="A16" s="70">
        <v>2019</v>
      </c>
      <c r="B16" s="71">
        <v>19.396182582000002</v>
      </c>
      <c r="C16" s="71">
        <v>31.722969676999988</v>
      </c>
      <c r="D16" s="71">
        <v>17.908473150999999</v>
      </c>
      <c r="E16" s="71">
        <v>15.644672378000003</v>
      </c>
      <c r="F16" s="71">
        <v>4.6594131260000005</v>
      </c>
      <c r="G16" s="71">
        <v>3.010428654</v>
      </c>
      <c r="H16" s="14">
        <v>5052.7240000000002</v>
      </c>
      <c r="I16" s="72">
        <f t="shared" si="0"/>
        <v>92.342139567999979</v>
      </c>
      <c r="J16" s="73"/>
    </row>
    <row r="17" spans="1:17">
      <c r="A17" s="70">
        <v>2020</v>
      </c>
      <c r="B17" s="71">
        <v>20.356283797</v>
      </c>
      <c r="C17" s="71">
        <v>32.65756773199999</v>
      </c>
      <c r="D17" s="71">
        <v>18.090403650999999</v>
      </c>
      <c r="E17" s="71">
        <v>15.102234520000001</v>
      </c>
      <c r="F17" s="71">
        <v>5.1609773690000003</v>
      </c>
      <c r="G17" s="71">
        <v>4.0345614750000003</v>
      </c>
      <c r="H17" s="14">
        <v>5034.8789999999999</v>
      </c>
      <c r="I17" s="72">
        <f t="shared" si="0"/>
        <v>95.40202854399999</v>
      </c>
      <c r="J17" s="73"/>
    </row>
    <row r="18" spans="1:17">
      <c r="A18" s="70">
        <v>2021</v>
      </c>
      <c r="B18" s="71">
        <v>21.378955305000002</v>
      </c>
      <c r="C18" s="71">
        <v>34.044596483000014</v>
      </c>
      <c r="D18" s="71">
        <v>18.796318442</v>
      </c>
      <c r="E18" s="71">
        <v>16.357237725000001</v>
      </c>
      <c r="F18" s="71">
        <v>5.739953045</v>
      </c>
      <c r="G18" s="73">
        <v>3.8760106779999997</v>
      </c>
      <c r="H18" s="14">
        <v>5473.9539999999997</v>
      </c>
      <c r="I18" s="72">
        <f t="shared" si="0"/>
        <v>100.19307167800002</v>
      </c>
      <c r="J18" s="73"/>
    </row>
    <row r="19" spans="1:17">
      <c r="A19" s="70">
        <v>2022</v>
      </c>
      <c r="B19" s="74">
        <v>23.231497184000002</v>
      </c>
      <c r="C19" s="74">
        <v>34.530785668</v>
      </c>
      <c r="D19" s="74">
        <v>18.293049742000001</v>
      </c>
      <c r="E19" s="74">
        <v>17.179905612999999</v>
      </c>
      <c r="F19" s="74">
        <v>6.5264475390000003</v>
      </c>
      <c r="G19" s="74">
        <v>4.009960263</v>
      </c>
      <c r="H19" s="75">
        <v>5960.3850000000002</v>
      </c>
      <c r="I19" s="72">
        <f t="shared" si="0"/>
        <v>103.77164600899999</v>
      </c>
      <c r="J19" s="73"/>
      <c r="K19" s="73"/>
      <c r="L19" s="73"/>
      <c r="M19" s="73"/>
      <c r="N19" s="73"/>
      <c r="O19" s="73"/>
      <c r="P19" s="73"/>
      <c r="Q19" s="73"/>
    </row>
    <row r="20" spans="1:17" s="73" customFormat="1">
      <c r="A20" s="70">
        <v>2023</v>
      </c>
      <c r="B20" s="74">
        <v>25.947870255999998</v>
      </c>
      <c r="C20" s="74">
        <v>35.841849396000001</v>
      </c>
      <c r="D20" s="74">
        <v>19.004117127999997</v>
      </c>
      <c r="E20" s="74">
        <v>18.650172610999991</v>
      </c>
      <c r="F20" s="74">
        <v>6.7488642209999998</v>
      </c>
      <c r="G20" s="74">
        <v>4.077363536</v>
      </c>
      <c r="H20" s="75">
        <v>6296.5630000000001</v>
      </c>
      <c r="I20" s="72">
        <f>SUM(B20:G20)</f>
        <v>110.27023714799998</v>
      </c>
      <c r="K20" s="75"/>
      <c r="L20" s="74"/>
      <c r="M20" s="74"/>
      <c r="N20" s="14"/>
      <c r="O20" s="14"/>
      <c r="P20" s="14"/>
      <c r="Q20" s="14"/>
    </row>
    <row r="21" spans="1:17">
      <c r="A21" s="76"/>
      <c r="B21" s="74"/>
      <c r="C21" s="74"/>
      <c r="D21" s="74"/>
      <c r="E21" s="74"/>
      <c r="F21" s="74"/>
      <c r="G21" s="74"/>
      <c r="H21" s="74"/>
      <c r="I21" s="74"/>
      <c r="J21" s="74"/>
      <c r="K21" s="75"/>
      <c r="L21" s="77"/>
      <c r="M21" s="77"/>
    </row>
    <row r="22" spans="1:17">
      <c r="A22" s="76"/>
      <c r="B22" s="77"/>
      <c r="C22" s="77"/>
      <c r="D22" s="77"/>
      <c r="E22" s="77"/>
      <c r="F22" s="77"/>
      <c r="G22" s="77"/>
      <c r="H22" s="77"/>
      <c r="I22" s="77"/>
      <c r="J22" s="77"/>
      <c r="K22" s="75"/>
      <c r="L22" s="77"/>
      <c r="M22" s="77"/>
    </row>
    <row r="23" spans="1:17">
      <c r="A23" s="78"/>
      <c r="B23" s="77"/>
      <c r="C23" s="77"/>
      <c r="D23" s="77"/>
      <c r="E23" s="77"/>
      <c r="F23" s="77"/>
      <c r="G23" s="77"/>
      <c r="H23" s="77"/>
      <c r="I23" s="77"/>
      <c r="J23" s="77"/>
      <c r="K23" s="75"/>
      <c r="L23" s="77"/>
      <c r="M23" s="77"/>
    </row>
    <row r="24" spans="1:17">
      <c r="A24" s="61"/>
      <c r="B24" s="79"/>
      <c r="C24" s="79"/>
      <c r="D24" s="80"/>
      <c r="E24" s="77"/>
      <c r="G24" s="69"/>
      <c r="H24" s="66"/>
      <c r="I24" s="66"/>
      <c r="K24" s="75"/>
    </row>
    <row r="25" spans="1:17">
      <c r="A25" s="61"/>
      <c r="B25" s="81"/>
      <c r="C25" s="81"/>
      <c r="D25" s="81"/>
      <c r="E25" s="81"/>
      <c r="F25" s="81"/>
      <c r="G25" s="81"/>
      <c r="H25" s="81"/>
      <c r="I25" s="81"/>
    </row>
    <row r="26" spans="1:17">
      <c r="A26" s="61"/>
      <c r="B26" s="77"/>
      <c r="C26" s="77"/>
      <c r="D26" s="77"/>
      <c r="E26" s="77"/>
      <c r="F26" s="77"/>
      <c r="G26" s="77"/>
      <c r="H26" s="77"/>
      <c r="I26" s="77"/>
    </row>
    <row r="27" spans="1:17">
      <c r="A27" s="61"/>
      <c r="B27" s="82"/>
      <c r="C27" s="13"/>
      <c r="D27" s="80"/>
      <c r="E27" s="80"/>
      <c r="F27" s="13"/>
      <c r="G27" s="83"/>
    </row>
    <row r="28" spans="1:17">
      <c r="A28" s="61"/>
      <c r="B28" s="82"/>
      <c r="C28" s="13"/>
      <c r="D28" s="80"/>
      <c r="E28" s="80"/>
      <c r="F28" s="13"/>
      <c r="G28" s="83"/>
    </row>
    <row r="29" spans="1:17">
      <c r="A29" s="61"/>
      <c r="B29" s="82"/>
      <c r="C29" s="13"/>
      <c r="D29" s="80"/>
      <c r="E29" s="80"/>
      <c r="F29" s="13"/>
      <c r="G29" s="83"/>
    </row>
    <row r="30" spans="1:17">
      <c r="A30" s="61"/>
      <c r="B30" s="82"/>
      <c r="C30" s="13"/>
      <c r="D30" s="80"/>
      <c r="E30" s="80"/>
      <c r="F30" s="13"/>
      <c r="G30" s="83"/>
    </row>
    <row r="31" spans="1:17" ht="15" customHeight="1">
      <c r="A31" s="61"/>
      <c r="B31" s="82"/>
      <c r="C31" s="13"/>
      <c r="D31" s="80"/>
      <c r="F31" s="13"/>
      <c r="G31" s="83"/>
    </row>
    <row r="32" spans="1:17">
      <c r="B32" s="82"/>
      <c r="F32" s="13"/>
    </row>
    <row r="33" spans="1:13">
      <c r="B33" s="82"/>
      <c r="F33" s="13"/>
      <c r="G33" s="84"/>
    </row>
    <row r="34" spans="1:13">
      <c r="B34" s="82"/>
      <c r="F34" s="13"/>
      <c r="G34" s="84"/>
    </row>
    <row r="35" spans="1:13">
      <c r="B35" s="82"/>
      <c r="F35" s="13"/>
    </row>
    <row r="37" spans="1:13">
      <c r="E37" s="15"/>
      <c r="G37" s="15"/>
      <c r="H37" s="15"/>
      <c r="I37" s="15"/>
      <c r="J37" s="15"/>
      <c r="K37" s="83"/>
    </row>
    <row r="38" spans="1:13">
      <c r="B38" s="15"/>
      <c r="C38" s="15"/>
      <c r="D38" s="15"/>
      <c r="E38" s="15"/>
      <c r="F38" s="15"/>
      <c r="G38" s="15"/>
      <c r="H38" s="15"/>
      <c r="I38" s="15"/>
      <c r="J38" s="15"/>
      <c r="K38" s="83"/>
    </row>
    <row r="39" spans="1:13">
      <c r="B39" s="15"/>
      <c r="C39" s="15"/>
      <c r="D39" s="15"/>
      <c r="E39" s="15"/>
      <c r="F39" s="15"/>
      <c r="G39" s="85"/>
      <c r="H39" s="15"/>
      <c r="I39" s="15"/>
      <c r="J39" s="15"/>
      <c r="K39" s="83"/>
    </row>
    <row r="40" spans="1:13">
      <c r="B40" s="15"/>
      <c r="C40" s="15"/>
      <c r="D40" s="15"/>
      <c r="E40" s="15"/>
      <c r="F40" s="15"/>
      <c r="G40" s="15"/>
      <c r="H40" s="15"/>
      <c r="I40" s="15"/>
      <c r="J40" s="15"/>
      <c r="K40" s="83"/>
      <c r="M40" s="76"/>
    </row>
    <row r="41" spans="1:13">
      <c r="B41" s="15"/>
      <c r="C41" s="15"/>
      <c r="D41" s="15"/>
      <c r="E41" s="86"/>
      <c r="F41" s="15"/>
      <c r="G41" s="15"/>
      <c r="H41" s="15"/>
      <c r="I41" s="15"/>
      <c r="J41" s="15"/>
      <c r="K41" s="87"/>
      <c r="L41" s="76"/>
      <c r="M41" s="88"/>
    </row>
    <row r="42" spans="1:13">
      <c r="A42" s="89"/>
      <c r="B42" s="90"/>
      <c r="C42" s="86"/>
      <c r="D42" s="86"/>
      <c r="E42" s="90"/>
      <c r="F42" s="15"/>
      <c r="G42" s="15"/>
      <c r="H42" s="15"/>
      <c r="I42" s="15"/>
      <c r="J42" s="15"/>
      <c r="K42" s="91"/>
      <c r="L42" s="88"/>
      <c r="M42" s="88"/>
    </row>
    <row r="43" spans="1:13">
      <c r="A43" s="92"/>
      <c r="B43" s="90"/>
      <c r="C43" s="90"/>
      <c r="D43" s="90"/>
      <c r="E43" s="90"/>
      <c r="F43" s="15"/>
      <c r="G43" s="15"/>
      <c r="H43" s="15"/>
      <c r="I43" s="15"/>
      <c r="J43" s="15"/>
      <c r="K43" s="91"/>
      <c r="L43" s="88"/>
      <c r="M43" s="88"/>
    </row>
    <row r="44" spans="1:13">
      <c r="A44" s="92"/>
      <c r="B44" s="90"/>
      <c r="C44" s="90"/>
      <c r="D44" s="90"/>
      <c r="E44" s="90"/>
      <c r="F44" s="86"/>
      <c r="G44" s="86"/>
      <c r="H44" s="86"/>
      <c r="I44" s="86"/>
      <c r="J44" s="86"/>
      <c r="K44" s="91"/>
      <c r="L44" s="88"/>
      <c r="M44" s="88"/>
    </row>
    <row r="45" spans="1:13">
      <c r="A45" s="92"/>
      <c r="B45" s="90"/>
      <c r="C45" s="90"/>
      <c r="D45" s="90"/>
      <c r="E45" s="90"/>
      <c r="F45" s="90"/>
      <c r="G45" s="90"/>
      <c r="H45" s="90"/>
      <c r="I45" s="90"/>
      <c r="J45" s="90"/>
      <c r="K45" s="91"/>
      <c r="L45" s="88"/>
      <c r="M45" s="88"/>
    </row>
    <row r="46" spans="1:13">
      <c r="A46" s="92"/>
      <c r="B46" s="90"/>
      <c r="C46" s="90"/>
      <c r="D46" s="90"/>
      <c r="E46" s="88"/>
      <c r="F46" s="88"/>
      <c r="G46" s="88"/>
      <c r="H46" s="88"/>
      <c r="I46" s="88"/>
      <c r="J46" s="88"/>
      <c r="K46" s="93"/>
      <c r="L46" s="88"/>
      <c r="M46" s="88"/>
    </row>
    <row r="47" spans="1:13">
      <c r="A47" s="92"/>
      <c r="B47" s="94"/>
      <c r="C47" s="88"/>
      <c r="D47" s="88"/>
      <c r="E47" s="88"/>
      <c r="F47" s="88"/>
      <c r="G47" s="88"/>
      <c r="H47" s="88"/>
      <c r="I47" s="88"/>
      <c r="J47" s="88"/>
      <c r="K47" s="93"/>
      <c r="L47" s="88"/>
      <c r="M47" s="88"/>
    </row>
    <row r="48" spans="1:13">
      <c r="A48" s="92"/>
      <c r="B48" s="94"/>
      <c r="C48" s="88"/>
      <c r="D48" s="88"/>
      <c r="E48" s="88"/>
      <c r="F48" s="88"/>
      <c r="G48" s="88"/>
      <c r="H48" s="88"/>
      <c r="I48" s="88"/>
      <c r="J48" s="88"/>
      <c r="K48" s="93"/>
      <c r="L48" s="88"/>
      <c r="M48" s="88"/>
    </row>
    <row r="49" spans="1:13">
      <c r="A49" s="92"/>
      <c r="B49" s="94"/>
      <c r="C49" s="88"/>
      <c r="D49" s="88"/>
      <c r="E49" s="88"/>
      <c r="F49" s="88"/>
      <c r="G49" s="88"/>
      <c r="H49" s="88"/>
      <c r="I49" s="88"/>
      <c r="J49" s="88"/>
      <c r="K49" s="93"/>
      <c r="L49" s="88"/>
      <c r="M49" s="88"/>
    </row>
    <row r="50" spans="1:13">
      <c r="A50" s="92"/>
      <c r="B50" s="94"/>
      <c r="C50" s="88"/>
      <c r="D50" s="88"/>
      <c r="E50" s="88"/>
      <c r="F50" s="88"/>
      <c r="G50" s="88"/>
      <c r="H50" s="88"/>
      <c r="I50" s="88"/>
      <c r="J50" s="88"/>
      <c r="K50" s="93"/>
      <c r="L50" s="88"/>
      <c r="M50" s="88"/>
    </row>
    <row r="51" spans="1:13">
      <c r="A51" s="92"/>
      <c r="B51" s="94"/>
      <c r="C51" s="88"/>
      <c r="D51" s="88"/>
      <c r="E51" s="88"/>
      <c r="F51" s="88"/>
      <c r="G51" s="88"/>
      <c r="H51" s="88"/>
      <c r="I51" s="88"/>
      <c r="J51" s="88"/>
      <c r="K51" s="93"/>
      <c r="L51" s="88"/>
    </row>
    <row r="52" spans="1:13">
      <c r="A52" s="92"/>
      <c r="B52" s="94"/>
      <c r="C52" s="88"/>
      <c r="D52" s="88"/>
      <c r="E52" s="88"/>
      <c r="F52" s="88"/>
      <c r="G52" s="88"/>
      <c r="H52" s="88"/>
      <c r="I52" s="88"/>
      <c r="J52" s="88"/>
    </row>
    <row r="53" spans="1:13">
      <c r="E53" s="88"/>
      <c r="F53" s="88"/>
      <c r="G53" s="88"/>
      <c r="H53" s="88"/>
      <c r="I53" s="88"/>
      <c r="J53" s="88"/>
    </row>
    <row r="54" spans="1:13">
      <c r="E54" s="88"/>
      <c r="F54" s="88"/>
      <c r="G54" s="88"/>
      <c r="H54" s="88"/>
      <c r="I54" s="88"/>
      <c r="J54" s="88"/>
    </row>
    <row r="55" spans="1:13">
      <c r="E55" s="88"/>
    </row>
    <row r="56" spans="1:13">
      <c r="E56" s="88"/>
    </row>
    <row r="57" spans="1:13">
      <c r="E57" s="88"/>
    </row>
    <row r="58" spans="1:13">
      <c r="E58" s="88"/>
    </row>
    <row r="59" spans="1:13" ht="12">
      <c r="E59" s="88"/>
      <c r="K59" s="95"/>
      <c r="L59" s="96"/>
    </row>
    <row r="60" spans="1:13" ht="12">
      <c r="E60" s="88"/>
      <c r="K60" s="95"/>
      <c r="L60" s="96"/>
    </row>
    <row r="61" spans="1:13" ht="12">
      <c r="E61" s="88"/>
      <c r="K61" s="95"/>
      <c r="L61" s="96"/>
    </row>
    <row r="62" spans="1:13" ht="12">
      <c r="K62" s="95"/>
      <c r="L62" s="96"/>
      <c r="M62" s="80"/>
    </row>
    <row r="63" spans="1:13" ht="12">
      <c r="K63" s="95"/>
      <c r="L63" s="96"/>
    </row>
    <row r="64" spans="1:13" ht="12">
      <c r="K64" s="95"/>
      <c r="L64" s="96"/>
    </row>
    <row r="65" spans="11:13" ht="12">
      <c r="K65" s="95"/>
      <c r="L65" s="96"/>
    </row>
    <row r="66" spans="11:13" ht="12">
      <c r="K66" s="95"/>
      <c r="L66" s="96"/>
      <c r="M66" s="80"/>
    </row>
    <row r="67" spans="11:13" ht="12">
      <c r="K67" s="95"/>
      <c r="L67" s="96"/>
    </row>
    <row r="68" spans="11:13" ht="12">
      <c r="K68" s="95"/>
      <c r="L68" s="96"/>
    </row>
    <row r="69" spans="11:13" ht="12">
      <c r="K69" s="95"/>
      <c r="L69" s="96"/>
    </row>
    <row r="70" spans="11:13" ht="12">
      <c r="K70" s="95"/>
      <c r="L70" s="96"/>
      <c r="M70" s="80"/>
    </row>
    <row r="71" spans="11:13" ht="12">
      <c r="K71" s="95"/>
      <c r="L71" s="96"/>
    </row>
    <row r="72" spans="11:13" ht="12">
      <c r="K72" s="95"/>
      <c r="L72" s="96"/>
    </row>
    <row r="73" spans="11:13" ht="12">
      <c r="K73" s="95"/>
      <c r="L73" s="96"/>
    </row>
    <row r="74" spans="11:13" ht="12">
      <c r="K74" s="95"/>
      <c r="L74" s="96"/>
      <c r="M74" s="80"/>
    </row>
    <row r="75" spans="11:13" ht="12">
      <c r="K75" s="95"/>
      <c r="L75" s="96"/>
    </row>
    <row r="76" spans="11:13" ht="12">
      <c r="K76" s="95"/>
      <c r="L76" s="96"/>
    </row>
    <row r="77" spans="11:13" ht="12">
      <c r="K77" s="95"/>
      <c r="L77" s="96"/>
    </row>
    <row r="78" spans="11:13" ht="12">
      <c r="K78" s="95"/>
      <c r="L78" s="96"/>
      <c r="M78" s="80"/>
    </row>
    <row r="79" spans="11:13" ht="12">
      <c r="K79" s="95"/>
      <c r="L79" s="96"/>
    </row>
    <row r="80" spans="11:13" ht="12">
      <c r="K80" s="95"/>
      <c r="L80" s="96"/>
    </row>
    <row r="81" spans="11:13" ht="12">
      <c r="K81" s="95"/>
      <c r="L81" s="96"/>
    </row>
    <row r="82" spans="11:13" ht="12">
      <c r="K82" s="95"/>
      <c r="L82" s="96"/>
      <c r="M82" s="80"/>
    </row>
    <row r="83" spans="11:13" ht="12">
      <c r="K83" s="95"/>
      <c r="L83" s="96"/>
    </row>
    <row r="84" spans="11:13" ht="12">
      <c r="K84" s="95"/>
      <c r="L84" s="96"/>
    </row>
    <row r="85" spans="11:13" ht="12">
      <c r="K85" s="95"/>
      <c r="L85" s="96"/>
    </row>
    <row r="86" spans="11:13" ht="12">
      <c r="K86" s="95"/>
      <c r="L86" s="96"/>
      <c r="M86" s="80"/>
    </row>
    <row r="87" spans="11:13" ht="12">
      <c r="K87" s="95"/>
      <c r="L87" s="96"/>
    </row>
    <row r="88" spans="11:13" ht="12">
      <c r="K88" s="95"/>
      <c r="L88" s="96"/>
    </row>
    <row r="89" spans="11:13" ht="12">
      <c r="K89" s="95"/>
      <c r="L89" s="96"/>
    </row>
    <row r="90" spans="11:13" ht="12">
      <c r="K90" s="95"/>
      <c r="L90" s="96"/>
      <c r="M90" s="80"/>
    </row>
    <row r="91" spans="11:13" ht="12">
      <c r="K91" s="95"/>
      <c r="L91" s="96"/>
    </row>
    <row r="92" spans="11:13" ht="12">
      <c r="K92" s="95"/>
      <c r="L92" s="96"/>
    </row>
    <row r="93" spans="11:13" ht="12">
      <c r="K93" s="95"/>
      <c r="L93" s="96"/>
    </row>
    <row r="94" spans="11:13" ht="12">
      <c r="K94" s="95"/>
      <c r="L94" s="96"/>
      <c r="M94" s="80"/>
    </row>
    <row r="95" spans="11:13" ht="12">
      <c r="K95" s="95"/>
      <c r="L95" s="96"/>
    </row>
    <row r="96" spans="11:13" ht="12">
      <c r="K96" s="95"/>
      <c r="L96" s="96"/>
    </row>
    <row r="97" spans="11:13" ht="12">
      <c r="K97" s="95"/>
      <c r="L97" s="96"/>
    </row>
    <row r="98" spans="11:13" ht="12">
      <c r="K98" s="95"/>
      <c r="L98" s="96"/>
      <c r="M98" s="80"/>
    </row>
  </sheetData>
  <mergeCells count="3">
    <mergeCell ref="B8:G8"/>
    <mergeCell ref="B9:B10"/>
    <mergeCell ref="C9:G9"/>
  </mergeCells>
  <phoneticPr fontId="25" type="noConversion"/>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06b9903c-c89c-493e-ac2c-460ad9ce7050">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F6021A4AC926734895EFB7336111A578" ma:contentTypeVersion="12" ma:contentTypeDescription="Skapa ett nytt dokument." ma:contentTypeScope="" ma:versionID="a258c9d836551d8295a419bb31fb94df">
  <xsd:schema xmlns:xsd="http://www.w3.org/2001/XMLSchema" xmlns:xs="http://www.w3.org/2001/XMLSchema" xmlns:p="http://schemas.microsoft.com/office/2006/metadata/properties" xmlns:ns2="06b9903c-c89c-493e-ac2c-460ad9ce7050" xmlns:ns3="fb6e1b25-a7cb-40f6-9ce3-6c08d030dfc0" targetNamespace="http://schemas.microsoft.com/office/2006/metadata/properties" ma:root="true" ma:fieldsID="530564141711f6b7765a7ad1639a2f35" ns2:_="" ns3:_="">
    <xsd:import namespace="06b9903c-c89c-493e-ac2c-460ad9ce7050"/>
    <xsd:import namespace="fb6e1b25-a7cb-40f6-9ce3-6c08d030dfc0"/>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2:MediaServiceDateTaken" minOccurs="0"/>
                <xsd:element ref="ns2:MediaServiceOCR"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6b9903c-c89c-493e-ac2c-460ad9ce705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Bildmarkeringar" ma:readOnly="false" ma:fieldId="{5cf76f15-5ced-4ddc-b409-7134ff3c332f}" ma:taxonomyMulti="true" ma:sspId="16d6fc0c-03aa-4213-bbf5-d81f68f66133" ma:termSetId="09814cd3-568e-fe90-9814-8d621ff8fb84" ma:anchorId="fba54fb3-c3e1-fe81-a776-ca4b69148c4d" ma:open="true" ma:isKeyword="false">
      <xsd:complexType>
        <xsd:sequence>
          <xsd:element ref="pc:Terms" minOccurs="0" maxOccurs="1"/>
        </xsd:sequence>
      </xsd:complex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b6e1b25-a7cb-40f6-9ce3-6c08d030dfc0" elementFormDefault="qualified">
    <xsd:import namespace="http://schemas.microsoft.com/office/2006/documentManagement/types"/>
    <xsd:import namespace="http://schemas.microsoft.com/office/infopath/2007/PartnerControls"/>
    <xsd:element name="SharedWithUsers" ma:index="18" nillable="true" ma:displayName="Dela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Delat med informa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482E9F6-FC5F-4F9E-9CBC-5CF30C295AAF}">
  <ds:schemaRefs>
    <ds:schemaRef ds:uri="http://purl.org/dc/dcmitype/"/>
    <ds:schemaRef ds:uri="http://purl.org/dc/elements/1.1/"/>
    <ds:schemaRef ds:uri="http://schemas.openxmlformats.org/package/2006/metadata/core-properties"/>
    <ds:schemaRef ds:uri="http://schemas.microsoft.com/office/2006/documentManagement/types"/>
    <ds:schemaRef ds:uri="http://schemas.microsoft.com/office/infopath/2007/PartnerControls"/>
    <ds:schemaRef ds:uri="http://schemas.microsoft.com/office/2006/metadata/properties"/>
    <ds:schemaRef ds:uri="06b9903c-c89c-493e-ac2c-460ad9ce7050"/>
    <ds:schemaRef ds:uri="http://www.w3.org/XML/1998/namespace"/>
    <ds:schemaRef ds:uri="http://purl.org/dc/terms/"/>
  </ds:schemaRefs>
</ds:datastoreItem>
</file>

<file path=customXml/itemProps2.xml><?xml version="1.0" encoding="utf-8"?>
<ds:datastoreItem xmlns:ds="http://schemas.openxmlformats.org/officeDocument/2006/customXml" ds:itemID="{148C8997-820E-4420-8EFD-7E76C751DEC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6b9903c-c89c-493e-ac2c-460ad9ce7050"/>
    <ds:schemaRef ds:uri="fb6e1b25-a7cb-40f6-9ce3-6c08d030dfc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757FC93-A293-4577-A7B5-CC71A9F5D64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41</vt:i4>
      </vt:variant>
      <vt:variant>
        <vt:lpstr>Diagram</vt:lpstr>
      </vt:variant>
      <vt:variant>
        <vt:i4>41</vt:i4>
      </vt:variant>
    </vt:vector>
  </HeadingPairs>
  <TitlesOfParts>
    <vt:vector size="82" baseType="lpstr">
      <vt:lpstr>Data Dia 1</vt:lpstr>
      <vt:lpstr>Data Dia 2</vt:lpstr>
      <vt:lpstr>Data Dia 3</vt:lpstr>
      <vt:lpstr>Data Dia 4</vt:lpstr>
      <vt:lpstr>Data Dia 5</vt:lpstr>
      <vt:lpstr>Data Dia 6</vt:lpstr>
      <vt:lpstr>Data Dia 7</vt:lpstr>
      <vt:lpstr>Data Dia 8</vt:lpstr>
      <vt:lpstr>Data Dia 9</vt:lpstr>
      <vt:lpstr>Data Dia 10</vt:lpstr>
      <vt:lpstr>Data Dia 11</vt:lpstr>
      <vt:lpstr>Data Dia 12</vt:lpstr>
      <vt:lpstr>Data Dia 13</vt:lpstr>
      <vt:lpstr>Data Dia14</vt:lpstr>
      <vt:lpstr>Data Dia 15</vt:lpstr>
      <vt:lpstr>Data Dia 16</vt:lpstr>
      <vt:lpstr>Data Dia 17</vt:lpstr>
      <vt:lpstr>Data Dia 18</vt:lpstr>
      <vt:lpstr>Data Dia 19</vt:lpstr>
      <vt:lpstr>Data Dia 20</vt:lpstr>
      <vt:lpstr>Data Dia 21</vt:lpstr>
      <vt:lpstr>Data Dia 22</vt:lpstr>
      <vt:lpstr>Data Dia 23</vt:lpstr>
      <vt:lpstr>Data Dia 24</vt:lpstr>
      <vt:lpstr>Data Dia 25</vt:lpstr>
      <vt:lpstr>Data Dia 26</vt:lpstr>
      <vt:lpstr>Data Dia 27</vt:lpstr>
      <vt:lpstr>Data Dia 28</vt:lpstr>
      <vt:lpstr>Data Dia 29</vt:lpstr>
      <vt:lpstr>Data Dia 30</vt:lpstr>
      <vt:lpstr>Data Dia 31</vt:lpstr>
      <vt:lpstr>Data Dia 32</vt:lpstr>
      <vt:lpstr>Data Dia 33</vt:lpstr>
      <vt:lpstr>Data Dia 34</vt:lpstr>
      <vt:lpstr>Data Dia 35</vt:lpstr>
      <vt:lpstr>Data Dia 36</vt:lpstr>
      <vt:lpstr>Data Dia 37</vt:lpstr>
      <vt:lpstr>Data Dia 38</vt:lpstr>
      <vt:lpstr>Data Dia 39</vt:lpstr>
      <vt:lpstr>Data Dia 40</vt:lpstr>
      <vt:lpstr>Data Dia 41</vt:lpstr>
      <vt:lpstr>Diagram1</vt:lpstr>
      <vt:lpstr>Diagram2</vt:lpstr>
      <vt:lpstr>Diagram3</vt:lpstr>
      <vt:lpstr>Diagram4</vt:lpstr>
      <vt:lpstr>Diagram5</vt:lpstr>
      <vt:lpstr>Diagram6</vt:lpstr>
      <vt:lpstr>Diagram7</vt:lpstr>
      <vt:lpstr>Diagram8</vt:lpstr>
      <vt:lpstr>Diagram9</vt:lpstr>
      <vt:lpstr>Diagram10</vt:lpstr>
      <vt:lpstr>Diagram11</vt:lpstr>
      <vt:lpstr>Diagram12</vt:lpstr>
      <vt:lpstr>Diagram13</vt:lpstr>
      <vt:lpstr>Diagram14</vt:lpstr>
      <vt:lpstr>Diagram15</vt:lpstr>
      <vt:lpstr>Diagram16</vt:lpstr>
      <vt:lpstr>Diagram17</vt:lpstr>
      <vt:lpstr>Diagram18</vt:lpstr>
      <vt:lpstr>Diagram19</vt:lpstr>
      <vt:lpstr>Diagram20</vt:lpstr>
      <vt:lpstr>Diagram21</vt:lpstr>
      <vt:lpstr>Diagram22</vt:lpstr>
      <vt:lpstr>Diagram23</vt:lpstr>
      <vt:lpstr>Diagram24</vt:lpstr>
      <vt:lpstr>Diagram25</vt:lpstr>
      <vt:lpstr>Diagram26</vt:lpstr>
      <vt:lpstr>Diagram27</vt:lpstr>
      <vt:lpstr>Diagram28</vt:lpstr>
      <vt:lpstr>Diagram29</vt:lpstr>
      <vt:lpstr>Diagram30</vt:lpstr>
      <vt:lpstr>Diagram31</vt:lpstr>
      <vt:lpstr>Diagram32</vt:lpstr>
      <vt:lpstr>Diagram33</vt:lpstr>
      <vt:lpstr>Diagram34</vt:lpstr>
      <vt:lpstr>Diagram35</vt:lpstr>
      <vt:lpstr>Diagram36</vt:lpstr>
      <vt:lpstr>Diagram37</vt:lpstr>
      <vt:lpstr>Diagram38</vt:lpstr>
      <vt:lpstr>Diagram39</vt:lpstr>
      <vt:lpstr>Diagram40</vt:lpstr>
      <vt:lpstr>Diagram41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Lindell Hagelin, Kajsa</cp:lastModifiedBy>
  <cp:revision/>
  <dcterms:created xsi:type="dcterms:W3CDTF">2018-02-26T12:23:23Z</dcterms:created>
  <dcterms:modified xsi:type="dcterms:W3CDTF">2024-05-30T15:18:34Z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0x010100F6021A4AC926734895EFB7336111A578</vt:lpwstr>
  </property>
  <property fmtid="{D5CDD505-2E9C-101B-9397-08002B2CF9AE}" pid="3" name="TaxKeyword">
    <vt:lpwstr/>
  </property>
  <property fmtid="{D5CDD505-2E9C-101B-9397-08002B2CF9AE}" pid="4" name="xd_Signature">
    <vt:bool>false</vt:bool>
  </property>
  <property fmtid="{D5CDD505-2E9C-101B-9397-08002B2CF9AE}" pid="5" name="xd_ProgID">
    <vt:lpwstr/>
  </property>
  <property fmtid="{D5CDD505-2E9C-101B-9397-08002B2CF9AE}" pid="6" name="TemplateUrl">
    <vt:lpwstr/>
  </property>
  <property fmtid="{D5CDD505-2E9C-101B-9397-08002B2CF9AE}" pid="7" name="ComplianceAssetId">
    <vt:lpwstr/>
  </property>
  <property fmtid="{D5CDD505-2E9C-101B-9397-08002B2CF9AE}" pid="8" name="MediaServiceImageTags">
    <vt:lpwstr/>
  </property>
</Properties>
</file>