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Svensk Försäkring\Uppdrag\Distributionskanaler\2019\"/>
    </mc:Choice>
  </mc:AlternateContent>
  <bookViews>
    <workbookView xWindow="0" yWindow="0" windowWidth="15500" windowHeight="7680"/>
  </bookViews>
  <sheets>
    <sheet name="Fullständig tabell" sheetId="1" r:id="rId1"/>
    <sheet name="Andelar 2018" sheetId="5" r:id="rId2"/>
    <sheet name="Diagram 1" sheetId="6" r:id="rId3"/>
    <sheet name="Andelar 2010-2018" sheetId="9" r:id="rId4"/>
    <sheet name="Diagram 2" sheetId="10" r:id="rId5"/>
  </sheets>
  <definedNames>
    <definedName name="NollTest">'Fullständig tabell'!$F$22</definedName>
  </definedNames>
  <calcPr calcId="162913"/>
</workbook>
</file>

<file path=xl/calcChain.xml><?xml version="1.0" encoding="utf-8"?>
<calcChain xmlns="http://schemas.openxmlformats.org/spreadsheetml/2006/main">
  <c r="AA8" i="1" l="1"/>
  <c r="AA5" i="1"/>
  <c r="AB21" i="1"/>
  <c r="AA14" i="1" s="1"/>
  <c r="AC21" i="1"/>
  <c r="C5" i="1"/>
  <c r="C6" i="1"/>
  <c r="AA7" i="1" l="1"/>
  <c r="AA12" i="1"/>
  <c r="AA13" i="1"/>
  <c r="AA20" i="1"/>
  <c r="AA9" i="1"/>
  <c r="AA15" i="1"/>
  <c r="AA18" i="1"/>
  <c r="AA19" i="1"/>
  <c r="AA11" i="1"/>
  <c r="AA16" i="1"/>
  <c r="AA21" i="1" s="1"/>
  <c r="AA17" i="1"/>
  <c r="AA6" i="1"/>
  <c r="AA10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21" i="1" s="1"/>
  <c r="C21" i="1"/>
  <c r="F21" i="1"/>
  <c r="I21" i="1"/>
  <c r="L21" i="1"/>
  <c r="O21" i="1"/>
  <c r="R21" i="1"/>
  <c r="U21" i="1"/>
  <c r="Y21" i="1"/>
  <c r="Z21" i="1"/>
  <c r="C20" i="1" l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W21" i="1"/>
  <c r="V21" i="1"/>
  <c r="T21" i="1"/>
  <c r="S21" i="1"/>
  <c r="Q21" i="1"/>
  <c r="P21" i="1"/>
  <c r="N21" i="1"/>
  <c r="M21" i="1"/>
  <c r="L18" i="1"/>
  <c r="L13" i="1"/>
  <c r="L8" i="1"/>
  <c r="O19" i="1"/>
  <c r="O15" i="1"/>
  <c r="O11" i="1"/>
  <c r="O7" i="1"/>
  <c r="U6" i="1"/>
  <c r="U8" i="1"/>
  <c r="U9" i="1"/>
  <c r="U10" i="1"/>
  <c r="U12" i="1"/>
  <c r="U13" i="1"/>
  <c r="U14" i="1"/>
  <c r="U16" i="1"/>
  <c r="U17" i="1"/>
  <c r="U18" i="1"/>
  <c r="U19" i="1"/>
  <c r="U20" i="1"/>
  <c r="U5" i="1"/>
  <c r="L5" i="1" l="1"/>
  <c r="L9" i="1"/>
  <c r="L20" i="1"/>
  <c r="L6" i="1"/>
  <c r="L10" i="1"/>
  <c r="L16" i="1"/>
  <c r="O20" i="1"/>
  <c r="U7" i="1"/>
  <c r="L14" i="1"/>
  <c r="L7" i="1"/>
  <c r="L12" i="1"/>
  <c r="L17" i="1"/>
  <c r="U15" i="1"/>
  <c r="U11" i="1"/>
  <c r="R6" i="1"/>
  <c r="R10" i="1"/>
  <c r="R14" i="1"/>
  <c r="R18" i="1"/>
  <c r="R7" i="1"/>
  <c r="R11" i="1"/>
  <c r="R15" i="1"/>
  <c r="R19" i="1"/>
  <c r="R8" i="1"/>
  <c r="R12" i="1"/>
  <c r="R16" i="1"/>
  <c r="R20" i="1"/>
  <c r="R5" i="1"/>
  <c r="R9" i="1"/>
  <c r="R13" i="1"/>
  <c r="R17" i="1"/>
  <c r="O8" i="1"/>
  <c r="O12" i="1"/>
  <c r="O16" i="1"/>
  <c r="O5" i="1"/>
  <c r="O9" i="1"/>
  <c r="O13" i="1"/>
  <c r="O17" i="1"/>
  <c r="O6" i="1"/>
  <c r="O10" i="1"/>
  <c r="O14" i="1"/>
  <c r="O18" i="1"/>
  <c r="L11" i="1"/>
  <c r="L15" i="1"/>
  <c r="L19" i="1"/>
  <c r="B9" i="5"/>
  <c r="H17" i="1" l="1"/>
  <c r="K17" i="1"/>
  <c r="G17" i="1"/>
  <c r="E17" i="1"/>
  <c r="K12" i="1"/>
  <c r="E12" i="1"/>
  <c r="J12" i="1"/>
  <c r="H12" i="1"/>
  <c r="D12" i="1"/>
  <c r="H9" i="1"/>
  <c r="K9" i="1"/>
  <c r="G9" i="1"/>
  <c r="E9" i="1"/>
  <c r="H5" i="1"/>
  <c r="K5" i="1"/>
  <c r="G5" i="1"/>
  <c r="E5" i="1"/>
  <c r="H8" i="1" l="1"/>
  <c r="H21" i="1" s="1"/>
  <c r="E8" i="1"/>
  <c r="E21" i="1" s="1"/>
  <c r="K8" i="1"/>
  <c r="K21" i="1" s="1"/>
  <c r="D5" i="1"/>
  <c r="J5" i="1"/>
  <c r="D9" i="1"/>
  <c r="J9" i="1"/>
  <c r="G12" i="1"/>
  <c r="D17" i="1"/>
  <c r="J17" i="1"/>
  <c r="D8" i="1" l="1"/>
  <c r="J8" i="1"/>
  <c r="G8" i="1"/>
  <c r="D21" i="1" l="1"/>
  <c r="I8" i="1"/>
  <c r="F8" i="1"/>
  <c r="J21" i="1"/>
  <c r="G21" i="1"/>
  <c r="F13" i="1" l="1"/>
  <c r="F18" i="1"/>
  <c r="F10" i="1"/>
  <c r="F20" i="1"/>
  <c r="F16" i="1"/>
  <c r="F19" i="1"/>
  <c r="F15" i="1"/>
  <c r="F11" i="1"/>
  <c r="F7" i="1"/>
  <c r="F14" i="1"/>
  <c r="F6" i="1"/>
  <c r="F5" i="1"/>
  <c r="F17" i="1"/>
  <c r="F9" i="1"/>
  <c r="F12" i="1"/>
  <c r="I18" i="1"/>
  <c r="I14" i="1"/>
  <c r="I10" i="1"/>
  <c r="I6" i="1"/>
  <c r="I15" i="1"/>
  <c r="I7" i="1"/>
  <c r="I13" i="1"/>
  <c r="I20" i="1"/>
  <c r="I16" i="1"/>
  <c r="I19" i="1"/>
  <c r="I11" i="1"/>
  <c r="I12" i="1"/>
  <c r="I17" i="1"/>
  <c r="I5" i="1"/>
  <c r="I9" i="1"/>
</calcChain>
</file>

<file path=xl/sharedStrings.xml><?xml version="1.0" encoding="utf-8"?>
<sst xmlns="http://schemas.openxmlformats.org/spreadsheetml/2006/main" count="74" uniqueCount="31">
  <si>
    <t>Distributionskanaler</t>
  </si>
  <si>
    <t>Miljoner kronor, andelar mätt i procent av APE (årsbaserade premieekvivalenter) av nyteckning.</t>
  </si>
  <si>
    <t>Årlig premie</t>
  </si>
  <si>
    <t>Engångspremie</t>
  </si>
  <si>
    <t>Utan mellanhänder</t>
  </si>
  <si>
    <t>- varav av anställda</t>
  </si>
  <si>
    <t>- varav direkt- / distansförsäljning</t>
  </si>
  <si>
    <t>Med mellanhänder</t>
  </si>
  <si>
    <t xml:space="preserve"> - varav agent för ett bolag/Franchisetagare</t>
  </si>
  <si>
    <t xml:space="preserve"> - varav agent för flera bolag</t>
  </si>
  <si>
    <t>2.2 Försäkringsförmedlare</t>
  </si>
  <si>
    <t xml:space="preserve"> - varav avtal där förmedlare inte ersätts av bolaget</t>
  </si>
  <si>
    <t xml:space="preserve"> - varav avtal där förmedlare ersätts av bolaget</t>
  </si>
  <si>
    <t>2.3 Annan mellanhand</t>
  </si>
  <si>
    <t>Bankassurans / Finansiella institutioner</t>
  </si>
  <si>
    <t>Företagsportaler</t>
  </si>
  <si>
    <t xml:space="preserve">      - företagsportaler</t>
  </si>
  <si>
    <t xml:space="preserve">      - valcentraler</t>
  </si>
  <si>
    <t xml:space="preserve">Övrigt </t>
  </si>
  <si>
    <t>Engångs premie</t>
  </si>
  <si>
    <t>Bankassurans/Finansiella institutioner</t>
  </si>
  <si>
    <t>Med mellanhänder (främst försäkringsförmedlare)</t>
  </si>
  <si>
    <t>Företagsportaler (främst valcentraler)</t>
  </si>
  <si>
    <t>Utan mellanhänder (direktförsäljning)</t>
  </si>
  <si>
    <t>Övriga distributionskanaler</t>
  </si>
  <si>
    <t>Andel (%)</t>
  </si>
  <si>
    <t>Källa: Svensk Försäkring</t>
  </si>
  <si>
    <t>Andelar mätt i procent av APE (årsbaserade premieekvivalenter) av nyteckning.</t>
  </si>
  <si>
    <t>TOTALT</t>
  </si>
  <si>
    <t>2.1 Förmedlare/Agent/ Franchisetagare</t>
  </si>
  <si>
    <t>Distributionskanaler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</si>
</sst>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indexed="8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2" fillId="17" borderId="3" applyNumberFormat="0" applyFont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18" borderId="0" applyNumberFormat="0" applyBorder="0" applyAlignment="0" applyProtection="0"/>
    <xf numFmtId="0" fontId="1" fillId="0" borderId="0"/>
    <xf numFmtId="0" fontId="1" fillId="0" borderId="0"/>
    <xf numFmtId="0" fontId="10" fillId="4" borderId="0" applyNumberFormat="0" applyBorder="0" applyAlignment="0" applyProtection="0"/>
    <xf numFmtId="0" fontId="11" fillId="16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19" borderId="8" applyNumberFormat="0" applyAlignment="0" applyProtection="0"/>
    <xf numFmtId="9" fontId="18" fillId="0" borderId="0" applyFont="0" applyFill="0" applyBorder="0" applyAlignment="0" applyProtection="0"/>
  </cellStyleXfs>
  <cellXfs count="43">
    <xf numFmtId="0" fontId="0" fillId="0" borderId="0" xfId="0"/>
    <xf numFmtId="0" fontId="20" fillId="0" borderId="0" xfId="0" applyFont="1" applyProtection="1"/>
    <xf numFmtId="0" fontId="21" fillId="0" borderId="0" xfId="0" applyFont="1" applyProtection="1"/>
    <xf numFmtId="0" fontId="23" fillId="0" borderId="0" xfId="0" applyFont="1"/>
    <xf numFmtId="0" fontId="20" fillId="0" borderId="0" xfId="0" applyFont="1"/>
    <xf numFmtId="0" fontId="22" fillId="0" borderId="0" xfId="0" applyFont="1" applyAlignment="1" applyProtection="1">
      <alignment horizontal="left"/>
    </xf>
    <xf numFmtId="0" fontId="22" fillId="0" borderId="0" xfId="0" applyFont="1" applyAlignment="1" applyProtection="1">
      <alignment horizontal="center"/>
    </xf>
    <xf numFmtId="0" fontId="20" fillId="0" borderId="0" xfId="0" applyFont="1" applyAlignment="1">
      <alignment horizontal="center"/>
    </xf>
    <xf numFmtId="0" fontId="24" fillId="0" borderId="0" xfId="0" applyFont="1"/>
    <xf numFmtId="9" fontId="24" fillId="0" borderId="0" xfId="37" applyFont="1"/>
    <xf numFmtId="0" fontId="24" fillId="0" borderId="0" xfId="0" applyFont="1" applyAlignment="1">
      <alignment horizontal="center" vertical="center"/>
    </xf>
    <xf numFmtId="0" fontId="22" fillId="21" borderId="9" xfId="0" applyFont="1" applyFill="1" applyBorder="1" applyProtection="1"/>
    <xf numFmtId="0" fontId="20" fillId="21" borderId="9" xfId="0" applyFont="1" applyFill="1" applyBorder="1" applyProtection="1"/>
    <xf numFmtId="0" fontId="25" fillId="22" borderId="9" xfId="0" applyFont="1" applyFill="1" applyBorder="1" applyAlignment="1" applyProtection="1">
      <alignment horizontal="center" vertical="center"/>
    </xf>
    <xf numFmtId="0" fontId="22" fillId="22" borderId="9" xfId="0" applyFont="1" applyFill="1" applyBorder="1" applyAlignment="1" applyProtection="1">
      <alignment horizontal="center" vertical="center" wrapText="1"/>
    </xf>
    <xf numFmtId="0" fontId="22" fillId="22" borderId="9" xfId="0" applyFont="1" applyFill="1" applyBorder="1" applyAlignment="1">
      <alignment horizontal="center" vertical="center" wrapText="1"/>
    </xf>
    <xf numFmtId="9" fontId="22" fillId="0" borderId="9" xfId="0" applyNumberFormat="1" applyFont="1" applyBorder="1"/>
    <xf numFmtId="3" fontId="22" fillId="0" borderId="9" xfId="0" applyNumberFormat="1" applyFont="1" applyBorder="1" applyProtection="1"/>
    <xf numFmtId="9" fontId="20" fillId="0" borderId="9" xfId="0" applyNumberFormat="1" applyFont="1" applyBorder="1"/>
    <xf numFmtId="3" fontId="20" fillId="0" borderId="9" xfId="0" applyNumberFormat="1" applyFont="1" applyBorder="1" applyProtection="1"/>
    <xf numFmtId="3" fontId="22" fillId="0" borderId="9" xfId="0" applyNumberFormat="1" applyFont="1" applyBorder="1" applyAlignment="1" applyProtection="1">
      <alignment horizontal="right"/>
    </xf>
    <xf numFmtId="9" fontId="24" fillId="0" borderId="9" xfId="37" applyFont="1" applyBorder="1"/>
    <xf numFmtId="0" fontId="27" fillId="0" borderId="0" xfId="0" applyFont="1"/>
    <xf numFmtId="0" fontId="26" fillId="0" borderId="0" xfId="0" applyFont="1"/>
    <xf numFmtId="9" fontId="24" fillId="0" borderId="9" xfId="37" applyFont="1" applyBorder="1" applyAlignment="1">
      <alignment horizontal="right"/>
    </xf>
    <xf numFmtId="0" fontId="26" fillId="20" borderId="9" xfId="0" applyFont="1" applyFill="1" applyBorder="1" applyAlignment="1">
      <alignment horizontal="center" vertical="center"/>
    </xf>
    <xf numFmtId="9" fontId="26" fillId="21" borderId="11" xfId="37" applyFont="1" applyFill="1" applyBorder="1"/>
    <xf numFmtId="9" fontId="26" fillId="21" borderId="10" xfId="37" applyFont="1" applyFill="1" applyBorder="1"/>
    <xf numFmtId="0" fontId="26" fillId="21" borderId="9" xfId="0" applyFont="1" applyFill="1" applyBorder="1" applyAlignment="1">
      <alignment wrapText="1"/>
    </xf>
    <xf numFmtId="9" fontId="26" fillId="21" borderId="9" xfId="37" applyFont="1" applyFill="1" applyBorder="1" applyAlignment="1">
      <alignment wrapText="1"/>
    </xf>
    <xf numFmtId="0" fontId="22" fillId="0" borderId="9" xfId="0" applyFont="1" applyBorder="1" applyAlignment="1" applyProtection="1">
      <alignment horizontal="left"/>
    </xf>
    <xf numFmtId="0" fontId="26" fillId="0" borderId="9" xfId="0" applyFont="1" applyBorder="1" applyAlignment="1">
      <alignment horizontal="center"/>
    </xf>
    <xf numFmtId="0" fontId="26" fillId="20" borderId="9" xfId="0" applyFont="1" applyFill="1" applyBorder="1" applyAlignment="1">
      <alignment wrapText="1"/>
    </xf>
    <xf numFmtId="0" fontId="22" fillId="20" borderId="9" xfId="0" applyFont="1" applyFill="1" applyBorder="1" applyAlignment="1" applyProtection="1">
      <alignment wrapText="1"/>
    </xf>
    <xf numFmtId="0" fontId="20" fillId="20" borderId="9" xfId="0" applyFont="1" applyFill="1" applyBorder="1" applyAlignment="1" applyProtection="1">
      <alignment wrapText="1"/>
    </xf>
    <xf numFmtId="0" fontId="22" fillId="20" borderId="9" xfId="0" applyFont="1" applyFill="1" applyBorder="1" applyAlignment="1" applyProtection="1">
      <alignment vertical="center" wrapText="1"/>
    </xf>
    <xf numFmtId="3" fontId="20" fillId="0" borderId="9" xfId="0" applyNumberFormat="1" applyFont="1" applyFill="1" applyBorder="1" applyProtection="1"/>
    <xf numFmtId="3" fontId="22" fillId="0" borderId="9" xfId="0" applyNumberFormat="1" applyFont="1" applyFill="1" applyBorder="1" applyProtection="1"/>
    <xf numFmtId="0" fontId="22" fillId="21" borderId="9" xfId="0" applyFont="1" applyFill="1" applyBorder="1" applyAlignment="1" applyProtection="1">
      <alignment horizontal="center" vertical="center"/>
    </xf>
    <xf numFmtId="0" fontId="0" fillId="21" borderId="9" xfId="0" applyFill="1" applyBorder="1" applyAlignment="1">
      <alignment horizontal="center" vertical="center"/>
    </xf>
    <xf numFmtId="0" fontId="22" fillId="20" borderId="12" xfId="0" applyFont="1" applyFill="1" applyBorder="1" applyAlignment="1" applyProtection="1">
      <alignment wrapText="1"/>
    </xf>
    <xf numFmtId="0" fontId="19" fillId="0" borderId="13" xfId="0" applyFont="1" applyBorder="1" applyAlignment="1">
      <alignment wrapText="1"/>
    </xf>
    <xf numFmtId="3" fontId="23" fillId="0" borderId="0" xfId="0" applyNumberFormat="1" applyFont="1"/>
  </cellXfs>
  <cellStyles count="38">
    <cellStyle name="20 % - Accent1" xfId="1"/>
    <cellStyle name="20 % - Accent2" xfId="2"/>
    <cellStyle name="20 % - Accent3" xfId="3"/>
    <cellStyle name="20 % - Accent4" xfId="4"/>
    <cellStyle name="20 % - Accent5" xfId="5"/>
    <cellStyle name="20 % - Accent6" xfId="6"/>
    <cellStyle name="40 % - Accent1" xfId="7"/>
    <cellStyle name="40 % - Accent2" xfId="8"/>
    <cellStyle name="40 % - Accent3" xfId="9"/>
    <cellStyle name="40 % - Accent4" xfId="10"/>
    <cellStyle name="40 % - Accent5" xfId="11"/>
    <cellStyle name="40 % - Accent6" xfId="12"/>
    <cellStyle name="60 % - Accent1" xfId="13"/>
    <cellStyle name="60 % - Accent2" xfId="14"/>
    <cellStyle name="60 % - Accent3" xfId="15"/>
    <cellStyle name="60 % - Accent4" xfId="16"/>
    <cellStyle name="60 % - Accent5" xfId="17"/>
    <cellStyle name="60 % - Accent6" xfId="18"/>
    <cellStyle name="Avertissement" xfId="19"/>
    <cellStyle name="Calcul" xfId="20"/>
    <cellStyle name="Cellule liée" xfId="21"/>
    <cellStyle name="Commentaire" xfId="22"/>
    <cellStyle name="Entrée" xfId="23"/>
    <cellStyle name="Insatisfaisant" xfId="24"/>
    <cellStyle name="Neutre" xfId="25"/>
    <cellStyle name="Normal" xfId="0" builtinId="0"/>
    <cellStyle name="Normal 2" xfId="26"/>
    <cellStyle name="Normal 3" xfId="27"/>
    <cellStyle name="Procent" xfId="37" builtinId="5"/>
    <cellStyle name="Satisfaisant" xfId="28"/>
    <cellStyle name="Sortie" xfId="29"/>
    <cellStyle name="Texte explicatif" xfId="30"/>
    <cellStyle name="Titre" xfId="31"/>
    <cellStyle name="Titre 1" xfId="32"/>
    <cellStyle name="Titre 2" xfId="33"/>
    <cellStyle name="Titre 3" xfId="34"/>
    <cellStyle name="Titre 4" xfId="35"/>
    <cellStyle name="Vérification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2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2100"/>
            </a:pPr>
            <a:r>
              <a:rPr lang="en-US" sz="2100"/>
              <a:t>Distributionskanaler vid försäljning av livförsäkringar 2018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4"/>
              <c:layout>
                <c:manualLayout>
                  <c:x val="3.6856668939619981E-2"/>
                  <c:y val="-4.1772509544360592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628-4368-8A20-896DF75C95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sv-SE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'Andelar 2018'!$A$4:$A$8</c:f>
              <c:strCache>
                <c:ptCount val="5"/>
                <c:pt idx="0">
                  <c:v>Företagsportaler (främst valcentraler)</c:v>
                </c:pt>
                <c:pt idx="1">
                  <c:v>Med mellanhänder (främst försäkringsförmedlare)</c:v>
                </c:pt>
                <c:pt idx="2">
                  <c:v>Utan mellanhänder (direktförsäljning)</c:v>
                </c:pt>
                <c:pt idx="3">
                  <c:v>Bankassurans/Finansiella institutioner</c:v>
                </c:pt>
                <c:pt idx="4">
                  <c:v>Övriga distributionskanaler</c:v>
                </c:pt>
              </c:strCache>
            </c:strRef>
          </c:cat>
          <c:val>
            <c:numRef>
              <c:f>'Andelar 2018'!$B$4:$B$8</c:f>
              <c:numCache>
                <c:formatCode>0%</c:formatCode>
                <c:ptCount val="5"/>
                <c:pt idx="0">
                  <c:v>0.42721172028480903</c:v>
                </c:pt>
                <c:pt idx="1">
                  <c:v>0.2310549733307572</c:v>
                </c:pt>
                <c:pt idx="2">
                  <c:v>0.16509237757184217</c:v>
                </c:pt>
                <c:pt idx="3">
                  <c:v>0.10210847706759872</c:v>
                </c:pt>
                <c:pt idx="4">
                  <c:v>7.4532451744992595E-2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E6-4A8F-8E0A-05B8AA429B7C}"/>
            </c:ext>
          </c:extLst>
        </c:ser>
        <c:ser>
          <c:idx val="1"/>
          <c:order val="1"/>
          <c:cat>
            <c:strRef>
              <c:f>'Andelar 2018'!$A$4:$A$8</c:f>
              <c:strCache>
                <c:ptCount val="5"/>
                <c:pt idx="0">
                  <c:v>Företagsportaler (främst valcentraler)</c:v>
                </c:pt>
                <c:pt idx="1">
                  <c:v>Med mellanhänder (främst försäkringsförmedlare)</c:v>
                </c:pt>
                <c:pt idx="2">
                  <c:v>Utan mellanhänder (direktförsäljning)</c:v>
                </c:pt>
                <c:pt idx="3">
                  <c:v>Bankassurans/Finansiella institutioner</c:v>
                </c:pt>
                <c:pt idx="4">
                  <c:v>Övriga distributionskanaler</c:v>
                </c:pt>
              </c:strCache>
            </c:strRef>
          </c:cat>
          <c:val>
            <c:numRef>
              <c:f>'Fullständig tabell'!$A$23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05-44C9-BADB-736C06943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2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100" b="1" i="0" baseline="0">
                <a:effectLst/>
              </a:rPr>
              <a:t>Distributionskanaler vid försäljning av livförsäkringar 2010-2018</a:t>
            </a:r>
            <a:endParaRPr lang="sv-SE" sz="21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'Andelar 2010-2018'!$A$5</c:f>
              <c:strCache>
                <c:ptCount val="1"/>
                <c:pt idx="0">
                  <c:v>Utan mellanhänder (direktförsäljning)</c:v>
                </c:pt>
              </c:strCache>
            </c:strRef>
          </c:tx>
          <c:marker>
            <c:symbol val="none"/>
          </c:marker>
          <c:cat>
            <c:numRef>
              <c:f>'Andelar 2010-2018'!$B$3:$J$3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'Andelar 2010-2018'!$B$5:$J$5</c:f>
              <c:numCache>
                <c:formatCode>0%</c:formatCode>
                <c:ptCount val="9"/>
                <c:pt idx="0">
                  <c:v>0.12468623304829</c:v>
                </c:pt>
                <c:pt idx="1">
                  <c:v>0.17166860700127132</c:v>
                </c:pt>
                <c:pt idx="2">
                  <c:v>0.17012710340925352</c:v>
                </c:pt>
                <c:pt idx="3">
                  <c:v>0.18128530980465385</c:v>
                </c:pt>
                <c:pt idx="4">
                  <c:v>0.21241282297714043</c:v>
                </c:pt>
                <c:pt idx="5">
                  <c:v>0.16886241665021035</c:v>
                </c:pt>
                <c:pt idx="6">
                  <c:v>0.19896958678254578</c:v>
                </c:pt>
                <c:pt idx="7">
                  <c:v>0.237285680759866</c:v>
                </c:pt>
                <c:pt idx="8">
                  <c:v>0.16509237757184217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8E-4228-8590-39F5BF6713FC}"/>
            </c:ext>
          </c:extLst>
        </c:ser>
        <c:ser>
          <c:idx val="1"/>
          <c:order val="1"/>
          <c:tx>
            <c:strRef>
              <c:f>'Andelar 2010-2018'!$A$6</c:f>
              <c:strCache>
                <c:ptCount val="1"/>
                <c:pt idx="0">
                  <c:v>Med mellanhänder (främst försäkringsförmedlare)</c:v>
                </c:pt>
              </c:strCache>
            </c:strRef>
          </c:tx>
          <c:marker>
            <c:symbol val="none"/>
          </c:marker>
          <c:cat>
            <c:numRef>
              <c:f>'Andelar 2010-2018'!$B$3:$J$3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'Andelar 2010-2018'!$B$6:$J$6</c:f>
              <c:numCache>
                <c:formatCode>0%</c:formatCode>
                <c:ptCount val="9"/>
                <c:pt idx="0">
                  <c:v>0.22099572541047585</c:v>
                </c:pt>
                <c:pt idx="1">
                  <c:v>0.36111900988104245</c:v>
                </c:pt>
                <c:pt idx="2">
                  <c:v>0.33089232418596509</c:v>
                </c:pt>
                <c:pt idx="3">
                  <c:v>0.3027250743707191</c:v>
                </c:pt>
                <c:pt idx="4">
                  <c:v>0.30583587032853649</c:v>
                </c:pt>
                <c:pt idx="5">
                  <c:v>0.24160473101233645</c:v>
                </c:pt>
                <c:pt idx="6">
                  <c:v>0.28611334107490483</c:v>
                </c:pt>
                <c:pt idx="7">
                  <c:v>0.26836183971669847</c:v>
                </c:pt>
                <c:pt idx="8">
                  <c:v>0.2310549733307572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8E-4228-8590-39F5BF6713FC}"/>
            </c:ext>
          </c:extLst>
        </c:ser>
        <c:ser>
          <c:idx val="2"/>
          <c:order val="2"/>
          <c:tx>
            <c:strRef>
              <c:f>'Andelar 2010-2018'!$A$7</c:f>
              <c:strCache>
                <c:ptCount val="1"/>
                <c:pt idx="0">
                  <c:v>Bankassurans/Finansiella institutioner</c:v>
                </c:pt>
              </c:strCache>
            </c:strRef>
          </c:tx>
          <c:marker>
            <c:symbol val="none"/>
          </c:marker>
          <c:cat>
            <c:numRef>
              <c:f>'Andelar 2010-2018'!$B$3:$J$3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'Andelar 2010-2018'!$B$7:$J$7</c:f>
              <c:numCache>
                <c:formatCode>0%</c:formatCode>
                <c:ptCount val="9"/>
                <c:pt idx="0">
                  <c:v>0.11526503603561068</c:v>
                </c:pt>
                <c:pt idx="1">
                  <c:v>0.13530486630818295</c:v>
                </c:pt>
                <c:pt idx="2">
                  <c:v>0.10188828351926599</c:v>
                </c:pt>
                <c:pt idx="3">
                  <c:v>0.11756563233371667</c:v>
                </c:pt>
                <c:pt idx="4">
                  <c:v>0.13552349646505202</c:v>
                </c:pt>
                <c:pt idx="5">
                  <c:v>0.19305662144273167</c:v>
                </c:pt>
                <c:pt idx="6">
                  <c:v>0.13825092493942159</c:v>
                </c:pt>
                <c:pt idx="7">
                  <c:v>0.11075583036314532</c:v>
                </c:pt>
                <c:pt idx="8">
                  <c:v>0.10210847706759872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8E-4228-8590-39F5BF6713FC}"/>
            </c:ext>
          </c:extLst>
        </c:ser>
        <c:ser>
          <c:idx val="3"/>
          <c:order val="3"/>
          <c:tx>
            <c:strRef>
              <c:f>'Andelar 2010-2018'!$A$8</c:f>
              <c:strCache>
                <c:ptCount val="1"/>
                <c:pt idx="0">
                  <c:v>Företagsportaler (främst valcentraler)</c:v>
                </c:pt>
              </c:strCache>
            </c:strRef>
          </c:tx>
          <c:marker>
            <c:symbol val="none"/>
          </c:marker>
          <c:cat>
            <c:numRef>
              <c:f>'Andelar 2010-2018'!$B$3:$J$3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'Andelar 2010-2018'!$B$8:$J$8</c:f>
              <c:numCache>
                <c:formatCode>0%</c:formatCode>
                <c:ptCount val="9"/>
                <c:pt idx="0">
                  <c:v>0.48597603694633779</c:v>
                </c:pt>
                <c:pt idx="1">
                  <c:v>0.22602007831896045</c:v>
                </c:pt>
                <c:pt idx="2">
                  <c:v>0.27880164415839298</c:v>
                </c:pt>
                <c:pt idx="3">
                  <c:v>0.28276770221971187</c:v>
                </c:pt>
                <c:pt idx="4">
                  <c:v>0.27989317162439725</c:v>
                </c:pt>
                <c:pt idx="5">
                  <c:v>0.33390897412478976</c:v>
                </c:pt>
                <c:pt idx="6">
                  <c:v>0.31103514742576416</c:v>
                </c:pt>
                <c:pt idx="7">
                  <c:v>0.32407827086838276</c:v>
                </c:pt>
                <c:pt idx="8">
                  <c:v>0.42721172028480903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8E-4228-8590-39F5BF6713FC}"/>
            </c:ext>
          </c:extLst>
        </c:ser>
        <c:ser>
          <c:idx val="4"/>
          <c:order val="4"/>
          <c:tx>
            <c:strRef>
              <c:f>'Andelar 2010-2018'!$A$9</c:f>
              <c:strCache>
                <c:ptCount val="1"/>
                <c:pt idx="0">
                  <c:v>Övriga distributionskanaler</c:v>
                </c:pt>
              </c:strCache>
            </c:strRef>
          </c:tx>
          <c:marker>
            <c:symbol val="none"/>
          </c:marker>
          <c:cat>
            <c:numRef>
              <c:f>'Andelar 2010-2018'!$B$3:$J$3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'Andelar 2010-2018'!$B$9:$J$9</c:f>
              <c:numCache>
                <c:formatCode>0%</c:formatCode>
                <c:ptCount val="9"/>
                <c:pt idx="0">
                  <c:v>5.307696855928596E-2</c:v>
                </c:pt>
                <c:pt idx="1">
                  <c:v>0.10588743849054295</c:v>
                </c:pt>
                <c:pt idx="2">
                  <c:v>0.11829064472712246</c:v>
                </c:pt>
                <c:pt idx="3">
                  <c:v>0.11565628127119859</c:v>
                </c:pt>
                <c:pt idx="4">
                  <c:v>6.6334638604873944E-2</c:v>
                </c:pt>
                <c:pt idx="5">
                  <c:v>6.2567256769931745E-2</c:v>
                </c:pt>
                <c:pt idx="6">
                  <c:v>6.563099977736378E-2</c:v>
                </c:pt>
                <c:pt idx="7">
                  <c:v>5.9518378291907328E-2</c:v>
                </c:pt>
                <c:pt idx="8">
                  <c:v>7.4532451744992595E-2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8E-4228-8590-39F5BF671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466880"/>
        <c:axId val="83476864"/>
      </c:lineChart>
      <c:catAx>
        <c:axId val="8346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sv-SE"/>
          </a:p>
        </c:txPr>
        <c:crossAx val="83476864"/>
        <c:crosses val="autoZero"/>
        <c:auto val="1"/>
        <c:lblAlgn val="ctr"/>
        <c:lblOffset val="100"/>
        <c:noMultiLvlLbl val="0"/>
      </c:catAx>
      <c:valAx>
        <c:axId val="83476864"/>
        <c:scaling>
          <c:orientation val="minMax"/>
          <c:max val="0.60000000000000009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sv-SE"/>
          </a:p>
        </c:txPr>
        <c:crossAx val="83466880"/>
        <c:crosses val="autoZero"/>
        <c:crossBetween val="midCat"/>
      </c:valAx>
    </c:plotArea>
    <c:legend>
      <c:legendPos val="b"/>
      <c:layout/>
      <c:overlay val="0"/>
      <c:txPr>
        <a:bodyPr/>
        <a:lstStyle/>
        <a:p>
          <a:pPr>
            <a:defRPr sz="1400"/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9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6522" cy="6037101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0.80631</cdr:x>
      <cdr:y>0.94496</cdr:y>
    </cdr:from>
    <cdr:to>
      <cdr:x>1</cdr:x>
      <cdr:y>0.99934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7501581" y="5745894"/>
          <a:ext cx="1802027" cy="3306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200"/>
            <a:t>Källa: Svensk Försäkring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10</xdr:row>
      <xdr:rowOff>142875</xdr:rowOff>
    </xdr:from>
    <xdr:ext cx="184731" cy="264560"/>
    <xdr:sp macro="" textlink="">
      <xdr:nvSpPr>
        <xdr:cNvPr id="2" name="textruta 1"/>
        <xdr:cNvSpPr txBox="1"/>
      </xdr:nvSpPr>
      <xdr:spPr>
        <a:xfrm>
          <a:off x="219075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76522" cy="6037101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0.80536</cdr:x>
      <cdr:y>0.94328</cdr:y>
    </cdr:from>
    <cdr:to>
      <cdr:x>1</cdr:x>
      <cdr:y>0.98921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7511239" y="5746517"/>
          <a:ext cx="1815324" cy="2798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200"/>
            <a:t>Källa: Svensk Försäkring</a:t>
          </a:r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Svensk Försäkring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6679BB"/>
      </a:accent1>
      <a:accent2>
        <a:srgbClr val="FFD478"/>
      </a:accent2>
      <a:accent3>
        <a:srgbClr val="E93E84"/>
      </a:accent3>
      <a:accent4>
        <a:srgbClr val="C6DE89"/>
      </a:accent4>
      <a:accent5>
        <a:srgbClr val="BBC6E5"/>
      </a:accent5>
      <a:accent6>
        <a:srgbClr val="F494B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AC23"/>
  <sheetViews>
    <sheetView showGridLines="0" tabSelected="1" topLeftCell="A11" zoomScale="80" zoomScaleNormal="80" workbookViewId="0">
      <selection activeCell="A26" sqref="A26"/>
    </sheetView>
  </sheetViews>
  <sheetFormatPr defaultColWidth="9.1796875" defaultRowHeight="13.5" x14ac:dyDescent="0.25"/>
  <cols>
    <col min="1" max="1" width="2.7265625" style="3" bestFit="1" customWidth="1"/>
    <col min="2" max="2" width="31.453125" style="3" customWidth="1"/>
    <col min="3" max="3" width="7.54296875" style="3" customWidth="1"/>
    <col min="4" max="4" width="8.54296875" style="3" customWidth="1"/>
    <col min="5" max="5" width="10.1796875" style="3" customWidth="1"/>
    <col min="6" max="6" width="7.54296875" style="3" customWidth="1"/>
    <col min="7" max="7" width="8.54296875" style="3" customWidth="1"/>
    <col min="8" max="8" width="10.1796875" style="3" customWidth="1"/>
    <col min="9" max="9" width="7.54296875" style="3" customWidth="1"/>
    <col min="10" max="10" width="8.54296875" style="3" customWidth="1"/>
    <col min="11" max="11" width="10.1796875" style="3" customWidth="1"/>
    <col min="12" max="12" width="7.54296875" style="3" customWidth="1"/>
    <col min="13" max="13" width="8.54296875" style="3" customWidth="1"/>
    <col min="14" max="14" width="10.1796875" style="3" customWidth="1"/>
    <col min="15" max="15" width="7.54296875" style="3" customWidth="1"/>
    <col min="16" max="16" width="8.54296875" style="3" customWidth="1"/>
    <col min="17" max="17" width="10.1796875" style="3" customWidth="1"/>
    <col min="18" max="18" width="7.54296875" style="3" customWidth="1"/>
    <col min="19" max="19" width="8.54296875" style="3" customWidth="1"/>
    <col min="20" max="20" width="10.1796875" style="3" customWidth="1"/>
    <col min="21" max="21" width="7.54296875" style="3" customWidth="1"/>
    <col min="22" max="22" width="8.54296875" style="3" customWidth="1"/>
    <col min="23" max="23" width="10.1796875" style="3" customWidth="1"/>
    <col min="24" max="24" width="7.54296875" style="3" customWidth="1"/>
    <col min="25" max="25" width="8.54296875" style="3" customWidth="1"/>
    <col min="26" max="26" width="10.1796875" style="3" customWidth="1"/>
    <col min="27" max="27" width="7.54296875" style="3" bestFit="1" customWidth="1"/>
    <col min="28" max="28" width="8.54296875" style="3" bestFit="1" customWidth="1"/>
    <col min="29" max="29" width="10.1796875" style="3" bestFit="1" customWidth="1"/>
    <col min="30" max="16384" width="9.1796875" style="3"/>
  </cols>
  <sheetData>
    <row r="1" spans="1:29" ht="15" x14ac:dyDescent="0.3">
      <c r="A1" s="2" t="s">
        <v>0</v>
      </c>
      <c r="C1" s="1"/>
      <c r="D1" s="1"/>
      <c r="E1" s="1"/>
      <c r="F1" s="1"/>
      <c r="G1" s="4"/>
      <c r="H1" s="4"/>
      <c r="I1" s="4"/>
      <c r="J1" s="4"/>
      <c r="K1" s="4"/>
      <c r="L1" s="4"/>
      <c r="M1" s="4"/>
      <c r="N1" s="4"/>
    </row>
    <row r="2" spans="1:29" ht="14" x14ac:dyDescent="0.3">
      <c r="A2" s="5" t="s">
        <v>1</v>
      </c>
      <c r="C2" s="1"/>
      <c r="D2" s="1"/>
      <c r="E2" s="1"/>
      <c r="F2" s="1"/>
      <c r="G2" s="6"/>
      <c r="H2" s="7"/>
      <c r="I2" s="4"/>
      <c r="J2" s="4"/>
      <c r="K2" s="4"/>
      <c r="L2" s="4"/>
      <c r="M2" s="4"/>
      <c r="N2" s="4"/>
    </row>
    <row r="3" spans="1:29" s="8" customFormat="1" ht="14.5" x14ac:dyDescent="0.3">
      <c r="A3" s="11"/>
      <c r="B3" s="12"/>
      <c r="C3" s="38">
        <v>2010</v>
      </c>
      <c r="D3" s="39"/>
      <c r="E3" s="39"/>
      <c r="F3" s="38">
        <v>2011</v>
      </c>
      <c r="G3" s="39"/>
      <c r="H3" s="39"/>
      <c r="I3" s="38">
        <v>2012</v>
      </c>
      <c r="J3" s="39"/>
      <c r="K3" s="39"/>
      <c r="L3" s="38">
        <v>2013</v>
      </c>
      <c r="M3" s="39"/>
      <c r="N3" s="39"/>
      <c r="O3" s="38">
        <v>2014</v>
      </c>
      <c r="P3" s="39"/>
      <c r="Q3" s="39"/>
      <c r="R3" s="38">
        <v>2015</v>
      </c>
      <c r="S3" s="39"/>
      <c r="T3" s="39"/>
      <c r="U3" s="38">
        <v>2016</v>
      </c>
      <c r="V3" s="39"/>
      <c r="W3" s="39"/>
      <c r="X3" s="38">
        <v>2017</v>
      </c>
      <c r="Y3" s="39"/>
      <c r="Z3" s="39"/>
      <c r="AA3" s="38">
        <v>2018</v>
      </c>
      <c r="AB3" s="39"/>
      <c r="AC3" s="39"/>
    </row>
    <row r="4" spans="1:29" s="10" customFormat="1" ht="27" x14ac:dyDescent="0.35">
      <c r="A4" s="13"/>
      <c r="B4" s="13"/>
      <c r="C4" s="14" t="s">
        <v>25</v>
      </c>
      <c r="D4" s="15" t="s">
        <v>2</v>
      </c>
      <c r="E4" s="15" t="s">
        <v>3</v>
      </c>
      <c r="F4" s="14" t="s">
        <v>25</v>
      </c>
      <c r="G4" s="15" t="s">
        <v>2</v>
      </c>
      <c r="H4" s="15" t="s">
        <v>3</v>
      </c>
      <c r="I4" s="14" t="s">
        <v>25</v>
      </c>
      <c r="J4" s="15" t="s">
        <v>2</v>
      </c>
      <c r="K4" s="15" t="s">
        <v>3</v>
      </c>
      <c r="L4" s="14" t="s">
        <v>25</v>
      </c>
      <c r="M4" s="15" t="s">
        <v>2</v>
      </c>
      <c r="N4" s="15" t="s">
        <v>3</v>
      </c>
      <c r="O4" s="14" t="s">
        <v>25</v>
      </c>
      <c r="P4" s="15" t="s">
        <v>2</v>
      </c>
      <c r="Q4" s="15" t="s">
        <v>19</v>
      </c>
      <c r="R4" s="14" t="s">
        <v>25</v>
      </c>
      <c r="S4" s="15" t="s">
        <v>2</v>
      </c>
      <c r="T4" s="15" t="s">
        <v>19</v>
      </c>
      <c r="U4" s="14" t="s">
        <v>25</v>
      </c>
      <c r="V4" s="15" t="s">
        <v>2</v>
      </c>
      <c r="W4" s="15" t="s">
        <v>19</v>
      </c>
      <c r="X4" s="14" t="s">
        <v>25</v>
      </c>
      <c r="Y4" s="15" t="s">
        <v>2</v>
      </c>
      <c r="Z4" s="15" t="s">
        <v>19</v>
      </c>
      <c r="AA4" s="14" t="s">
        <v>25</v>
      </c>
      <c r="AB4" s="15" t="s">
        <v>2</v>
      </c>
      <c r="AC4" s="15" t="s">
        <v>19</v>
      </c>
    </row>
    <row r="5" spans="1:29" s="23" customFormat="1" ht="21" customHeight="1" x14ac:dyDescent="0.3">
      <c r="A5" s="33">
        <v>1</v>
      </c>
      <c r="B5" s="33" t="s">
        <v>4</v>
      </c>
      <c r="C5" s="16">
        <f>((D5*10)+E5)/((D$21*10)+E$21)</f>
        <v>0.12468623304828981</v>
      </c>
      <c r="D5" s="17">
        <f>SUM(D6:D7)</f>
        <v>2062.6999999999998</v>
      </c>
      <c r="E5" s="17">
        <f>SUM(E6:E7)</f>
        <v>8685.1</v>
      </c>
      <c r="F5" s="16">
        <f>((G5*10)+H5)/((G$21*10)+H$21)</f>
        <v>0.17166860700127132</v>
      </c>
      <c r="G5" s="17">
        <f>SUM(G6:G7)</f>
        <v>2042.2</v>
      </c>
      <c r="H5" s="17">
        <f>SUM(H6:H7)</f>
        <v>6503.5</v>
      </c>
      <c r="I5" s="16">
        <f>((J5*10)+K5)/((J$21*10)+K$21)</f>
        <v>0.17012710340925352</v>
      </c>
      <c r="J5" s="17">
        <f>SUM(J6:J7)</f>
        <v>1924.1000000000001</v>
      </c>
      <c r="K5" s="17">
        <f>SUM(K6:K7)</f>
        <v>4181.3</v>
      </c>
      <c r="L5" s="16">
        <f>((M5*10)+N5)/((M$21*10)+N$21)</f>
        <v>0.18128530980465385</v>
      </c>
      <c r="M5" s="17">
        <v>1970.6220000000001</v>
      </c>
      <c r="N5" s="17">
        <v>6840.5959999999995</v>
      </c>
      <c r="O5" s="16">
        <f>((P5*10)+Q5)/((P$21*10)+Q$21)</f>
        <v>0.21241282297714043</v>
      </c>
      <c r="P5" s="17">
        <v>2074.5129999999999</v>
      </c>
      <c r="Q5" s="17">
        <v>10295.57</v>
      </c>
      <c r="R5" s="16">
        <f>((S5*10)+T5)/((S$21*10)+T$21)</f>
        <v>0.16886241665021035</v>
      </c>
      <c r="S5" s="17">
        <v>2612.2820000000002</v>
      </c>
      <c r="T5" s="17">
        <v>4658.3590000000004</v>
      </c>
      <c r="U5" s="16">
        <f>((V5*10)+W5)/((V$21*10)+W$21)</f>
        <v>0.19896958678254578</v>
      </c>
      <c r="V5" s="17">
        <v>2511.7600000000002</v>
      </c>
      <c r="W5" s="17">
        <v>9596.3160000000007</v>
      </c>
      <c r="X5" s="16">
        <f>((Y5*10)+Z5)/((Y$21*10)+Z$21)</f>
        <v>0.237285680759866</v>
      </c>
      <c r="Y5" s="17">
        <v>4704.9960000000001</v>
      </c>
      <c r="Z5" s="17">
        <v>9840.5409999999993</v>
      </c>
      <c r="AA5" s="16">
        <f>((AB5*10)+AC5)/((AB$21*10)+AC$21)</f>
        <v>0.16509237757184217</v>
      </c>
      <c r="AB5" s="17">
        <v>3263.5469999999996</v>
      </c>
      <c r="AC5" s="17">
        <v>10731.79</v>
      </c>
    </row>
    <row r="6" spans="1:29" s="8" customFormat="1" ht="14" x14ac:dyDescent="0.3">
      <c r="A6" s="33"/>
      <c r="B6" s="34" t="s">
        <v>5</v>
      </c>
      <c r="C6" s="18">
        <f>((D6*10)+E6)/((D$21*10)+E$21)</f>
        <v>0.12078469706308606</v>
      </c>
      <c r="D6" s="19">
        <v>2000.2</v>
      </c>
      <c r="E6" s="19">
        <v>8392.9</v>
      </c>
      <c r="F6" s="18">
        <f t="shared" ref="F6:F20" si="0">((G6*10)+H6)/((G$21*10)+H$21)</f>
        <v>0.10915306625998275</v>
      </c>
      <c r="G6" s="19">
        <v>1237.4000000000001</v>
      </c>
      <c r="H6" s="19">
        <v>4746.2</v>
      </c>
      <c r="I6" s="18">
        <f t="shared" ref="I6:I20" si="1">((J6*10)+K6)/((J$21*10)+K$21)</f>
        <v>0.1151390263903547</v>
      </c>
      <c r="J6" s="19">
        <v>1241.4000000000001</v>
      </c>
      <c r="K6" s="19">
        <v>3437.8</v>
      </c>
      <c r="L6" s="18">
        <f t="shared" ref="L6:L20" si="2">((M6*10)+N6)/((M$21*10)+N$21)</f>
        <v>0.13095169253514272</v>
      </c>
      <c r="M6" s="19">
        <v>1384.731</v>
      </c>
      <c r="N6" s="19">
        <v>5328.8190000000004</v>
      </c>
      <c r="O6" s="18">
        <f t="shared" ref="O6:O20" si="3">((P6*10)+Q6)/((P$21*10)+Q$21)</f>
        <v>0.14569042338060073</v>
      </c>
      <c r="P6" s="19">
        <v>1399.8440000000001</v>
      </c>
      <c r="Q6" s="19">
        <v>7291.86</v>
      </c>
      <c r="R6" s="18">
        <f t="shared" ref="R6:R20" si="4">((S6*10)+T6)/((S$21*10)+T$21)</f>
        <v>9.0509224282848147E-2</v>
      </c>
      <c r="S6" s="19">
        <v>1416.876</v>
      </c>
      <c r="T6" s="19">
        <v>2329.7640000000001</v>
      </c>
      <c r="U6" s="18">
        <f t="shared" ref="U6:U20" si="5">((V6*10)+W6)/((V$21*10)+W$21)</f>
        <v>0.11255626826702018</v>
      </c>
      <c r="V6" s="19">
        <v>1427.5160000000001</v>
      </c>
      <c r="W6" s="19">
        <v>5362.3580000000002</v>
      </c>
      <c r="X6" s="18">
        <f t="shared" ref="X6:X20" si="6">((Y6*10)+Z6)/((Y$21*10)+Z$21)</f>
        <v>0.11503314967302536</v>
      </c>
      <c r="Y6" s="19">
        <v>1940.66</v>
      </c>
      <c r="Z6" s="19">
        <v>8173.2079999999996</v>
      </c>
      <c r="AA6" s="18">
        <f t="shared" ref="AA6:AA20" si="7">((AB6*10)+AC6)/((AB$21*10)+AC$21)</f>
        <v>0.10705872521879463</v>
      </c>
      <c r="AB6" s="42">
        <v>2164.1819999999998</v>
      </c>
      <c r="AC6" s="19">
        <v>6480.8810000000003</v>
      </c>
    </row>
    <row r="7" spans="1:29" s="8" customFormat="1" ht="27" x14ac:dyDescent="0.3">
      <c r="A7" s="33"/>
      <c r="B7" s="34" t="s">
        <v>6</v>
      </c>
      <c r="C7" s="18">
        <f t="shared" ref="C6:C20" si="8">((D7*10)+E7)/((D$21*10)+E$21)</f>
        <v>3.9015359852037699E-3</v>
      </c>
      <c r="D7" s="19">
        <v>62.5</v>
      </c>
      <c r="E7" s="19">
        <v>292.2</v>
      </c>
      <c r="F7" s="18">
        <f t="shared" si="0"/>
        <v>6.2515540741288581E-2</v>
      </c>
      <c r="G7" s="19">
        <v>804.8</v>
      </c>
      <c r="H7" s="19">
        <v>1757.3</v>
      </c>
      <c r="I7" s="18">
        <f t="shared" si="1"/>
        <v>5.4988077018898816E-2</v>
      </c>
      <c r="J7" s="19">
        <v>682.7</v>
      </c>
      <c r="K7" s="19">
        <v>743.5</v>
      </c>
      <c r="L7" s="18">
        <f t="shared" si="2"/>
        <v>5.033361726951114E-2</v>
      </c>
      <c r="M7" s="19">
        <v>585.89099999999996</v>
      </c>
      <c r="N7" s="19">
        <v>1511.777</v>
      </c>
      <c r="O7" s="18">
        <f t="shared" si="3"/>
        <v>6.6722399596539708E-2</v>
      </c>
      <c r="P7" s="19">
        <v>674.66899999999998</v>
      </c>
      <c r="Q7" s="19">
        <v>3003.71</v>
      </c>
      <c r="R7" s="18">
        <f t="shared" si="4"/>
        <v>7.8353192367362212E-2</v>
      </c>
      <c r="S7" s="19">
        <v>1195.4059999999999</v>
      </c>
      <c r="T7" s="19">
        <v>2328.5949999999998</v>
      </c>
      <c r="U7" s="18">
        <f t="shared" si="5"/>
        <v>8.6413318515525556E-2</v>
      </c>
      <c r="V7" s="19">
        <v>1084.2439999999999</v>
      </c>
      <c r="W7" s="19">
        <v>4233.9579999999996</v>
      </c>
      <c r="X7" s="18">
        <f t="shared" si="6"/>
        <v>0.12225253108684064</v>
      </c>
      <c r="Y7" s="19">
        <v>2764.3359999999998</v>
      </c>
      <c r="Z7" s="19">
        <v>1667.3330000000001</v>
      </c>
      <c r="AA7" s="18">
        <f t="shared" si="7"/>
        <v>5.8033652353047548E-2</v>
      </c>
      <c r="AB7" s="42">
        <v>1099.365</v>
      </c>
      <c r="AC7" s="19">
        <v>4250.9089999999997</v>
      </c>
    </row>
    <row r="8" spans="1:29" s="23" customFormat="1" ht="21" customHeight="1" x14ac:dyDescent="0.3">
      <c r="A8" s="33">
        <v>2</v>
      </c>
      <c r="B8" s="33" t="s">
        <v>7</v>
      </c>
      <c r="C8" s="16">
        <f t="shared" si="8"/>
        <v>0.22099572541047585</v>
      </c>
      <c r="D8" s="17">
        <f>D9+D12+D15</f>
        <v>4041.4999999999995</v>
      </c>
      <c r="E8" s="17">
        <f>E9+E12+E15</f>
        <v>11538.199999999999</v>
      </c>
      <c r="F8" s="16">
        <f t="shared" si="0"/>
        <v>0.36111900988104245</v>
      </c>
      <c r="G8" s="17">
        <f>G9+G12+G15</f>
        <v>4515.5</v>
      </c>
      <c r="H8" s="17">
        <f>H9+H12+H15</f>
        <v>11485</v>
      </c>
      <c r="I8" s="16">
        <f t="shared" si="1"/>
        <v>0.33089232418596509</v>
      </c>
      <c r="J8" s="17">
        <f>J9+J12+J15</f>
        <v>3824.6000000000004</v>
      </c>
      <c r="K8" s="17">
        <f>K9+K12+K15</f>
        <v>7309.7</v>
      </c>
      <c r="L8" s="16">
        <f t="shared" si="2"/>
        <v>0.3027250743707191</v>
      </c>
      <c r="M8" s="17">
        <v>3664.241</v>
      </c>
      <c r="N8" s="17">
        <v>7687.64</v>
      </c>
      <c r="O8" s="16">
        <f t="shared" si="3"/>
        <v>0.30583587032853649</v>
      </c>
      <c r="P8" s="17">
        <v>3728.692</v>
      </c>
      <c r="Q8" s="17">
        <v>7406.0479999999998</v>
      </c>
      <c r="R8" s="16">
        <f t="shared" si="4"/>
        <v>0.24160473101233645</v>
      </c>
      <c r="S8" s="17">
        <v>3864.9569999999999</v>
      </c>
      <c r="T8" s="17">
        <v>5391.482</v>
      </c>
      <c r="U8" s="16">
        <f t="shared" si="5"/>
        <v>0.28611334107490483</v>
      </c>
      <c r="V8" s="17">
        <v>4181.4309999999996</v>
      </c>
      <c r="W8" s="17">
        <v>8103.442</v>
      </c>
      <c r="X8" s="16">
        <f t="shared" si="6"/>
        <v>0.26836183971669847</v>
      </c>
      <c r="Y8" s="17">
        <v>5282.0640000000003</v>
      </c>
      <c r="Z8" s="17">
        <v>11520.535</v>
      </c>
      <c r="AA8" s="16">
        <f>((AB8*10)+AC8)/((AB$21*10)+AC$21)</f>
        <v>0.2310549733307572</v>
      </c>
      <c r="AB8" s="17">
        <v>5192.9179999999997</v>
      </c>
      <c r="AC8" s="17">
        <v>8765.4519999999993</v>
      </c>
    </row>
    <row r="9" spans="1:29" s="8" customFormat="1" ht="27" x14ac:dyDescent="0.3">
      <c r="A9" s="33"/>
      <c r="B9" s="33" t="s">
        <v>29</v>
      </c>
      <c r="C9" s="18">
        <f t="shared" si="8"/>
        <v>2.9027989224410213E-2</v>
      </c>
      <c r="D9" s="19">
        <f>SUM(D10:D11)</f>
        <v>405.9</v>
      </c>
      <c r="E9" s="19">
        <f>SUM(E10:E11)</f>
        <v>2765.1</v>
      </c>
      <c r="F9" s="18">
        <f t="shared" si="0"/>
        <v>4.6921243667347165E-2</v>
      </c>
      <c r="G9" s="19">
        <f>SUM(G10:G11)</f>
        <v>500.40000000000003</v>
      </c>
      <c r="H9" s="19">
        <f>SUM(H10:H11)</f>
        <v>2355.4</v>
      </c>
      <c r="I9" s="18">
        <f t="shared" si="1"/>
        <v>1.3247111137582413E-2</v>
      </c>
      <c r="J9" s="19">
        <f>SUM(J10:J11)</f>
        <v>160.30000000000001</v>
      </c>
      <c r="K9" s="19">
        <f>SUM(K10:K11)</f>
        <v>220.8</v>
      </c>
      <c r="L9" s="18">
        <f t="shared" si="2"/>
        <v>1.8141262764631134E-2</v>
      </c>
      <c r="M9" s="19">
        <v>217.09200000000001</v>
      </c>
      <c r="N9" s="19">
        <v>485.62599999999998</v>
      </c>
      <c r="O9" s="18">
        <f t="shared" si="3"/>
        <v>1.8891059950504413E-2</v>
      </c>
      <c r="P9" s="19">
        <v>234.79900000000001</v>
      </c>
      <c r="Q9" s="19">
        <v>412.63299999999998</v>
      </c>
      <c r="R9" s="18">
        <f t="shared" si="4"/>
        <v>1.5859485035547499E-2</v>
      </c>
      <c r="S9" s="19">
        <v>260.01900000000001</v>
      </c>
      <c r="T9" s="19">
        <v>290.76499999999999</v>
      </c>
      <c r="U9" s="18">
        <f t="shared" si="5"/>
        <v>4.3339422514395771E-2</v>
      </c>
      <c r="V9" s="19">
        <v>594.98199999999997</v>
      </c>
      <c r="W9" s="19">
        <v>1611.5419999999999</v>
      </c>
      <c r="X9" s="18">
        <f t="shared" si="6"/>
        <v>1.2767237777002522E-2</v>
      </c>
      <c r="Y9" s="19">
        <v>234.99799999999999</v>
      </c>
      <c r="Z9" s="19">
        <v>711.03300000000002</v>
      </c>
      <c r="AA9" s="18">
        <f t="shared" si="7"/>
        <v>1.0259047676723114E-2</v>
      </c>
      <c r="AB9" s="19">
        <v>212.58</v>
      </c>
      <c r="AC9" s="19">
        <v>569.096</v>
      </c>
    </row>
    <row r="10" spans="1:29" s="8" customFormat="1" ht="27" x14ac:dyDescent="0.3">
      <c r="A10" s="33"/>
      <c r="B10" s="34" t="s">
        <v>8</v>
      </c>
      <c r="C10" s="18">
        <f t="shared" si="8"/>
        <v>2.9027989224410213E-2</v>
      </c>
      <c r="D10" s="19">
        <v>405.9</v>
      </c>
      <c r="E10" s="19">
        <v>2765.1</v>
      </c>
      <c r="F10" s="18">
        <f t="shared" si="0"/>
        <v>4.5187693900633617E-2</v>
      </c>
      <c r="G10" s="19">
        <v>488.1</v>
      </c>
      <c r="H10" s="19">
        <v>2206.5</v>
      </c>
      <c r="I10" s="18">
        <f t="shared" si="1"/>
        <v>1.3247111137582413E-2</v>
      </c>
      <c r="J10" s="19">
        <v>160.30000000000001</v>
      </c>
      <c r="K10" s="19">
        <v>220.8</v>
      </c>
      <c r="L10" s="18">
        <f t="shared" si="2"/>
        <v>1.8141262764631134E-2</v>
      </c>
      <c r="M10" s="19">
        <v>217.09200000000001</v>
      </c>
      <c r="N10" s="19">
        <v>485.62599999999998</v>
      </c>
      <c r="O10" s="18">
        <f t="shared" si="3"/>
        <v>1.8891059950504413E-2</v>
      </c>
      <c r="P10" s="19">
        <v>234.79900000000001</v>
      </c>
      <c r="Q10" s="19">
        <v>412.63299999999998</v>
      </c>
      <c r="R10" s="18">
        <f t="shared" si="4"/>
        <v>1.5859485035547499E-2</v>
      </c>
      <c r="S10" s="19">
        <v>260.01900000000001</v>
      </c>
      <c r="T10" s="19">
        <v>290.76499999999999</v>
      </c>
      <c r="U10" s="18">
        <f t="shared" si="5"/>
        <v>1.7600637520411785E-2</v>
      </c>
      <c r="V10" s="19">
        <v>259.279</v>
      </c>
      <c r="W10" s="19">
        <v>477.96600000000001</v>
      </c>
      <c r="X10" s="18">
        <f t="shared" si="6"/>
        <v>1.1448451530828685E-2</v>
      </c>
      <c r="Y10" s="19">
        <v>234.084</v>
      </c>
      <c r="Z10" s="19">
        <v>403.98700000000002</v>
      </c>
      <c r="AA10" s="18">
        <f t="shared" si="7"/>
        <v>8.8961633948450875E-3</v>
      </c>
      <c r="AB10" s="19">
        <v>211.65100000000001</v>
      </c>
      <c r="AC10" s="19">
        <v>220.37700000000001</v>
      </c>
    </row>
    <row r="11" spans="1:29" s="8" customFormat="1" x14ac:dyDescent="0.3">
      <c r="A11" s="33"/>
      <c r="B11" s="34" t="s">
        <v>9</v>
      </c>
      <c r="C11" s="18">
        <f t="shared" si="8"/>
        <v>0</v>
      </c>
      <c r="D11" s="19">
        <v>0</v>
      </c>
      <c r="E11" s="19">
        <v>0</v>
      </c>
      <c r="F11" s="18">
        <f t="shared" si="0"/>
        <v>1.7335497667135492E-3</v>
      </c>
      <c r="G11" s="19">
        <v>12.3</v>
      </c>
      <c r="H11" s="19">
        <v>148.9</v>
      </c>
      <c r="I11" s="18">
        <f t="shared" si="1"/>
        <v>0</v>
      </c>
      <c r="J11" s="19">
        <v>0</v>
      </c>
      <c r="K11" s="19">
        <v>0</v>
      </c>
      <c r="L11" s="18">
        <f t="shared" si="2"/>
        <v>0</v>
      </c>
      <c r="M11" s="19">
        <v>0</v>
      </c>
      <c r="N11" s="19">
        <v>0</v>
      </c>
      <c r="O11" s="18">
        <f t="shared" si="3"/>
        <v>0</v>
      </c>
      <c r="P11" s="19">
        <v>0</v>
      </c>
      <c r="Q11" s="19">
        <v>0</v>
      </c>
      <c r="R11" s="18">
        <f t="shared" si="4"/>
        <v>0</v>
      </c>
      <c r="S11" s="19">
        <v>0</v>
      </c>
      <c r="T11" s="19">
        <v>0</v>
      </c>
      <c r="U11" s="18">
        <f t="shared" si="5"/>
        <v>2.5738784993983986E-2</v>
      </c>
      <c r="V11" s="19">
        <v>335.70299999999997</v>
      </c>
      <c r="W11" s="19">
        <v>1133.576</v>
      </c>
      <c r="X11" s="18">
        <f t="shared" si="6"/>
        <v>1.3187862461738382E-3</v>
      </c>
      <c r="Y11" s="19">
        <v>0.91400000000000003</v>
      </c>
      <c r="Z11" s="19">
        <v>307.04599999999999</v>
      </c>
      <c r="AA11" s="18">
        <f t="shared" si="7"/>
        <v>1.3628842818780261E-3</v>
      </c>
      <c r="AB11" s="19">
        <v>0.92900000000000005</v>
      </c>
      <c r="AC11" s="19">
        <v>348.71899999999999</v>
      </c>
    </row>
    <row r="12" spans="1:29" s="8" customFormat="1" ht="21" customHeight="1" x14ac:dyDescent="0.3">
      <c r="A12" s="33"/>
      <c r="B12" s="33" t="s">
        <v>10</v>
      </c>
      <c r="C12" s="18">
        <f t="shared" si="8"/>
        <v>0.18934955541971929</v>
      </c>
      <c r="D12" s="19">
        <f>SUM(D13:D14)</f>
        <v>3592.3999999999996</v>
      </c>
      <c r="E12" s="19">
        <f>SUM(E13:E14)</f>
        <v>8589.5999999999985</v>
      </c>
      <c r="F12" s="18">
        <f t="shared" si="0"/>
        <v>0.31048456509514438</v>
      </c>
      <c r="G12" s="19">
        <f>SUM(G13:G14)</f>
        <v>3978.5</v>
      </c>
      <c r="H12" s="19">
        <f>SUM(H13:H14)</f>
        <v>8913.2000000000007</v>
      </c>
      <c r="I12" s="18">
        <f t="shared" si="1"/>
        <v>0.31756023048433524</v>
      </c>
      <c r="J12" s="19">
        <f>SUM(J13:J14)</f>
        <v>3664.3</v>
      </c>
      <c r="K12" s="19">
        <f>SUM(K13:K14)</f>
        <v>7077.2</v>
      </c>
      <c r="L12" s="18">
        <f t="shared" si="2"/>
        <v>0.28453997012660714</v>
      </c>
      <c r="M12" s="19">
        <v>3446.5070000000001</v>
      </c>
      <c r="N12" s="19">
        <v>7202.0140000000001</v>
      </c>
      <c r="O12" s="18">
        <f t="shared" si="3"/>
        <v>0.28692537613791325</v>
      </c>
      <c r="P12" s="19">
        <v>3493.6089999999999</v>
      </c>
      <c r="Q12" s="19">
        <v>6993.415</v>
      </c>
      <c r="R12" s="18">
        <f t="shared" si="4"/>
        <v>0.2257291722948554</v>
      </c>
      <c r="S12" s="19">
        <v>3604.645</v>
      </c>
      <c r="T12" s="19">
        <v>5100.7169999999996</v>
      </c>
      <c r="U12" s="18">
        <f t="shared" si="5"/>
        <v>0.2422546269725909</v>
      </c>
      <c r="V12" s="19">
        <v>3577.3890000000001</v>
      </c>
      <c r="W12" s="19">
        <v>6491.9</v>
      </c>
      <c r="X12" s="18">
        <f t="shared" si="6"/>
        <v>0.25546059030701906</v>
      </c>
      <c r="Y12" s="19">
        <v>5043.8530000000001</v>
      </c>
      <c r="Z12" s="19">
        <v>10809.502</v>
      </c>
      <c r="AA12" s="18">
        <f t="shared" si="7"/>
        <v>0.22078393409659308</v>
      </c>
      <c r="AB12" s="19">
        <v>4980.0230000000001</v>
      </c>
      <c r="AC12" s="19">
        <v>8196.3559999999998</v>
      </c>
    </row>
    <row r="13" spans="1:29" s="8" customFormat="1" ht="27" x14ac:dyDescent="0.3">
      <c r="A13" s="33"/>
      <c r="B13" s="34" t="s">
        <v>11</v>
      </c>
      <c r="C13" s="18">
        <f t="shared" si="8"/>
        <v>2.2578884659247285E-3</v>
      </c>
      <c r="D13" s="19">
        <v>22.2</v>
      </c>
      <c r="E13" s="19">
        <v>308.8</v>
      </c>
      <c r="F13" s="18">
        <f t="shared" si="0"/>
        <v>1.5148636431450509E-3</v>
      </c>
      <c r="G13" s="19">
        <v>15.9</v>
      </c>
      <c r="H13" s="19">
        <v>78.599999999999994</v>
      </c>
      <c r="I13" s="18">
        <f t="shared" si="1"/>
        <v>1.5814746726537005E-2</v>
      </c>
      <c r="J13" s="19">
        <v>172</v>
      </c>
      <c r="K13" s="19">
        <v>457.3</v>
      </c>
      <c r="L13" s="18">
        <f t="shared" si="2"/>
        <v>1.0078206916814221E-2</v>
      </c>
      <c r="M13" s="19">
        <v>138.70699999999999</v>
      </c>
      <c r="N13" s="19">
        <v>88.748999999999995</v>
      </c>
      <c r="O13" s="18">
        <f t="shared" si="3"/>
        <v>2.0315788199437704E-2</v>
      </c>
      <c r="P13" s="19">
        <v>286.34899999999999</v>
      </c>
      <c r="Q13" s="19">
        <v>105.334</v>
      </c>
      <c r="R13" s="18">
        <f t="shared" si="4"/>
        <v>1.2059995780356767E-2</v>
      </c>
      <c r="S13" s="19">
        <v>210.93100000000001</v>
      </c>
      <c r="T13" s="19">
        <v>89.052999999999997</v>
      </c>
      <c r="U13" s="18">
        <f t="shared" si="5"/>
        <v>1.1615297580474335E-2</v>
      </c>
      <c r="V13" s="19">
        <v>192.916</v>
      </c>
      <c r="W13" s="19">
        <v>97.343000000000004</v>
      </c>
      <c r="X13" s="18">
        <f t="shared" si="6"/>
        <v>1.1281427072984152E-2</v>
      </c>
      <c r="Y13" s="19">
        <v>224.22499999999999</v>
      </c>
      <c r="Z13" s="19">
        <v>462.53199999999998</v>
      </c>
      <c r="AA13" s="18">
        <f t="shared" si="7"/>
        <v>1.0348230602491898E-2</v>
      </c>
      <c r="AB13" s="19">
        <v>250.53</v>
      </c>
      <c r="AC13" s="19">
        <v>213.023</v>
      </c>
    </row>
    <row r="14" spans="1:29" s="8" customFormat="1" ht="27" x14ac:dyDescent="0.3">
      <c r="A14" s="33"/>
      <c r="B14" s="34" t="s">
        <v>12</v>
      </c>
      <c r="C14" s="18">
        <f t="shared" si="8"/>
        <v>0.18709166695379456</v>
      </c>
      <c r="D14" s="19">
        <v>3570.2</v>
      </c>
      <c r="E14" s="19">
        <v>8280.7999999999993</v>
      </c>
      <c r="F14" s="18">
        <f t="shared" si="0"/>
        <v>0.30896970145199937</v>
      </c>
      <c r="G14" s="19">
        <v>3962.6</v>
      </c>
      <c r="H14" s="19">
        <v>8834.6</v>
      </c>
      <c r="I14" s="18">
        <f t="shared" si="1"/>
        <v>0.30174548375779825</v>
      </c>
      <c r="J14" s="19">
        <v>3492.3</v>
      </c>
      <c r="K14" s="19">
        <v>6619.9</v>
      </c>
      <c r="L14" s="18">
        <f t="shared" si="2"/>
        <v>0.27446176320979287</v>
      </c>
      <c r="M14" s="19">
        <v>3307.8</v>
      </c>
      <c r="N14" s="19">
        <v>7113.2650000000003</v>
      </c>
      <c r="O14" s="18">
        <f t="shared" si="3"/>
        <v>0.26660958793847561</v>
      </c>
      <c r="P14" s="19">
        <v>3207.26</v>
      </c>
      <c r="Q14" s="19">
        <v>6888.0810000000001</v>
      </c>
      <c r="R14" s="18">
        <f t="shared" si="4"/>
        <v>0.21366917651449865</v>
      </c>
      <c r="S14" s="19">
        <v>3393.7139999999999</v>
      </c>
      <c r="T14" s="19">
        <v>5011.6639999999998</v>
      </c>
      <c r="U14" s="18">
        <f t="shared" si="5"/>
        <v>0.23063932939211654</v>
      </c>
      <c r="V14" s="19">
        <v>3384.473</v>
      </c>
      <c r="W14" s="19">
        <v>6394.5569999999998</v>
      </c>
      <c r="X14" s="18">
        <f t="shared" si="6"/>
        <v>0.24417916323403491</v>
      </c>
      <c r="Y14" s="19">
        <v>4819.6279999999997</v>
      </c>
      <c r="Z14" s="19">
        <v>10346.969999999999</v>
      </c>
      <c r="AA14" s="18">
        <f>((AB14*10)+AC14)/((AB$21*10)+AC$21)</f>
        <v>0.21043570349410118</v>
      </c>
      <c r="AB14" s="19">
        <v>4729.4930000000004</v>
      </c>
      <c r="AC14" s="19">
        <v>7983.3329999999996</v>
      </c>
    </row>
    <row r="15" spans="1:29" s="8" customFormat="1" ht="21" customHeight="1" x14ac:dyDescent="0.3">
      <c r="A15" s="33"/>
      <c r="B15" s="33" t="s">
        <v>13</v>
      </c>
      <c r="C15" s="18">
        <f t="shared" si="8"/>
        <v>2.6181807663464025E-3</v>
      </c>
      <c r="D15" s="36">
        <v>43.2</v>
      </c>
      <c r="E15" s="36">
        <v>183.5</v>
      </c>
      <c r="F15" s="18">
        <f t="shared" si="0"/>
        <v>3.7132011185508317E-3</v>
      </c>
      <c r="G15" s="36">
        <v>36.6</v>
      </c>
      <c r="H15" s="36">
        <v>216.4</v>
      </c>
      <c r="I15" s="18">
        <f t="shared" si="1"/>
        <v>8.4982564047436247E-5</v>
      </c>
      <c r="J15" s="36">
        <v>0</v>
      </c>
      <c r="K15" s="36">
        <v>11.7</v>
      </c>
      <c r="L15" s="18">
        <f t="shared" si="2"/>
        <v>4.3841479480849145E-5</v>
      </c>
      <c r="M15" s="36">
        <v>0.64200000000000002</v>
      </c>
      <c r="N15" s="36">
        <v>0</v>
      </c>
      <c r="O15" s="18">
        <f t="shared" si="3"/>
        <v>0</v>
      </c>
      <c r="P15" s="19">
        <v>0</v>
      </c>
      <c r="Q15" s="19">
        <v>0</v>
      </c>
      <c r="R15" s="18">
        <f t="shared" si="4"/>
        <v>1.6073681933532056E-5</v>
      </c>
      <c r="S15" s="19">
        <v>0.29299999999999998</v>
      </c>
      <c r="T15" s="19">
        <v>0</v>
      </c>
      <c r="U15" s="18">
        <f t="shared" si="5"/>
        <v>5.1929158791818957E-4</v>
      </c>
      <c r="V15" s="19">
        <v>9.06</v>
      </c>
      <c r="W15" s="19">
        <v>0</v>
      </c>
      <c r="X15" s="18">
        <f t="shared" si="6"/>
        <v>1.340116326768593E-4</v>
      </c>
      <c r="Y15" s="19">
        <v>3.2130000000000001</v>
      </c>
      <c r="Z15" s="19">
        <v>0</v>
      </c>
      <c r="AA15" s="18">
        <f t="shared" si="7"/>
        <v>1.1991557441058136E-5</v>
      </c>
      <c r="AB15" s="19">
        <v>0.315</v>
      </c>
      <c r="AC15" s="19">
        <v>0</v>
      </c>
    </row>
    <row r="16" spans="1:29" s="23" customFormat="1" ht="38.15" customHeight="1" x14ac:dyDescent="0.3">
      <c r="A16" s="35">
        <v>3</v>
      </c>
      <c r="B16" s="33" t="s">
        <v>14</v>
      </c>
      <c r="C16" s="16">
        <f t="shared" si="8"/>
        <v>0.11526503603561068</v>
      </c>
      <c r="D16" s="17">
        <v>1665.6</v>
      </c>
      <c r="E16" s="17">
        <v>10441.299999999999</v>
      </c>
      <c r="F16" s="16">
        <f t="shared" si="0"/>
        <v>0.13530486630818295</v>
      </c>
      <c r="G16" s="17">
        <v>1494.2</v>
      </c>
      <c r="H16" s="17">
        <v>6280</v>
      </c>
      <c r="I16" s="16">
        <f t="shared" si="1"/>
        <v>0.10188828351926599</v>
      </c>
      <c r="J16" s="17">
        <v>1149.0999999999999</v>
      </c>
      <c r="K16" s="17">
        <v>2536.5</v>
      </c>
      <c r="L16" s="16">
        <f t="shared" si="2"/>
        <v>0.11756563233371667</v>
      </c>
      <c r="M16" s="17">
        <v>1196.057</v>
      </c>
      <c r="N16" s="17">
        <v>5255.3490000000002</v>
      </c>
      <c r="O16" s="16">
        <f t="shared" si="3"/>
        <v>0.13552349646505202</v>
      </c>
      <c r="P16" s="17">
        <v>1302.903</v>
      </c>
      <c r="Q16" s="17">
        <v>6775.5379999999996</v>
      </c>
      <c r="R16" s="16">
        <f t="shared" si="4"/>
        <v>0.19305662144273167</v>
      </c>
      <c r="S16" s="17">
        <v>2524.614</v>
      </c>
      <c r="T16" s="17">
        <v>9945.2929999999997</v>
      </c>
      <c r="U16" s="16">
        <f t="shared" si="5"/>
        <v>0.13825092493942159</v>
      </c>
      <c r="V16" s="17">
        <v>1689.309</v>
      </c>
      <c r="W16" s="17">
        <v>7227.335</v>
      </c>
      <c r="X16" s="16">
        <f t="shared" si="6"/>
        <v>0.11075583036314532</v>
      </c>
      <c r="Y16" s="17">
        <v>1730.9590000000001</v>
      </c>
      <c r="Z16" s="17">
        <v>9244.7080000000005</v>
      </c>
      <c r="AA16" s="16">
        <f t="shared" si="7"/>
        <v>0.10210847706759872</v>
      </c>
      <c r="AB16" s="17">
        <v>1776.5830000000001</v>
      </c>
      <c r="AC16" s="17">
        <v>9056.5159999999996</v>
      </c>
    </row>
    <row r="17" spans="1:29" s="23" customFormat="1" ht="21" customHeight="1" x14ac:dyDescent="0.3">
      <c r="A17" s="33">
        <v>4</v>
      </c>
      <c r="B17" s="33" t="s">
        <v>15</v>
      </c>
      <c r="C17" s="16">
        <f t="shared" si="8"/>
        <v>0.48597603694633779</v>
      </c>
      <c r="D17" s="37">
        <f>SUM(D18:D19)</f>
        <v>11417.4</v>
      </c>
      <c r="E17" s="37">
        <f>SUM(E18:E19)</f>
        <v>72.599999999999994</v>
      </c>
      <c r="F17" s="16">
        <f t="shared" si="0"/>
        <v>0.22602007831896045</v>
      </c>
      <c r="G17" s="37">
        <f>SUM(G18:G19)</f>
        <v>3541</v>
      </c>
      <c r="H17" s="37">
        <f>SUM(H18:H19)</f>
        <v>40.299999999999997</v>
      </c>
      <c r="I17" s="16">
        <f t="shared" si="1"/>
        <v>0.27880164415839298</v>
      </c>
      <c r="J17" s="37">
        <f>SUM(J18:J19)</f>
        <v>3826.3</v>
      </c>
      <c r="K17" s="37">
        <f>SUM(K18:K19)</f>
        <v>121.1</v>
      </c>
      <c r="L17" s="16">
        <f t="shared" si="2"/>
        <v>0.28276770221971187</v>
      </c>
      <c r="M17" s="37">
        <v>4136.8900000000003</v>
      </c>
      <c r="N17" s="37">
        <v>38.658999999999999</v>
      </c>
      <c r="O17" s="16">
        <f t="shared" si="3"/>
        <v>0.27989317162439725</v>
      </c>
      <c r="P17" s="17">
        <v>4028.9850000000001</v>
      </c>
      <c r="Q17" s="17">
        <v>612.01199999999994</v>
      </c>
      <c r="R17" s="16">
        <f t="shared" si="4"/>
        <v>0.33390897412478976</v>
      </c>
      <c r="S17" s="17">
        <v>5988.6549999999997</v>
      </c>
      <c r="T17" s="17">
        <v>980.23199999999997</v>
      </c>
      <c r="U17" s="16">
        <f t="shared" si="5"/>
        <v>0.31103514742576416</v>
      </c>
      <c r="V17" s="17">
        <v>5426.3739999999998</v>
      </c>
      <c r="W17" s="17">
        <v>2.081</v>
      </c>
      <c r="X17" s="16">
        <f t="shared" si="6"/>
        <v>0.32407827086838276</v>
      </c>
      <c r="Y17" s="17">
        <v>7757.2830000000004</v>
      </c>
      <c r="Z17" s="17">
        <v>126.655</v>
      </c>
      <c r="AA17" s="16">
        <f t="shared" si="7"/>
        <v>0.4272117202848093</v>
      </c>
      <c r="AB17" s="17">
        <v>11222.203</v>
      </c>
      <c r="AC17" s="17">
        <v>0</v>
      </c>
    </row>
    <row r="18" spans="1:29" s="8" customFormat="1" x14ac:dyDescent="0.3">
      <c r="A18" s="33"/>
      <c r="B18" s="34" t="s">
        <v>16</v>
      </c>
      <c r="C18" s="18">
        <f t="shared" si="8"/>
        <v>2.4671727773857246E-4</v>
      </c>
      <c r="D18" s="19">
        <v>5.8</v>
      </c>
      <c r="E18" s="19">
        <v>0</v>
      </c>
      <c r="F18" s="18">
        <f t="shared" si="0"/>
        <v>2.8563085527314089E-3</v>
      </c>
      <c r="G18" s="19">
        <v>44.8</v>
      </c>
      <c r="H18" s="19">
        <v>0</v>
      </c>
      <c r="I18" s="18">
        <f t="shared" si="1"/>
        <v>3.2685601556706255E-4</v>
      </c>
      <c r="J18" s="19">
        <v>4.5</v>
      </c>
      <c r="K18" s="19">
        <v>0</v>
      </c>
      <c r="L18" s="18">
        <f t="shared" si="2"/>
        <v>1.4602490534747503E-3</v>
      </c>
      <c r="M18" s="19">
        <v>21.373000000000001</v>
      </c>
      <c r="N18" s="19">
        <v>0.104</v>
      </c>
      <c r="O18" s="18">
        <f t="shared" si="3"/>
        <v>5.0720629493103083E-4</v>
      </c>
      <c r="P18" s="19">
        <v>7.4119999999999999</v>
      </c>
      <c r="Q18" s="19">
        <v>0</v>
      </c>
      <c r="R18" s="18">
        <f t="shared" si="4"/>
        <v>2.1067111116589697E-3</v>
      </c>
      <c r="S18" s="19">
        <v>38.399000000000001</v>
      </c>
      <c r="T18" s="19">
        <v>3.3000000000000002E-2</v>
      </c>
      <c r="U18" s="18">
        <f t="shared" si="5"/>
        <v>1.1344400468777014E-3</v>
      </c>
      <c r="V18" s="19">
        <v>19.786999999999999</v>
      </c>
      <c r="W18" s="19">
        <v>5.3999999999999999E-2</v>
      </c>
      <c r="X18" s="18">
        <f t="shared" si="6"/>
        <v>7.4748293578954204E-4</v>
      </c>
      <c r="Y18" s="19">
        <v>17.905000000000001</v>
      </c>
      <c r="Z18" s="19">
        <v>0.16300000000000001</v>
      </c>
      <c r="AA18" s="18">
        <f t="shared" si="7"/>
        <v>5.179591445810699E-4</v>
      </c>
      <c r="AB18" s="19">
        <v>13.606</v>
      </c>
      <c r="AC18" s="19">
        <v>0</v>
      </c>
    </row>
    <row r="19" spans="1:29" s="8" customFormat="1" x14ac:dyDescent="0.3">
      <c r="A19" s="33"/>
      <c r="B19" s="34" t="s">
        <v>17</v>
      </c>
      <c r="C19" s="18">
        <f t="shared" si="8"/>
        <v>0.48572931966859922</v>
      </c>
      <c r="D19" s="19">
        <v>11411.6</v>
      </c>
      <c r="E19" s="19">
        <v>72.599999999999994</v>
      </c>
      <c r="F19" s="18">
        <f t="shared" si="0"/>
        <v>0.22316376976622904</v>
      </c>
      <c r="G19" s="19">
        <v>3496.2</v>
      </c>
      <c r="H19" s="19">
        <v>40.299999999999997</v>
      </c>
      <c r="I19" s="18">
        <f t="shared" si="1"/>
        <v>0.27847478814282595</v>
      </c>
      <c r="J19" s="19">
        <v>3821.8</v>
      </c>
      <c r="K19" s="19">
        <v>121.1</v>
      </c>
      <c r="L19" s="18">
        <f t="shared" si="2"/>
        <v>0.28130745316623712</v>
      </c>
      <c r="M19" s="19">
        <v>4115.5169999999998</v>
      </c>
      <c r="N19" s="19">
        <v>38.555</v>
      </c>
      <c r="O19" s="18">
        <f t="shared" si="3"/>
        <v>0.27938596532946619</v>
      </c>
      <c r="P19" s="19">
        <v>4021.5729999999999</v>
      </c>
      <c r="Q19" s="19">
        <v>612.01199999999994</v>
      </c>
      <c r="R19" s="18">
        <f t="shared" si="4"/>
        <v>0.33180226301313087</v>
      </c>
      <c r="S19" s="19">
        <v>5950.2560000000003</v>
      </c>
      <c r="T19" s="19">
        <v>980.19899999999996</v>
      </c>
      <c r="U19" s="18">
        <f t="shared" si="5"/>
        <v>0.30990070737888648</v>
      </c>
      <c r="V19" s="19">
        <v>5406.5870000000004</v>
      </c>
      <c r="W19" s="19">
        <v>2.0270000000000001</v>
      </c>
      <c r="X19" s="18">
        <f t="shared" si="6"/>
        <v>0.32333078793259318</v>
      </c>
      <c r="Y19" s="19">
        <v>7739.3779999999997</v>
      </c>
      <c r="Z19" s="19">
        <v>126.492</v>
      </c>
      <c r="AA19" s="18">
        <f t="shared" si="7"/>
        <v>0.42770082355465922</v>
      </c>
      <c r="AB19" s="19">
        <v>11208.597</v>
      </c>
      <c r="AC19" s="19">
        <v>264.54000000000002</v>
      </c>
    </row>
    <row r="20" spans="1:29" s="23" customFormat="1" ht="21" customHeight="1" x14ac:dyDescent="0.3">
      <c r="A20" s="33">
        <v>5</v>
      </c>
      <c r="B20" s="33" t="s">
        <v>18</v>
      </c>
      <c r="C20" s="16">
        <f t="shared" si="8"/>
        <v>5.307696855928596E-2</v>
      </c>
      <c r="D20" s="17">
        <v>1169.7</v>
      </c>
      <c r="E20" s="17">
        <v>780.7</v>
      </c>
      <c r="F20" s="16">
        <f t="shared" si="0"/>
        <v>0.10588743849054295</v>
      </c>
      <c r="G20" s="17">
        <v>1591.8</v>
      </c>
      <c r="H20" s="17">
        <v>690</v>
      </c>
      <c r="I20" s="16">
        <f t="shared" si="1"/>
        <v>0.11829064472712246</v>
      </c>
      <c r="J20" s="17">
        <v>1563.4</v>
      </c>
      <c r="K20" s="17">
        <v>651.70000000000005</v>
      </c>
      <c r="L20" s="16">
        <f t="shared" si="2"/>
        <v>0.11565628127119859</v>
      </c>
      <c r="M20" s="17">
        <v>1617.55</v>
      </c>
      <c r="N20" s="17">
        <v>760.82</v>
      </c>
      <c r="O20" s="16">
        <f t="shared" si="3"/>
        <v>6.6334638604873944E-2</v>
      </c>
      <c r="P20" s="17">
        <v>907.03499999999997</v>
      </c>
      <c r="Q20" s="17">
        <v>623.38499999999999</v>
      </c>
      <c r="R20" s="16">
        <f t="shared" si="4"/>
        <v>6.2567256769931745E-2</v>
      </c>
      <c r="S20" s="17">
        <v>1079.76</v>
      </c>
      <c r="T20" s="17">
        <v>607.50699999999995</v>
      </c>
      <c r="U20" s="16">
        <f t="shared" si="5"/>
        <v>6.563099977736378E-2</v>
      </c>
      <c r="V20" s="17">
        <v>1109.883</v>
      </c>
      <c r="W20" s="17">
        <v>351.709</v>
      </c>
      <c r="X20" s="16">
        <f t="shared" si="6"/>
        <v>5.9518378291907328E-2</v>
      </c>
      <c r="Y20" s="17">
        <v>1416.9670000000001</v>
      </c>
      <c r="Z20" s="17">
        <v>100.17700000000001</v>
      </c>
      <c r="AA20" s="16">
        <f t="shared" si="7"/>
        <v>7.4532451744992595E-2</v>
      </c>
      <c r="AB20" s="17">
        <v>1952.62</v>
      </c>
      <c r="AC20" s="17">
        <v>52.343000000000004</v>
      </c>
    </row>
    <row r="21" spans="1:29" s="23" customFormat="1" ht="21" customHeight="1" x14ac:dyDescent="0.35">
      <c r="A21" s="40" t="s">
        <v>28</v>
      </c>
      <c r="B21" s="41"/>
      <c r="C21" s="16">
        <f>C5+C8+C16+C17+C20</f>
        <v>1</v>
      </c>
      <c r="D21" s="20">
        <f>SUM(D5,D8,D17,D20,D16)</f>
        <v>20356.899999999998</v>
      </c>
      <c r="E21" s="20">
        <f>SUM(E5,E8,E17,E20,E16)</f>
        <v>31517.899999999998</v>
      </c>
      <c r="F21" s="16">
        <f>F5+F8+F16+F17+F20</f>
        <v>1.0000000000000002</v>
      </c>
      <c r="G21" s="20">
        <f>SUM(G5,G8,G17,G20,G16)</f>
        <v>13184.7</v>
      </c>
      <c r="H21" s="20">
        <f>SUM(H5,H8,H17,H20,H16)</f>
        <v>24998.799999999999</v>
      </c>
      <c r="I21" s="16">
        <f>I5+I8+I16+I17+I20</f>
        <v>1</v>
      </c>
      <c r="J21" s="20">
        <f>SUM(J5,J8,J17,J20,J16)</f>
        <v>12287.5</v>
      </c>
      <c r="K21" s="20">
        <f>SUM(K5,K8,K17,K20,K16)</f>
        <v>14800.300000000001</v>
      </c>
      <c r="L21" s="16">
        <f>L5+L8+L16+L17+L20</f>
        <v>1</v>
      </c>
      <c r="M21" s="20">
        <f>SUM(M5,M8,M17,M20,M16)</f>
        <v>12585.36</v>
      </c>
      <c r="N21" s="20">
        <f>SUM(N5,N8,N17,N20,N16)</f>
        <v>20583.063999999998</v>
      </c>
      <c r="O21" s="16">
        <f>O5+O8+O16+O17+O20</f>
        <v>1.0000000000000002</v>
      </c>
      <c r="P21" s="20">
        <f>SUM(P5,P8,P17,P20,P16)</f>
        <v>12042.128000000001</v>
      </c>
      <c r="Q21" s="20">
        <f>SUM(Q5,Q8,Q17,Q20,Q16)</f>
        <v>25712.552999999996</v>
      </c>
      <c r="R21" s="16">
        <f>R5+R8+R16+R17+R20</f>
        <v>1</v>
      </c>
      <c r="S21" s="20">
        <f>SUM(S5,S8,S17,S20,S16)</f>
        <v>16070.268</v>
      </c>
      <c r="T21" s="20">
        <f>SUM(T5,T8,T17,T20,T16)</f>
        <v>21582.873</v>
      </c>
      <c r="U21" s="16">
        <f>U5+U8+U16+U17+U20</f>
        <v>1.0000000000000002</v>
      </c>
      <c r="V21" s="20">
        <f>SUM(V5,V8,V17,V20,V16)</f>
        <v>14918.756999999998</v>
      </c>
      <c r="W21" s="20">
        <f>SUM(W5,W8,W17,W20,W16)</f>
        <v>25280.882999999998</v>
      </c>
      <c r="X21" s="16">
        <f>X5+X8+X16+X17+X20</f>
        <v>0.99999999999999978</v>
      </c>
      <c r="Y21" s="20">
        <f>Y5+Y8+Y16+Y17+Y20</f>
        <v>20892.269000000004</v>
      </c>
      <c r="Z21" s="20">
        <f>Z5+Z8+Z16+Z17+Z20</f>
        <v>30832.615999999998</v>
      </c>
      <c r="AA21" s="16">
        <f>AA5+AA8+AA16+AA17+AA20</f>
        <v>1</v>
      </c>
      <c r="AB21" s="20">
        <f>AB5+AB8+AB16+AB17+AB20</f>
        <v>23407.870999999999</v>
      </c>
      <c r="AC21" s="20">
        <f>AC5+AC8+AC16+AC17+AC20</f>
        <v>28606.100999999999</v>
      </c>
    </row>
    <row r="23" spans="1:29" x14ac:dyDescent="0.25">
      <c r="A23" s="3" t="s">
        <v>26</v>
      </c>
    </row>
  </sheetData>
  <mergeCells count="10">
    <mergeCell ref="AA3:AC3"/>
    <mergeCell ref="X3:Z3"/>
    <mergeCell ref="O3:Q3"/>
    <mergeCell ref="R3:T3"/>
    <mergeCell ref="U3:W3"/>
    <mergeCell ref="A21:B21"/>
    <mergeCell ref="C3:E3"/>
    <mergeCell ref="F3:H3"/>
    <mergeCell ref="I3:K3"/>
    <mergeCell ref="L3:N3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ignoredErrors>
    <ignoredError sqref="D17:E17 D12:E12 G17:H17 J17:W17" formulaRange="1"/>
    <ignoredError sqref="F5:F11 F18:F20 F13:F16 I5:I11 I18:I20 I13:I16 M21:N21 P21:Q21 S21:T21 V21:W21 J21:K21 G21:H21 F21 I21 L21 Y21:Z21 U21 R21 O21" formula="1"/>
    <ignoredError sqref="F12:I12 F17 J12:W12 I17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showGridLines="0" workbookViewId="0">
      <selection activeCell="A13" sqref="A13"/>
    </sheetView>
  </sheetViews>
  <sheetFormatPr defaultColWidth="9.1796875" defaultRowHeight="13.5" x14ac:dyDescent="0.3"/>
  <cols>
    <col min="1" max="1" width="32.54296875" style="8" customWidth="1"/>
    <col min="2" max="2" width="11.7265625" style="9" customWidth="1"/>
    <col min="3" max="8" width="11.7265625" style="8" customWidth="1"/>
    <col min="9" max="16384" width="9.1796875" style="8"/>
  </cols>
  <sheetData>
    <row r="1" spans="1:14" s="3" customFormat="1" ht="15" x14ac:dyDescent="0.3">
      <c r="A1" s="2" t="s">
        <v>30</v>
      </c>
      <c r="C1" s="1"/>
      <c r="D1" s="1"/>
      <c r="E1" s="1"/>
      <c r="F1" s="1"/>
      <c r="G1" s="4"/>
      <c r="H1" s="4"/>
      <c r="I1" s="4"/>
      <c r="J1" s="4"/>
      <c r="K1" s="4"/>
      <c r="L1" s="4"/>
      <c r="M1" s="4"/>
      <c r="N1" s="4"/>
    </row>
    <row r="2" spans="1:14" s="3" customFormat="1" ht="14" x14ac:dyDescent="0.3">
      <c r="A2" s="5" t="s">
        <v>27</v>
      </c>
      <c r="C2" s="1"/>
      <c r="D2" s="1"/>
      <c r="E2" s="1"/>
      <c r="F2" s="1"/>
      <c r="G2" s="6"/>
      <c r="H2" s="7"/>
      <c r="I2" s="4"/>
      <c r="J2" s="4"/>
      <c r="K2" s="4"/>
      <c r="L2" s="4"/>
      <c r="M2" s="4"/>
      <c r="N2" s="4"/>
    </row>
    <row r="3" spans="1:14" s="3" customFormat="1" ht="14" x14ac:dyDescent="0.3">
      <c r="A3" s="30"/>
      <c r="B3" s="31" t="s">
        <v>25</v>
      </c>
      <c r="C3" s="1"/>
      <c r="D3" s="1"/>
      <c r="E3" s="1"/>
      <c r="F3" s="1"/>
      <c r="G3" s="6"/>
      <c r="H3" s="7"/>
      <c r="I3" s="4"/>
      <c r="J3" s="4"/>
      <c r="K3" s="4"/>
      <c r="L3" s="4"/>
      <c r="M3" s="4"/>
      <c r="N3" s="4"/>
    </row>
    <row r="4" spans="1:14" ht="27" x14ac:dyDescent="0.3">
      <c r="A4" s="32" t="s">
        <v>22</v>
      </c>
      <c r="B4" s="21">
        <v>0.42721172028480903</v>
      </c>
    </row>
    <row r="5" spans="1:14" ht="27" x14ac:dyDescent="0.3">
      <c r="A5" s="32" t="s">
        <v>21</v>
      </c>
      <c r="B5" s="21">
        <v>0.2310549733307572</v>
      </c>
    </row>
    <row r="6" spans="1:14" ht="27" x14ac:dyDescent="0.3">
      <c r="A6" s="32" t="s">
        <v>23</v>
      </c>
      <c r="B6" s="21">
        <v>0.16509237757184217</v>
      </c>
    </row>
    <row r="7" spans="1:14" ht="27" x14ac:dyDescent="0.3">
      <c r="A7" s="32" t="s">
        <v>20</v>
      </c>
      <c r="B7" s="21">
        <v>0.10210847706759872</v>
      </c>
    </row>
    <row r="8" spans="1:14" x14ac:dyDescent="0.3">
      <c r="A8" s="32" t="s">
        <v>24</v>
      </c>
      <c r="B8" s="21">
        <v>7.4532451744992595E-2</v>
      </c>
    </row>
    <row r="9" spans="1:14" ht="21" customHeight="1" x14ac:dyDescent="0.3">
      <c r="A9" s="32" t="s">
        <v>28</v>
      </c>
      <c r="B9" s="21">
        <f>SUM(B4:B8)</f>
        <v>0.99999999999999967</v>
      </c>
    </row>
    <row r="11" spans="1:14" ht="14" x14ac:dyDescent="0.3">
      <c r="A11" s="3" t="s">
        <v>26</v>
      </c>
    </row>
    <row r="12" spans="1:14" x14ac:dyDescent="0.3">
      <c r="B12" s="8"/>
    </row>
    <row r="13" spans="1:14" x14ac:dyDescent="0.3">
      <c r="B13" s="8"/>
    </row>
    <row r="14" spans="1:14" ht="21" customHeight="1" x14ac:dyDescent="0.3">
      <c r="B14" s="8"/>
    </row>
    <row r="15" spans="1:14" ht="21" customHeight="1" x14ac:dyDescent="0.3"/>
    <row r="16" spans="1:14" ht="21" customHeight="1" x14ac:dyDescent="0.3"/>
    <row r="17" spans="2:2" ht="21" customHeight="1" x14ac:dyDescent="0.3"/>
    <row r="18" spans="2:2" ht="21" customHeight="1" x14ac:dyDescent="0.3"/>
    <row r="19" spans="2:2" ht="21" customHeight="1" x14ac:dyDescent="0.3"/>
    <row r="20" spans="2:2" ht="21" customHeight="1" x14ac:dyDescent="0.3">
      <c r="B20" s="8"/>
    </row>
    <row r="21" spans="2:2" ht="21" customHeight="1" x14ac:dyDescent="0.3">
      <c r="B21" s="8"/>
    </row>
    <row r="22" spans="2:2" x14ac:dyDescent="0.3">
      <c r="B22" s="8"/>
    </row>
    <row r="23" spans="2:2" x14ac:dyDescent="0.3">
      <c r="B23" s="8"/>
    </row>
    <row r="24" spans="2:2" x14ac:dyDescent="0.3">
      <c r="B24" s="8"/>
    </row>
    <row r="25" spans="2:2" x14ac:dyDescent="0.3">
      <c r="B25" s="8"/>
    </row>
    <row r="26" spans="2:2" x14ac:dyDescent="0.3">
      <c r="B26" s="8"/>
    </row>
    <row r="27" spans="2:2" x14ac:dyDescent="0.3">
      <c r="B27" s="8"/>
    </row>
    <row r="28" spans="2:2" x14ac:dyDescent="0.3">
      <c r="B28" s="8"/>
    </row>
    <row r="29" spans="2:2" x14ac:dyDescent="0.3">
      <c r="B29" s="8"/>
    </row>
    <row r="30" spans="2:2" x14ac:dyDescent="0.3">
      <c r="B30" s="8"/>
    </row>
    <row r="31" spans="2:2" x14ac:dyDescent="0.3">
      <c r="B31" s="8"/>
    </row>
    <row r="32" spans="2:2" x14ac:dyDescent="0.3">
      <c r="B32" s="8"/>
    </row>
    <row r="33" spans="2:2" x14ac:dyDescent="0.3">
      <c r="B33" s="8"/>
    </row>
    <row r="34" spans="2:2" x14ac:dyDescent="0.3">
      <c r="B34" s="8"/>
    </row>
  </sheetData>
  <sortState ref="A15:B19">
    <sortCondition descending="1" ref="B15:B1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showGridLines="0" workbookViewId="0">
      <selection activeCell="A14" sqref="A14"/>
    </sheetView>
  </sheetViews>
  <sheetFormatPr defaultColWidth="9.1796875" defaultRowHeight="13.5" x14ac:dyDescent="0.25"/>
  <cols>
    <col min="1" max="1" width="29" style="3" customWidth="1"/>
    <col min="2" max="8" width="12.7265625" style="3" customWidth="1"/>
    <col min="9" max="10" width="11.7265625" style="3" bestFit="1" customWidth="1"/>
    <col min="11" max="16384" width="9.1796875" style="3"/>
  </cols>
  <sheetData>
    <row r="1" spans="1:10" ht="14" x14ac:dyDescent="0.3">
      <c r="A1" s="22" t="s">
        <v>0</v>
      </c>
      <c r="B1" s="9"/>
      <c r="C1" s="8"/>
      <c r="D1" s="8"/>
      <c r="E1" s="8"/>
      <c r="F1" s="8"/>
      <c r="G1" s="8"/>
      <c r="H1" s="8"/>
    </row>
    <row r="2" spans="1:10" ht="14" x14ac:dyDescent="0.3">
      <c r="A2" s="23" t="s">
        <v>27</v>
      </c>
      <c r="B2" s="9"/>
      <c r="C2" s="8"/>
      <c r="D2" s="8"/>
      <c r="E2" s="8"/>
      <c r="F2" s="8"/>
      <c r="G2" s="8"/>
      <c r="H2" s="8"/>
    </row>
    <row r="3" spans="1:10" ht="14" x14ac:dyDescent="0.3">
      <c r="A3" s="27"/>
      <c r="B3" s="25">
        <v>2010</v>
      </c>
      <c r="C3" s="25">
        <v>2011</v>
      </c>
      <c r="D3" s="25">
        <v>2012</v>
      </c>
      <c r="E3" s="25">
        <v>2013</v>
      </c>
      <c r="F3" s="25">
        <v>2014</v>
      </c>
      <c r="G3" s="25">
        <v>2015</v>
      </c>
      <c r="H3" s="25">
        <v>2016</v>
      </c>
      <c r="I3" s="25">
        <v>2017</v>
      </c>
      <c r="J3" s="25">
        <v>2018</v>
      </c>
    </row>
    <row r="4" spans="1:10" ht="14" x14ac:dyDescent="0.3">
      <c r="A4" s="26"/>
      <c r="B4" s="25" t="s">
        <v>25</v>
      </c>
      <c r="C4" s="25" t="s">
        <v>25</v>
      </c>
      <c r="D4" s="25" t="s">
        <v>25</v>
      </c>
      <c r="E4" s="25" t="s">
        <v>25</v>
      </c>
      <c r="F4" s="25" t="s">
        <v>25</v>
      </c>
      <c r="G4" s="25" t="s">
        <v>25</v>
      </c>
      <c r="H4" s="25" t="s">
        <v>25</v>
      </c>
      <c r="I4" s="25" t="s">
        <v>25</v>
      </c>
      <c r="J4" s="25" t="s">
        <v>25</v>
      </c>
    </row>
    <row r="5" spans="1:10" ht="25.5" customHeight="1" x14ac:dyDescent="0.3">
      <c r="A5" s="28" t="s">
        <v>23</v>
      </c>
      <c r="B5" s="24">
        <v>0.12468623304829</v>
      </c>
      <c r="C5" s="24">
        <v>0.17166860700127132</v>
      </c>
      <c r="D5" s="24">
        <v>0.17012710340925352</v>
      </c>
      <c r="E5" s="24">
        <v>0.18128530980465385</v>
      </c>
      <c r="F5" s="24">
        <v>0.21241282297714043</v>
      </c>
      <c r="G5" s="24">
        <v>0.16886241665021035</v>
      </c>
      <c r="H5" s="24">
        <v>0.19896958678254578</v>
      </c>
      <c r="I5" s="24">
        <v>0.237285680759866</v>
      </c>
      <c r="J5" s="24">
        <v>0.16509237757184217</v>
      </c>
    </row>
    <row r="6" spans="1:10" ht="25.5" customHeight="1" x14ac:dyDescent="0.3">
      <c r="A6" s="28" t="s">
        <v>21</v>
      </c>
      <c r="B6" s="24">
        <v>0.22099572541047585</v>
      </c>
      <c r="C6" s="24">
        <v>0.36111900988104245</v>
      </c>
      <c r="D6" s="24">
        <v>0.33089232418596509</v>
      </c>
      <c r="E6" s="24">
        <v>0.3027250743707191</v>
      </c>
      <c r="F6" s="24">
        <v>0.30583587032853649</v>
      </c>
      <c r="G6" s="24">
        <v>0.24160473101233645</v>
      </c>
      <c r="H6" s="24">
        <v>0.28611334107490483</v>
      </c>
      <c r="I6" s="24">
        <v>0.26836183971669847</v>
      </c>
      <c r="J6" s="24">
        <v>0.2310549733307572</v>
      </c>
    </row>
    <row r="7" spans="1:10" ht="27" x14ac:dyDescent="0.3">
      <c r="A7" s="29" t="s">
        <v>20</v>
      </c>
      <c r="B7" s="24">
        <v>0.11526503603561068</v>
      </c>
      <c r="C7" s="24">
        <v>0.13530486630818295</v>
      </c>
      <c r="D7" s="24">
        <v>0.10188828351926599</v>
      </c>
      <c r="E7" s="24">
        <v>0.11756563233371667</v>
      </c>
      <c r="F7" s="24">
        <v>0.13552349646505202</v>
      </c>
      <c r="G7" s="24">
        <v>0.19305662144273167</v>
      </c>
      <c r="H7" s="24">
        <v>0.13825092493942159</v>
      </c>
      <c r="I7" s="24">
        <v>0.11075583036314532</v>
      </c>
      <c r="J7" s="24">
        <v>0.10210847706759872</v>
      </c>
    </row>
    <row r="8" spans="1:10" ht="27" x14ac:dyDescent="0.3">
      <c r="A8" s="28" t="s">
        <v>22</v>
      </c>
      <c r="B8" s="24">
        <v>0.48597603694633779</v>
      </c>
      <c r="C8" s="24">
        <v>0.22602007831896045</v>
      </c>
      <c r="D8" s="24">
        <v>0.27880164415839298</v>
      </c>
      <c r="E8" s="24">
        <v>0.28276770221971187</v>
      </c>
      <c r="F8" s="24">
        <v>0.27989317162439725</v>
      </c>
      <c r="G8" s="24">
        <v>0.33390897412478976</v>
      </c>
      <c r="H8" s="24">
        <v>0.31103514742576416</v>
      </c>
      <c r="I8" s="24">
        <v>0.32407827086838276</v>
      </c>
      <c r="J8" s="24">
        <v>0.42721172028480903</v>
      </c>
    </row>
    <row r="9" spans="1:10" ht="27" x14ac:dyDescent="0.3">
      <c r="A9" s="28" t="s">
        <v>24</v>
      </c>
      <c r="B9" s="24">
        <v>5.307696855928596E-2</v>
      </c>
      <c r="C9" s="24">
        <v>0.10588743849054295</v>
      </c>
      <c r="D9" s="24">
        <v>0.11829064472712246</v>
      </c>
      <c r="E9" s="24">
        <v>0.11565628127119859</v>
      </c>
      <c r="F9" s="24">
        <v>6.6334638604873944E-2</v>
      </c>
      <c r="G9" s="24">
        <v>6.2567256769931745E-2</v>
      </c>
      <c r="H9" s="24">
        <v>6.563099977736378E-2</v>
      </c>
      <c r="I9" s="24">
        <v>5.9518378291907328E-2</v>
      </c>
      <c r="J9" s="24">
        <v>7.4532451744992595E-2</v>
      </c>
    </row>
    <row r="11" spans="1:10" x14ac:dyDescent="0.25">
      <c r="A11" s="3" t="s">
        <v>26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Kalkylblad</vt:lpstr>
      </vt:variant>
      <vt:variant>
        <vt:i4>3</vt:i4>
      </vt:variant>
      <vt:variant>
        <vt:lpstr>Diagram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6" baseType="lpstr">
      <vt:lpstr>Fullständig tabell</vt:lpstr>
      <vt:lpstr>Andelar 2018</vt:lpstr>
      <vt:lpstr>Andelar 2010-2018</vt:lpstr>
      <vt:lpstr>Diagram 1</vt:lpstr>
      <vt:lpstr>Diagram 2</vt:lpstr>
      <vt:lpstr>NollTest</vt:lpstr>
    </vt:vector>
  </TitlesOfParts>
  <Company>SFIS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Rikard Bergstrom</dc:creator>
  <cp:lastModifiedBy>Solberger, Martin</cp:lastModifiedBy>
  <cp:lastPrinted>2015-04-30T06:41:21Z</cp:lastPrinted>
  <dcterms:created xsi:type="dcterms:W3CDTF">2013-06-20T07:56:17Z</dcterms:created>
  <dcterms:modified xsi:type="dcterms:W3CDTF">2019-04-14T18:15:52Z</dcterms:modified>
</cp:coreProperties>
</file>