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vensk Försäkring\Naturskador\"/>
    </mc:Choice>
  </mc:AlternateContent>
  <bookViews>
    <workbookView xWindow="240" yWindow="360" windowWidth="17955" windowHeight="11790"/>
  </bookViews>
  <sheets>
    <sheet name="Naturskador per år" sheetId="1" r:id="rId1"/>
    <sheet name="Diagram 1" sheetId="8" r:id="rId2"/>
    <sheet name="Diagram 2" sheetId="9" r:id="rId3"/>
    <sheet name="Naturskador per län" sheetId="6" r:id="rId4"/>
    <sheet name="Diagram 3" sheetId="11" r:id="rId5"/>
    <sheet name="Diagram 4" sheetId="7" r:id="rId6"/>
  </sheets>
  <externalReferences>
    <externalReference r:id="rId7"/>
  </externalReferences>
  <definedNames>
    <definedName name="_xlnm._FilterDatabase" localSheetId="3" hidden="1">[1]Blad1!$A$2:$A$23</definedName>
  </definedNames>
  <calcPr calcId="162913"/>
</workbook>
</file>

<file path=xl/calcChain.xml><?xml version="1.0" encoding="utf-8"?>
<calcChain xmlns="http://schemas.openxmlformats.org/spreadsheetml/2006/main">
  <c r="AV6" i="1" l="1"/>
  <c r="AW6" i="1"/>
  <c r="AX6" i="1"/>
  <c r="AY6" i="1"/>
  <c r="AZ6" i="1"/>
  <c r="BA6" i="1"/>
  <c r="AV7" i="1"/>
  <c r="AW7" i="1"/>
  <c r="AX7" i="1"/>
  <c r="AY7" i="1"/>
  <c r="AZ7" i="1"/>
  <c r="BA7" i="1"/>
  <c r="AV8" i="1"/>
  <c r="AW8" i="1"/>
  <c r="AX8" i="1"/>
  <c r="AY8" i="1"/>
  <c r="AZ8" i="1"/>
  <c r="BA8" i="1"/>
  <c r="AV9" i="1"/>
  <c r="AW9" i="1"/>
  <c r="AX9" i="1"/>
  <c r="AY9" i="1"/>
  <c r="AZ9" i="1"/>
  <c r="BA9" i="1"/>
  <c r="AV10" i="1"/>
  <c r="AW10" i="1"/>
  <c r="AX10" i="1"/>
  <c r="AY10" i="1"/>
  <c r="AZ10" i="1"/>
  <c r="BA10" i="1"/>
  <c r="AV11" i="1"/>
  <c r="AW11" i="1"/>
  <c r="AX11" i="1"/>
  <c r="AY11" i="1"/>
  <c r="AZ11" i="1"/>
  <c r="BA11" i="1"/>
  <c r="AV12" i="1"/>
  <c r="AW12" i="1"/>
  <c r="AX12" i="1"/>
  <c r="AY12" i="1"/>
  <c r="AZ12" i="1"/>
  <c r="BA12" i="1"/>
  <c r="AV13" i="1"/>
  <c r="AW13" i="1"/>
  <c r="AX13" i="1"/>
  <c r="AY13" i="1"/>
  <c r="AZ13" i="1"/>
  <c r="BA13" i="1"/>
  <c r="AV14" i="1"/>
  <c r="AW14" i="1"/>
  <c r="AX14" i="1"/>
  <c r="AY14" i="1"/>
  <c r="AZ14" i="1"/>
  <c r="BA14" i="1"/>
  <c r="AV15" i="1"/>
  <c r="AW15" i="1"/>
  <c r="AX15" i="1"/>
  <c r="AY15" i="1"/>
  <c r="AZ15" i="1"/>
  <c r="BA15" i="1"/>
  <c r="AV16" i="1"/>
  <c r="AW16" i="1"/>
  <c r="AX16" i="1"/>
  <c r="AY16" i="1"/>
  <c r="AZ16" i="1"/>
  <c r="BA16" i="1"/>
  <c r="AV17" i="1"/>
  <c r="AW17" i="1"/>
  <c r="AX17" i="1"/>
  <c r="AY17" i="1"/>
  <c r="AZ17" i="1"/>
  <c r="BA17" i="1"/>
  <c r="AV18" i="1"/>
  <c r="AW18" i="1"/>
  <c r="AX18" i="1"/>
  <c r="AY18" i="1"/>
  <c r="AZ18" i="1"/>
  <c r="BA18" i="1"/>
  <c r="AV19" i="1"/>
  <c r="AW19" i="1"/>
  <c r="AX19" i="1"/>
  <c r="AY19" i="1"/>
  <c r="AZ19" i="1"/>
  <c r="BA19" i="1"/>
  <c r="AV20" i="1"/>
  <c r="AW20" i="1"/>
  <c r="AX20" i="1"/>
  <c r="AY20" i="1"/>
  <c r="AZ20" i="1"/>
  <c r="BA20" i="1"/>
  <c r="AV21" i="1"/>
  <c r="AW21" i="1"/>
  <c r="AX21" i="1"/>
  <c r="AY21" i="1"/>
  <c r="AZ21" i="1"/>
  <c r="BA21" i="1"/>
  <c r="AV22" i="1"/>
  <c r="AW22" i="1"/>
  <c r="AX22" i="1"/>
  <c r="AY22" i="1"/>
  <c r="AZ22" i="1"/>
  <c r="BA22" i="1"/>
  <c r="AV23" i="1"/>
  <c r="AW23" i="1"/>
  <c r="AX23" i="1"/>
  <c r="AY23" i="1"/>
  <c r="AZ23" i="1"/>
  <c r="BA23" i="1"/>
  <c r="AV24" i="1"/>
  <c r="AW24" i="1"/>
  <c r="AX24" i="1"/>
  <c r="AY24" i="1"/>
  <c r="AZ24" i="1"/>
  <c r="BA24" i="1"/>
  <c r="AV25" i="1"/>
  <c r="AW25" i="1"/>
  <c r="AX25" i="1"/>
  <c r="AY25" i="1"/>
  <c r="AZ25" i="1"/>
  <c r="BA25" i="1"/>
  <c r="AV26" i="1"/>
  <c r="AW26" i="1"/>
  <c r="AX26" i="1"/>
  <c r="AY26" i="1"/>
  <c r="AZ26" i="1"/>
  <c r="BA26" i="1"/>
  <c r="AV27" i="1"/>
  <c r="AW27" i="1"/>
  <c r="AX27" i="1"/>
  <c r="AY27" i="1"/>
  <c r="AZ27" i="1"/>
  <c r="BA27" i="1"/>
  <c r="AV28" i="1"/>
  <c r="AW28" i="1"/>
  <c r="AX28" i="1"/>
  <c r="AY28" i="1"/>
  <c r="AZ28" i="1"/>
  <c r="BA28" i="1"/>
  <c r="H27" i="6"/>
  <c r="I27" i="6"/>
  <c r="H21" i="6"/>
  <c r="I21" i="6"/>
  <c r="H16" i="6"/>
  <c r="I16" i="6"/>
  <c r="H11" i="6"/>
  <c r="I11" i="6"/>
  <c r="H12" i="6"/>
  <c r="I12" i="6"/>
  <c r="H9" i="6"/>
  <c r="I9" i="6"/>
  <c r="H10" i="6"/>
  <c r="I10" i="6"/>
  <c r="H23" i="6"/>
  <c r="I23" i="6"/>
  <c r="H14" i="6"/>
  <c r="I14" i="6"/>
  <c r="H5" i="6"/>
  <c r="I5" i="6"/>
  <c r="H7" i="6"/>
  <c r="I7" i="6"/>
  <c r="H6" i="6"/>
  <c r="I6" i="6"/>
  <c r="H20" i="6"/>
  <c r="I20" i="6"/>
  <c r="H13" i="6"/>
  <c r="I13" i="6"/>
  <c r="H24" i="6"/>
  <c r="I24" i="6"/>
  <c r="H18" i="6"/>
  <c r="I18" i="6"/>
  <c r="H19" i="6"/>
  <c r="I19" i="6"/>
  <c r="H17" i="6"/>
  <c r="I17" i="6"/>
  <c r="H25" i="6"/>
  <c r="I25" i="6"/>
  <c r="H22" i="6"/>
  <c r="I22" i="6"/>
  <c r="H15" i="6"/>
  <c r="I15" i="6"/>
  <c r="H26" i="6"/>
  <c r="I26" i="6"/>
  <c r="I8" i="6"/>
  <c r="H8" i="6"/>
  <c r="BA29" i="1" l="1"/>
  <c r="BA30" i="1"/>
  <c r="BA31" i="1"/>
  <c r="BA32" i="1"/>
  <c r="BA33" i="1"/>
  <c r="BA34" i="1"/>
  <c r="BA35" i="1"/>
  <c r="BA36" i="1"/>
  <c r="BA37" i="1"/>
  <c r="BA38" i="1"/>
  <c r="AY29" i="1"/>
  <c r="AY30" i="1"/>
  <c r="AY31" i="1"/>
  <c r="AY32" i="1"/>
  <c r="AY33" i="1"/>
  <c r="AY34" i="1"/>
  <c r="AY35" i="1"/>
  <c r="AY36" i="1"/>
  <c r="AY37" i="1"/>
  <c r="AY38" i="1"/>
  <c r="AW29" i="1"/>
  <c r="AW30" i="1"/>
  <c r="AW31" i="1"/>
  <c r="AW32" i="1"/>
  <c r="AW33" i="1"/>
  <c r="AW34" i="1"/>
  <c r="AW35" i="1"/>
  <c r="AW36" i="1"/>
  <c r="AW37" i="1"/>
  <c r="AW38" i="1"/>
  <c r="AV30" i="1"/>
  <c r="AX30" i="1"/>
  <c r="AZ30" i="1"/>
  <c r="AV31" i="1"/>
  <c r="AX31" i="1"/>
  <c r="AZ31" i="1"/>
  <c r="AV32" i="1"/>
  <c r="AX32" i="1"/>
  <c r="AZ32" i="1"/>
  <c r="AV33" i="1"/>
  <c r="AX33" i="1"/>
  <c r="AZ33" i="1"/>
  <c r="AV34" i="1"/>
  <c r="AX34" i="1"/>
  <c r="AZ34" i="1"/>
  <c r="AV35" i="1"/>
  <c r="AX35" i="1"/>
  <c r="AZ35" i="1"/>
  <c r="AV36" i="1"/>
  <c r="AX36" i="1"/>
  <c r="AZ36" i="1"/>
  <c r="AV37" i="1"/>
  <c r="AX37" i="1"/>
  <c r="AZ37" i="1"/>
  <c r="AV38" i="1"/>
  <c r="AX38" i="1"/>
  <c r="AZ38" i="1"/>
  <c r="AZ29" i="1"/>
  <c r="AX29" i="1"/>
  <c r="AV29" i="1"/>
  <c r="AR36" i="1" l="1"/>
  <c r="AN7" i="1"/>
  <c r="AO7" i="1"/>
  <c r="AP7" i="1"/>
  <c r="AQ7" i="1"/>
  <c r="AR7" i="1"/>
  <c r="AS7" i="1"/>
  <c r="AN8" i="1"/>
  <c r="AO8" i="1"/>
  <c r="AP8" i="1"/>
  <c r="AQ8" i="1"/>
  <c r="AR8" i="1"/>
  <c r="AS8" i="1"/>
  <c r="AN9" i="1"/>
  <c r="AO9" i="1"/>
  <c r="AP9" i="1"/>
  <c r="AQ9" i="1"/>
  <c r="AR9" i="1"/>
  <c r="AS9" i="1"/>
  <c r="AN10" i="1"/>
  <c r="AO10" i="1"/>
  <c r="AP10" i="1"/>
  <c r="AQ10" i="1"/>
  <c r="AR10" i="1"/>
  <c r="AS10" i="1"/>
  <c r="AN11" i="1"/>
  <c r="AO11" i="1"/>
  <c r="AP11" i="1"/>
  <c r="AQ11" i="1"/>
  <c r="AR11" i="1"/>
  <c r="AS11" i="1"/>
  <c r="AN12" i="1"/>
  <c r="AO12" i="1"/>
  <c r="AP12" i="1"/>
  <c r="AQ12" i="1"/>
  <c r="AR12" i="1"/>
  <c r="AS12" i="1"/>
  <c r="AN13" i="1"/>
  <c r="AO13" i="1"/>
  <c r="AP13" i="1"/>
  <c r="AQ13" i="1"/>
  <c r="AR13" i="1"/>
  <c r="AS13" i="1"/>
  <c r="AN14" i="1"/>
  <c r="AO14" i="1"/>
  <c r="AP14" i="1"/>
  <c r="AQ14" i="1"/>
  <c r="AR14" i="1"/>
  <c r="AS14" i="1"/>
  <c r="AN15" i="1"/>
  <c r="AO15" i="1"/>
  <c r="AP15" i="1"/>
  <c r="AQ15" i="1"/>
  <c r="AR15" i="1"/>
  <c r="AS15" i="1"/>
  <c r="AN16" i="1"/>
  <c r="AO16" i="1"/>
  <c r="AP16" i="1"/>
  <c r="AQ16" i="1"/>
  <c r="AR16" i="1"/>
  <c r="AS16" i="1"/>
  <c r="AN17" i="1"/>
  <c r="AO17" i="1"/>
  <c r="AP17" i="1"/>
  <c r="AQ17" i="1"/>
  <c r="AR17" i="1"/>
  <c r="AS17" i="1"/>
  <c r="AN18" i="1"/>
  <c r="AO18" i="1"/>
  <c r="AP18" i="1"/>
  <c r="AQ18" i="1"/>
  <c r="AR18" i="1"/>
  <c r="AS18" i="1"/>
  <c r="AN19" i="1"/>
  <c r="AO19" i="1"/>
  <c r="AP19" i="1"/>
  <c r="AQ19" i="1"/>
  <c r="AR19" i="1"/>
  <c r="AS19" i="1"/>
  <c r="AN20" i="1"/>
  <c r="AO20" i="1"/>
  <c r="AP20" i="1"/>
  <c r="AQ20" i="1"/>
  <c r="AR20" i="1"/>
  <c r="AS20" i="1"/>
  <c r="AN21" i="1"/>
  <c r="AO21" i="1"/>
  <c r="AP21" i="1"/>
  <c r="AQ21" i="1"/>
  <c r="AR21" i="1"/>
  <c r="AS21" i="1"/>
  <c r="AN22" i="1"/>
  <c r="AO22" i="1"/>
  <c r="AP22" i="1"/>
  <c r="AQ22" i="1"/>
  <c r="AR22" i="1"/>
  <c r="AS22" i="1"/>
  <c r="AN23" i="1"/>
  <c r="AO23" i="1"/>
  <c r="AP23" i="1"/>
  <c r="AQ23" i="1"/>
  <c r="AR23" i="1"/>
  <c r="AS23" i="1"/>
  <c r="AN24" i="1"/>
  <c r="AO24" i="1"/>
  <c r="AP24" i="1"/>
  <c r="AQ24" i="1"/>
  <c r="AR24" i="1"/>
  <c r="AS24" i="1"/>
  <c r="AN25" i="1"/>
  <c r="AO25" i="1"/>
  <c r="AP25" i="1"/>
  <c r="AQ25" i="1"/>
  <c r="AR25" i="1"/>
  <c r="AS25" i="1"/>
  <c r="AN26" i="1"/>
  <c r="AO26" i="1"/>
  <c r="AP26" i="1"/>
  <c r="AQ26" i="1"/>
  <c r="AR26" i="1"/>
  <c r="AS26" i="1"/>
  <c r="AN27" i="1"/>
  <c r="AO27" i="1"/>
  <c r="AP27" i="1"/>
  <c r="AQ27" i="1"/>
  <c r="AR27" i="1"/>
  <c r="AS27" i="1"/>
  <c r="AN28" i="1"/>
  <c r="AO28" i="1"/>
  <c r="AP28" i="1"/>
  <c r="AQ28" i="1"/>
  <c r="AR28" i="1"/>
  <c r="AS28" i="1"/>
  <c r="AN29" i="1"/>
  <c r="AO29" i="1"/>
  <c r="AP29" i="1"/>
  <c r="AQ29" i="1"/>
  <c r="AR29" i="1"/>
  <c r="AS29" i="1"/>
  <c r="AN30" i="1"/>
  <c r="AO30" i="1"/>
  <c r="AP30" i="1"/>
  <c r="AQ30" i="1"/>
  <c r="AR30" i="1"/>
  <c r="AS30" i="1"/>
  <c r="AN31" i="1"/>
  <c r="AO31" i="1"/>
  <c r="AP31" i="1"/>
  <c r="AQ31" i="1"/>
  <c r="AR31" i="1"/>
  <c r="AS31" i="1"/>
  <c r="AN32" i="1"/>
  <c r="AO32" i="1"/>
  <c r="AP32" i="1"/>
  <c r="AQ32" i="1"/>
  <c r="AR32" i="1"/>
  <c r="AS32" i="1"/>
  <c r="AN33" i="1"/>
  <c r="AO33" i="1"/>
  <c r="AP33" i="1"/>
  <c r="AQ33" i="1"/>
  <c r="AR33" i="1"/>
  <c r="AS33" i="1"/>
  <c r="AN34" i="1"/>
  <c r="AO34" i="1"/>
  <c r="AP34" i="1"/>
  <c r="AQ34" i="1"/>
  <c r="AR34" i="1"/>
  <c r="AS34" i="1"/>
  <c r="AN35" i="1"/>
  <c r="AO35" i="1"/>
  <c r="AP35" i="1"/>
  <c r="AQ35" i="1"/>
  <c r="AR35" i="1"/>
  <c r="AS35" i="1"/>
  <c r="AN36" i="1"/>
  <c r="AO36" i="1"/>
  <c r="AP36" i="1"/>
  <c r="AQ36" i="1"/>
  <c r="AS36" i="1"/>
  <c r="AN37" i="1"/>
  <c r="AO37" i="1"/>
  <c r="AP37" i="1"/>
  <c r="AQ37" i="1"/>
  <c r="AR37" i="1"/>
  <c r="AS37" i="1"/>
  <c r="AN38" i="1"/>
  <c r="AO38" i="1"/>
  <c r="AP38" i="1"/>
  <c r="AQ38" i="1"/>
  <c r="AR38" i="1"/>
  <c r="AS38" i="1"/>
  <c r="AS6" i="1"/>
  <c r="AQ6" i="1"/>
  <c r="AO6" i="1"/>
  <c r="AR6" i="1"/>
  <c r="AP6" i="1"/>
  <c r="AN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K6" i="1"/>
  <c r="AJ6" i="1"/>
</calcChain>
</file>

<file path=xl/sharedStrings.xml><?xml version="1.0" encoding="utf-8"?>
<sst xmlns="http://schemas.openxmlformats.org/spreadsheetml/2006/main" count="223" uniqueCount="74">
  <si>
    <t>Naturskada, storm</t>
  </si>
  <si>
    <t>Naturskada, vatten</t>
  </si>
  <si>
    <t>Län</t>
  </si>
  <si>
    <t>Okänt län</t>
  </si>
  <si>
    <t>Övrigt</t>
  </si>
  <si>
    <t>Företag</t>
  </si>
  <si>
    <t>Båtar</t>
  </si>
  <si>
    <t>Fritidshus</t>
  </si>
  <si>
    <t>Villor</t>
  </si>
  <si>
    <t>Hem (ej villor)</t>
  </si>
  <si>
    <t>Antal skador</t>
  </si>
  <si>
    <t>Naturskada, övrigt</t>
  </si>
  <si>
    <t>TOTALT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</si>
  <si>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</si>
  <si>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</si>
  <si>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</si>
  <si>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</si>
  <si>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</si>
  <si>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</si>
  <si>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</si>
  <si>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</si>
  <si>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</si>
  <si>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</si>
  <si>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</si>
  <si>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</si>
  <si>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</si>
  <si>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</si>
  <si>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</si>
  <si>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</si>
  <si>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</si>
  <si>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</si>
  <si>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</si>
  <si>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</si>
  <si>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</si>
  <si>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</si>
  <si>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</si>
  <si>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</si>
  <si>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</si>
  <si>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</si>
  <si>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</si>
  <si>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</si>
  <si>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</si>
  <si>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</si>
  <si>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</si>
  <si>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</si>
  <si>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</si>
  <si>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Hushåll</t>
  </si>
  <si>
    <t>År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</si>
  <si>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</si>
  <si>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</si>
  <si>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</si>
  <si>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</si>
  <si>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</si>
  <si>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</si>
  <si>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</si>
  <si>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</si>
  <si>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</si>
  <si>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</si>
  <si>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</si>
  <si>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</si>
  <si>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</si>
  <si>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</si>
  <si>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</si>
  <si>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</si>
  <si>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</si>
  <si>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</si>
  <si>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</si>
  <si>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</si>
  <si>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</si>
  <si>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Naturskador 1985 - 2017</t>
  </si>
  <si>
    <t>Skade-belopp (tkr)</t>
  </si>
  <si>
    <t>Källa: Svensk Försäkring</t>
  </si>
  <si>
    <t>Naturskador per län 2015 - 2017</t>
  </si>
  <si>
    <t>2015 - 2017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</si>
</sst>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9" fontId="0" fillId="0" borderId="0" xfId="5" applyFont="1" applyFill="1"/>
    <xf numFmtId="3" fontId="0" fillId="0" borderId="0" xfId="0" applyNumberFormat="1" applyFill="1"/>
    <xf numFmtId="0" fontId="3" fillId="0" borderId="0" xfId="0" applyFont="1"/>
    <xf numFmtId="3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0" quotePrefix="1" applyNumberFormat="1" applyFont="1" applyBorder="1"/>
    <xf numFmtId="3" fontId="3" fillId="0" borderId="1" xfId="0" applyNumberFormat="1" applyFont="1" applyBorder="1"/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/>
    <xf numFmtId="0" fontId="3" fillId="0" borderId="0" xfId="0" applyFont="1" applyFill="1"/>
    <xf numFmtId="0" fontId="5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3" fontId="0" fillId="0" borderId="1" xfId="0" applyNumberFormat="1" applyFill="1" applyBorder="1"/>
    <xf numFmtId="0" fontId="0" fillId="0" borderId="1" xfId="0" quotePrefix="1" applyFill="1" applyBorder="1"/>
    <xf numFmtId="3" fontId="0" fillId="0" borderId="1" xfId="0" quotePrefix="1" applyNumberFormat="1" applyFill="1" applyBorder="1"/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1"/>
    <cellStyle name="Pro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Naturskador 2008 - 2017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'Naturskador per år'!$AN$3</c:f>
              <c:strCache>
                <c:ptCount val="1"/>
                <c:pt idx="0">
                  <c:v>Naturskada, storm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'Naturskador per år'!$A$29:$A$38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år'!$AN$29:$AN$38</c:f>
              <c:numCache>
                <c:formatCode>#,##0</c:formatCode>
                <c:ptCount val="10"/>
                <c:pt idx="0">
                  <c:v>10751</c:v>
                </c:pt>
                <c:pt idx="1">
                  <c:v>7024</c:v>
                </c:pt>
                <c:pt idx="2">
                  <c:v>16408</c:v>
                </c:pt>
                <c:pt idx="3">
                  <c:v>23132</c:v>
                </c:pt>
                <c:pt idx="4">
                  <c:v>5782</c:v>
                </c:pt>
                <c:pt idx="5">
                  <c:v>30418</c:v>
                </c:pt>
                <c:pt idx="6">
                  <c:v>9722</c:v>
                </c:pt>
                <c:pt idx="7">
                  <c:v>24237</c:v>
                </c:pt>
                <c:pt idx="8">
                  <c:v>3708</c:v>
                </c:pt>
                <c:pt idx="9">
                  <c:v>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7-44F9-9745-57E1CC6B054B}"/>
            </c:ext>
          </c:extLst>
        </c:ser>
        <c:ser>
          <c:idx val="1"/>
          <c:order val="1"/>
          <c:tx>
            <c:strRef>
              <c:f>'Naturskador per år'!$AP$3</c:f>
              <c:strCache>
                <c:ptCount val="1"/>
                <c:pt idx="0">
                  <c:v>Naturskada, vatten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'Naturskador per år'!$A$29:$A$38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år'!$AP$29:$AP$38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6809</c:v>
                </c:pt>
                <c:pt idx="4">
                  <c:v>3629</c:v>
                </c:pt>
                <c:pt idx="5">
                  <c:v>3486</c:v>
                </c:pt>
                <c:pt idx="6">
                  <c:v>17667</c:v>
                </c:pt>
                <c:pt idx="7">
                  <c:v>2856</c:v>
                </c:pt>
                <c:pt idx="8">
                  <c:v>3056</c:v>
                </c:pt>
                <c:pt idx="9">
                  <c:v>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7-44F9-9745-57E1CC6B054B}"/>
            </c:ext>
          </c:extLst>
        </c:ser>
        <c:ser>
          <c:idx val="2"/>
          <c:order val="2"/>
          <c:tx>
            <c:strRef>
              <c:f>'Naturskador per år'!$AR$3</c:f>
              <c:strCache>
                <c:ptCount val="1"/>
                <c:pt idx="0">
                  <c:v>Naturskada, övrigt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'Naturskador per år'!$A$29:$A$38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år'!$AR$29:$AR$38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710</c:v>
                </c:pt>
                <c:pt idx="8">
                  <c:v>763</c:v>
                </c:pt>
                <c:pt idx="9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7-44F9-9745-57E1CC6B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12146672"/>
        <c:axId val="1312145424"/>
      </c:barChart>
      <c:lineChart>
        <c:grouping val="standard"/>
        <c:varyColors val="0"/>
        <c:ser>
          <c:idx val="3"/>
          <c:order val="3"/>
          <c:tx>
            <c:v>Skadebelopp (avläses på höger axel)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'Naturskador per år'!$A$29:$A$38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år'!$AK$29:$AK$38</c:f>
              <c:numCache>
                <c:formatCode>#,##0</c:formatCode>
                <c:ptCount val="10"/>
                <c:pt idx="0">
                  <c:v>215518</c:v>
                </c:pt>
                <c:pt idx="1">
                  <c:v>177519</c:v>
                </c:pt>
                <c:pt idx="2">
                  <c:v>886613</c:v>
                </c:pt>
                <c:pt idx="3">
                  <c:v>964427</c:v>
                </c:pt>
                <c:pt idx="4">
                  <c:v>302163</c:v>
                </c:pt>
                <c:pt idx="5">
                  <c:v>952680</c:v>
                </c:pt>
                <c:pt idx="6">
                  <c:v>1209907</c:v>
                </c:pt>
                <c:pt idx="7">
                  <c:v>965146</c:v>
                </c:pt>
                <c:pt idx="8">
                  <c:v>337013</c:v>
                </c:pt>
                <c:pt idx="9">
                  <c:v>303370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7-44F9-9745-57E1CC6B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893168"/>
        <c:axId val="1593892752"/>
      </c:lineChart>
      <c:catAx>
        <c:axId val="131214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312145424"/>
        <c:crosses val="autoZero"/>
        <c:auto val="1"/>
        <c:lblAlgn val="ctr"/>
        <c:lblOffset val="100"/>
        <c:noMultiLvlLbl val="0"/>
      </c:catAx>
      <c:valAx>
        <c:axId val="1312145424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312146672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sv-SE"/>
                    <a:t>Antal skador i tusental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valAx>
        <c:axId val="1593892752"/>
        <c:scaling>
          <c:orientation val="minMax"/>
          <c:max val="14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593893168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en-US"/>
                    <a:t>Skadebelopp i miljoner kronor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catAx>
        <c:axId val="159389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389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450726773980471E-2"/>
          <c:y val="0.90482461377277201"/>
          <c:w val="0.70636683560950508"/>
          <c:h val="8.2591117454991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/>
              <a:t>Naturskador 2008 - 2017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2400655031837938E-2"/>
          <c:y val="8.038713570536074E-2"/>
          <c:w val="0.82064471476306566"/>
          <c:h val="0.78621862585793412"/>
        </c:manualLayout>
      </c:layout>
      <c:barChart>
        <c:barDir val="col"/>
        <c:grouping val="clustered"/>
        <c:varyColors val="0"/>
        <c:ser>
          <c:idx val="0"/>
          <c:order val="0"/>
          <c:tx>
            <c:v>Antal skador Hushåll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'Naturskador per år'!$AU$29:$AU$38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år'!$AV$29:$AV$38</c:f>
              <c:numCache>
                <c:formatCode>#,##0</c:formatCode>
                <c:ptCount val="10"/>
                <c:pt idx="0">
                  <c:v>7925</c:v>
                </c:pt>
                <c:pt idx="1">
                  <c:v>5549</c:v>
                </c:pt>
                <c:pt idx="2">
                  <c:v>11049</c:v>
                </c:pt>
                <c:pt idx="3">
                  <c:v>21393</c:v>
                </c:pt>
                <c:pt idx="4">
                  <c:v>7426</c:v>
                </c:pt>
                <c:pt idx="5">
                  <c:v>24683</c:v>
                </c:pt>
                <c:pt idx="6">
                  <c:v>22963</c:v>
                </c:pt>
                <c:pt idx="7">
                  <c:v>18914</c:v>
                </c:pt>
                <c:pt idx="8">
                  <c:v>6144</c:v>
                </c:pt>
                <c:pt idx="9">
                  <c:v>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1-4EFE-B74A-AE795BE17316}"/>
            </c:ext>
          </c:extLst>
        </c:ser>
        <c:ser>
          <c:idx val="2"/>
          <c:order val="1"/>
          <c:tx>
            <c:v>Antal skador Företag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'Naturskador per år'!$AU$29:$AU$38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år'!$AX$29:$AX$38</c:f>
              <c:numCache>
                <c:formatCode>#,##0</c:formatCode>
                <c:ptCount val="10"/>
                <c:pt idx="0">
                  <c:v>2826</c:v>
                </c:pt>
                <c:pt idx="1">
                  <c:v>1475</c:v>
                </c:pt>
                <c:pt idx="2">
                  <c:v>5359</c:v>
                </c:pt>
                <c:pt idx="3">
                  <c:v>8548</c:v>
                </c:pt>
                <c:pt idx="4">
                  <c:v>1985</c:v>
                </c:pt>
                <c:pt idx="5">
                  <c:v>9221</c:v>
                </c:pt>
                <c:pt idx="6">
                  <c:v>4426</c:v>
                </c:pt>
                <c:pt idx="7">
                  <c:v>8882</c:v>
                </c:pt>
                <c:pt idx="8">
                  <c:v>1379</c:v>
                </c:pt>
                <c:pt idx="9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1-4EFE-B74A-AE795BE17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36576767"/>
        <c:axId val="536575935"/>
      </c:barChart>
      <c:lineChart>
        <c:grouping val="standard"/>
        <c:varyColors val="0"/>
        <c:ser>
          <c:idx val="1"/>
          <c:order val="2"/>
          <c:tx>
            <c:v>Skadebelopp Hushåll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'Naturskador per år'!$AU$29:$AU$38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år'!$AW$29:$AW$38</c:f>
              <c:numCache>
                <c:formatCode>#,##0</c:formatCode>
                <c:ptCount val="10"/>
                <c:pt idx="0">
                  <c:v>105362</c:v>
                </c:pt>
                <c:pt idx="1">
                  <c:v>110101</c:v>
                </c:pt>
                <c:pt idx="2">
                  <c:v>270219</c:v>
                </c:pt>
                <c:pt idx="3">
                  <c:v>498653</c:v>
                </c:pt>
                <c:pt idx="4">
                  <c:v>205374</c:v>
                </c:pt>
                <c:pt idx="5">
                  <c:v>435469</c:v>
                </c:pt>
                <c:pt idx="6">
                  <c:v>640152</c:v>
                </c:pt>
                <c:pt idx="7">
                  <c:v>440701</c:v>
                </c:pt>
                <c:pt idx="8">
                  <c:v>248625</c:v>
                </c:pt>
                <c:pt idx="9">
                  <c:v>220008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1-4EFE-B74A-AE795BE17316}"/>
            </c:ext>
          </c:extLst>
        </c:ser>
        <c:ser>
          <c:idx val="3"/>
          <c:order val="3"/>
          <c:tx>
            <c:v>Skadebelopp Företag</c:v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'Naturskador per år'!$AU$29:$AU$38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'Naturskador per år'!$AY$29:$AY$38</c:f>
              <c:numCache>
                <c:formatCode>#,##0</c:formatCode>
                <c:ptCount val="10"/>
                <c:pt idx="0">
                  <c:v>110156</c:v>
                </c:pt>
                <c:pt idx="1">
                  <c:v>67418</c:v>
                </c:pt>
                <c:pt idx="2">
                  <c:v>616394</c:v>
                </c:pt>
                <c:pt idx="3">
                  <c:v>465774</c:v>
                </c:pt>
                <c:pt idx="4">
                  <c:v>96789</c:v>
                </c:pt>
                <c:pt idx="5">
                  <c:v>517211</c:v>
                </c:pt>
                <c:pt idx="6">
                  <c:v>569755</c:v>
                </c:pt>
                <c:pt idx="7">
                  <c:v>524303</c:v>
                </c:pt>
                <c:pt idx="8">
                  <c:v>88329</c:v>
                </c:pt>
                <c:pt idx="9">
                  <c:v>83354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1-4EFE-B74A-AE795BE17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68863"/>
        <c:axId val="536579263"/>
      </c:lineChart>
      <c:catAx>
        <c:axId val="53657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6575935"/>
        <c:crosses val="autoZero"/>
        <c:auto val="1"/>
        <c:lblAlgn val="ctr"/>
        <c:lblOffset val="100"/>
        <c:noMultiLvlLbl val="0"/>
      </c:catAx>
      <c:valAx>
        <c:axId val="536575935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6576767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sv-SE"/>
                    <a:t>Antal</a:t>
                  </a:r>
                  <a:r>
                    <a:rPr lang="sv-SE" baseline="0"/>
                    <a:t> skador i t</a:t>
                  </a:r>
                  <a:r>
                    <a:rPr lang="sv-SE"/>
                    <a:t>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valAx>
        <c:axId val="53657926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6568863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sv-SE"/>
                    <a:t>Skadebelopp i miljoner kronor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catAx>
        <c:axId val="536568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5792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033149936636778E-2"/>
          <c:y val="0.91933675895623923"/>
          <c:w val="0.89999994609678757"/>
          <c:h val="4.2890841068744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/>
              <a:t>Naturskador</a:t>
            </a:r>
            <a:r>
              <a:rPr lang="sv-SE" sz="1400" baseline="0"/>
              <a:t> per län 2015 - 2017</a:t>
            </a:r>
            <a:endParaRPr lang="sv-SE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2015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'Naturskador per län'!$A$5:$A$25</c:f>
              <c:strCache>
                <c:ptCount val="21"/>
                <c:pt idx="0">
                  <c:v>Skåne</c:v>
                </c:pt>
                <c:pt idx="1">
                  <c:v>Västra Götaland</c:v>
                </c:pt>
                <c:pt idx="2">
                  <c:v>Halland</c:v>
                </c:pt>
                <c:pt idx="3">
                  <c:v>Stockholm</c:v>
                </c:pt>
                <c:pt idx="4">
                  <c:v>Kronoberg</c:v>
                </c:pt>
                <c:pt idx="5">
                  <c:v>Kalmar</c:v>
                </c:pt>
                <c:pt idx="6">
                  <c:v>Östergötland</c:v>
                </c:pt>
                <c:pt idx="7">
                  <c:v>Jönköping</c:v>
                </c:pt>
                <c:pt idx="8">
                  <c:v>Örebro</c:v>
                </c:pt>
                <c:pt idx="9">
                  <c:v>Blekinge</c:v>
                </c:pt>
                <c:pt idx="10">
                  <c:v>Norrbotten</c:v>
                </c:pt>
                <c:pt idx="11">
                  <c:v>Södermanland</c:v>
                </c:pt>
                <c:pt idx="12">
                  <c:v>Västernorrland</c:v>
                </c:pt>
                <c:pt idx="13">
                  <c:v>Dalarna</c:v>
                </c:pt>
                <c:pt idx="14">
                  <c:v>Gävleborg</c:v>
                </c:pt>
                <c:pt idx="15">
                  <c:v>Värmland</c:v>
                </c:pt>
                <c:pt idx="16">
                  <c:v>Uppsala</c:v>
                </c:pt>
                <c:pt idx="17">
                  <c:v>Västerbotten</c:v>
                </c:pt>
                <c:pt idx="18">
                  <c:v>Gotland</c:v>
                </c:pt>
                <c:pt idx="19">
                  <c:v>Västmanland</c:v>
                </c:pt>
                <c:pt idx="20">
                  <c:v>Jämtland</c:v>
                </c:pt>
              </c:strCache>
            </c:strRef>
          </c:cat>
          <c:val>
            <c:numRef>
              <c:f>'Naturskador per län'!$B$5:$B$25</c:f>
              <c:numCache>
                <c:formatCode>#,##0</c:formatCode>
                <c:ptCount val="21"/>
                <c:pt idx="0">
                  <c:v>6273</c:v>
                </c:pt>
                <c:pt idx="1">
                  <c:v>5556</c:v>
                </c:pt>
                <c:pt idx="2">
                  <c:v>3540</c:v>
                </c:pt>
                <c:pt idx="3">
                  <c:v>1132</c:v>
                </c:pt>
                <c:pt idx="4">
                  <c:v>2100</c:v>
                </c:pt>
                <c:pt idx="5">
                  <c:v>1524</c:v>
                </c:pt>
                <c:pt idx="6">
                  <c:v>1227</c:v>
                </c:pt>
                <c:pt idx="7">
                  <c:v>1178</c:v>
                </c:pt>
                <c:pt idx="8">
                  <c:v>1060</c:v>
                </c:pt>
                <c:pt idx="9">
                  <c:v>1066</c:v>
                </c:pt>
                <c:pt idx="10">
                  <c:v>227</c:v>
                </c:pt>
                <c:pt idx="11">
                  <c:v>542</c:v>
                </c:pt>
                <c:pt idx="12">
                  <c:v>188</c:v>
                </c:pt>
                <c:pt idx="13">
                  <c:v>245</c:v>
                </c:pt>
                <c:pt idx="14">
                  <c:v>133</c:v>
                </c:pt>
                <c:pt idx="15">
                  <c:v>231</c:v>
                </c:pt>
                <c:pt idx="16">
                  <c:v>235</c:v>
                </c:pt>
                <c:pt idx="17">
                  <c:v>149</c:v>
                </c:pt>
                <c:pt idx="18">
                  <c:v>280</c:v>
                </c:pt>
                <c:pt idx="19">
                  <c:v>112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D-419B-819E-4954A0A4D6AC}"/>
            </c:ext>
          </c:extLst>
        </c:ser>
        <c:ser>
          <c:idx val="0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'Naturskador per län'!$A$5:$A$25</c:f>
              <c:strCache>
                <c:ptCount val="21"/>
                <c:pt idx="0">
                  <c:v>Skåne</c:v>
                </c:pt>
                <c:pt idx="1">
                  <c:v>Västra Götaland</c:v>
                </c:pt>
                <c:pt idx="2">
                  <c:v>Halland</c:v>
                </c:pt>
                <c:pt idx="3">
                  <c:v>Stockholm</c:v>
                </c:pt>
                <c:pt idx="4">
                  <c:v>Kronoberg</c:v>
                </c:pt>
                <c:pt idx="5">
                  <c:v>Kalmar</c:v>
                </c:pt>
                <c:pt idx="6">
                  <c:v>Östergötland</c:v>
                </c:pt>
                <c:pt idx="7">
                  <c:v>Jönköping</c:v>
                </c:pt>
                <c:pt idx="8">
                  <c:v>Örebro</c:v>
                </c:pt>
                <c:pt idx="9">
                  <c:v>Blekinge</c:v>
                </c:pt>
                <c:pt idx="10">
                  <c:v>Norrbotten</c:v>
                </c:pt>
                <c:pt idx="11">
                  <c:v>Södermanland</c:v>
                </c:pt>
                <c:pt idx="12">
                  <c:v>Västernorrland</c:v>
                </c:pt>
                <c:pt idx="13">
                  <c:v>Dalarna</c:v>
                </c:pt>
                <c:pt idx="14">
                  <c:v>Gävleborg</c:v>
                </c:pt>
                <c:pt idx="15">
                  <c:v>Värmland</c:v>
                </c:pt>
                <c:pt idx="16">
                  <c:v>Uppsala</c:v>
                </c:pt>
                <c:pt idx="17">
                  <c:v>Västerbotten</c:v>
                </c:pt>
                <c:pt idx="18">
                  <c:v>Gotland</c:v>
                </c:pt>
                <c:pt idx="19">
                  <c:v>Västmanland</c:v>
                </c:pt>
                <c:pt idx="20">
                  <c:v>Jämtland</c:v>
                </c:pt>
              </c:strCache>
            </c:strRef>
          </c:cat>
          <c:val>
            <c:numRef>
              <c:f>'Naturskador per län'!$D$5:$D$25</c:f>
              <c:numCache>
                <c:formatCode>#,##0</c:formatCode>
                <c:ptCount val="21"/>
                <c:pt idx="0">
                  <c:v>2105</c:v>
                </c:pt>
                <c:pt idx="1">
                  <c:v>831</c:v>
                </c:pt>
                <c:pt idx="2">
                  <c:v>317</c:v>
                </c:pt>
                <c:pt idx="3">
                  <c:v>796</c:v>
                </c:pt>
                <c:pt idx="4">
                  <c:v>120</c:v>
                </c:pt>
                <c:pt idx="5">
                  <c:v>318</c:v>
                </c:pt>
                <c:pt idx="6">
                  <c:v>279</c:v>
                </c:pt>
                <c:pt idx="7">
                  <c:v>226</c:v>
                </c:pt>
                <c:pt idx="8">
                  <c:v>157</c:v>
                </c:pt>
                <c:pt idx="9">
                  <c:v>109</c:v>
                </c:pt>
                <c:pt idx="10">
                  <c:v>660</c:v>
                </c:pt>
                <c:pt idx="11">
                  <c:v>139</c:v>
                </c:pt>
                <c:pt idx="12">
                  <c:v>255</c:v>
                </c:pt>
                <c:pt idx="13">
                  <c:v>231</c:v>
                </c:pt>
                <c:pt idx="14">
                  <c:v>202</c:v>
                </c:pt>
                <c:pt idx="15">
                  <c:v>150</c:v>
                </c:pt>
                <c:pt idx="16">
                  <c:v>138</c:v>
                </c:pt>
                <c:pt idx="17">
                  <c:v>145</c:v>
                </c:pt>
                <c:pt idx="18">
                  <c:v>66</c:v>
                </c:pt>
                <c:pt idx="19">
                  <c:v>104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D-419B-819E-4954A0A4D6AC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'Naturskador per län'!$A$5:$A$25</c:f>
              <c:strCache>
                <c:ptCount val="21"/>
                <c:pt idx="0">
                  <c:v>Skåne</c:v>
                </c:pt>
                <c:pt idx="1">
                  <c:v>Västra Götaland</c:v>
                </c:pt>
                <c:pt idx="2">
                  <c:v>Halland</c:v>
                </c:pt>
                <c:pt idx="3">
                  <c:v>Stockholm</c:v>
                </c:pt>
                <c:pt idx="4">
                  <c:v>Kronoberg</c:v>
                </c:pt>
                <c:pt idx="5">
                  <c:v>Kalmar</c:v>
                </c:pt>
                <c:pt idx="6">
                  <c:v>Östergötland</c:v>
                </c:pt>
                <c:pt idx="7">
                  <c:v>Jönköping</c:v>
                </c:pt>
                <c:pt idx="8">
                  <c:v>Örebro</c:v>
                </c:pt>
                <c:pt idx="9">
                  <c:v>Blekinge</c:v>
                </c:pt>
                <c:pt idx="10">
                  <c:v>Norrbotten</c:v>
                </c:pt>
                <c:pt idx="11">
                  <c:v>Södermanland</c:v>
                </c:pt>
                <c:pt idx="12">
                  <c:v>Västernorrland</c:v>
                </c:pt>
                <c:pt idx="13">
                  <c:v>Dalarna</c:v>
                </c:pt>
                <c:pt idx="14">
                  <c:v>Gävleborg</c:v>
                </c:pt>
                <c:pt idx="15">
                  <c:v>Värmland</c:v>
                </c:pt>
                <c:pt idx="16">
                  <c:v>Uppsala</c:v>
                </c:pt>
                <c:pt idx="17">
                  <c:v>Västerbotten</c:v>
                </c:pt>
                <c:pt idx="18">
                  <c:v>Gotland</c:v>
                </c:pt>
                <c:pt idx="19">
                  <c:v>Västmanland</c:v>
                </c:pt>
                <c:pt idx="20">
                  <c:v>Jämtland</c:v>
                </c:pt>
              </c:strCache>
            </c:strRef>
          </c:cat>
          <c:val>
            <c:numRef>
              <c:f>'Naturskador per län'!$F$5:$F$25</c:f>
              <c:numCache>
                <c:formatCode>#,##0</c:formatCode>
                <c:ptCount val="21"/>
                <c:pt idx="0">
                  <c:v>1106</c:v>
                </c:pt>
                <c:pt idx="1">
                  <c:v>1395</c:v>
                </c:pt>
                <c:pt idx="2">
                  <c:v>453</c:v>
                </c:pt>
                <c:pt idx="3">
                  <c:v>941</c:v>
                </c:pt>
                <c:pt idx="4">
                  <c:v>124</c:v>
                </c:pt>
                <c:pt idx="5">
                  <c:v>394</c:v>
                </c:pt>
                <c:pt idx="6">
                  <c:v>182</c:v>
                </c:pt>
                <c:pt idx="7">
                  <c:v>216</c:v>
                </c:pt>
                <c:pt idx="8">
                  <c:v>214</c:v>
                </c:pt>
                <c:pt idx="9">
                  <c:v>173</c:v>
                </c:pt>
                <c:pt idx="10">
                  <c:v>171</c:v>
                </c:pt>
                <c:pt idx="11">
                  <c:v>120</c:v>
                </c:pt>
                <c:pt idx="12">
                  <c:v>281</c:v>
                </c:pt>
                <c:pt idx="13">
                  <c:v>235</c:v>
                </c:pt>
                <c:pt idx="14">
                  <c:v>298</c:v>
                </c:pt>
                <c:pt idx="15">
                  <c:v>178</c:v>
                </c:pt>
                <c:pt idx="16">
                  <c:v>131</c:v>
                </c:pt>
                <c:pt idx="17">
                  <c:v>187</c:v>
                </c:pt>
                <c:pt idx="18">
                  <c:v>70</c:v>
                </c:pt>
                <c:pt idx="19">
                  <c:v>77</c:v>
                </c:pt>
                <c:pt idx="2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1D-419B-819E-4954A0A4D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18530272"/>
        <c:axId val="1218535264"/>
      </c:barChart>
      <c:catAx>
        <c:axId val="12185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218535264"/>
        <c:crosses val="autoZero"/>
        <c:auto val="1"/>
        <c:lblAlgn val="ctr"/>
        <c:lblOffset val="100"/>
        <c:noMultiLvlLbl val="0"/>
      </c:catAx>
      <c:valAx>
        <c:axId val="12185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218530272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sv-SE"/>
                    <a:t>Antal skador</a:t>
                  </a:r>
                  <a:r>
                    <a:rPr lang="sv-SE" baseline="0"/>
                    <a:t> i</a:t>
                  </a:r>
                  <a:r>
                    <a:rPr lang="sv-SE"/>
                    <a:t> tusental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/>
              <a:t>Naturskador 1985 - 2017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 skador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'Naturskador per år'!$A$6:$A$38</c:f>
              <c:strCach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</c:strCache>
            </c:strRef>
          </c:cat>
          <c:val>
            <c:numRef>
              <c:f>'Naturskador per år'!$AJ$6:$AJ$38</c:f>
              <c:numCache>
                <c:formatCode>#,##0</c:formatCode>
                <c:ptCount val="33"/>
                <c:pt idx="0">
                  <c:v>8909</c:v>
                </c:pt>
                <c:pt idx="1">
                  <c:v>9906</c:v>
                </c:pt>
                <c:pt idx="2">
                  <c:v>5066</c:v>
                </c:pt>
                <c:pt idx="3">
                  <c:v>12439</c:v>
                </c:pt>
                <c:pt idx="4">
                  <c:v>7085</c:v>
                </c:pt>
                <c:pt idx="5">
                  <c:v>10534</c:v>
                </c:pt>
                <c:pt idx="6">
                  <c:v>5092</c:v>
                </c:pt>
                <c:pt idx="7">
                  <c:v>8459</c:v>
                </c:pt>
                <c:pt idx="8">
                  <c:v>19579</c:v>
                </c:pt>
                <c:pt idx="9">
                  <c:v>7156</c:v>
                </c:pt>
                <c:pt idx="10">
                  <c:v>6519</c:v>
                </c:pt>
                <c:pt idx="11">
                  <c:v>4494</c:v>
                </c:pt>
                <c:pt idx="12">
                  <c:v>12229</c:v>
                </c:pt>
                <c:pt idx="13">
                  <c:v>3989</c:v>
                </c:pt>
                <c:pt idx="14">
                  <c:v>42548</c:v>
                </c:pt>
                <c:pt idx="15">
                  <c:v>8703</c:v>
                </c:pt>
                <c:pt idx="16">
                  <c:v>6328</c:v>
                </c:pt>
                <c:pt idx="17">
                  <c:v>12095</c:v>
                </c:pt>
                <c:pt idx="18">
                  <c:v>7075</c:v>
                </c:pt>
                <c:pt idx="19">
                  <c:v>6968</c:v>
                </c:pt>
                <c:pt idx="20">
                  <c:v>92822</c:v>
                </c:pt>
                <c:pt idx="21">
                  <c:v>9048</c:v>
                </c:pt>
                <c:pt idx="22">
                  <c:v>24035</c:v>
                </c:pt>
                <c:pt idx="23">
                  <c:v>10751</c:v>
                </c:pt>
                <c:pt idx="24">
                  <c:v>7024</c:v>
                </c:pt>
                <c:pt idx="25">
                  <c:v>16408</c:v>
                </c:pt>
                <c:pt idx="26">
                  <c:v>29941</c:v>
                </c:pt>
                <c:pt idx="27">
                  <c:v>9411</c:v>
                </c:pt>
                <c:pt idx="28">
                  <c:v>33904</c:v>
                </c:pt>
                <c:pt idx="29">
                  <c:v>27389</c:v>
                </c:pt>
                <c:pt idx="30">
                  <c:v>27803</c:v>
                </c:pt>
                <c:pt idx="31">
                  <c:v>7527</c:v>
                </c:pt>
                <c:pt idx="32">
                  <c:v>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A-4953-9F06-2EEAAC5C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06606416"/>
        <c:axId val="1406607248"/>
      </c:barChart>
      <c:lineChart>
        <c:grouping val="standard"/>
        <c:varyColors val="0"/>
        <c:ser>
          <c:idx val="1"/>
          <c:order val="1"/>
          <c:tx>
            <c:v>Skadebelopp (avläses på höger axel)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'Naturskador per år'!$A$6:$A$38</c:f>
              <c:strCach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</c:strCache>
            </c:strRef>
          </c:cat>
          <c:val>
            <c:numRef>
              <c:f>'Naturskador per år'!$AK$6:$AK$38</c:f>
              <c:numCache>
                <c:formatCode>#,##0</c:formatCode>
                <c:ptCount val="33"/>
                <c:pt idx="0">
                  <c:v>128688</c:v>
                </c:pt>
                <c:pt idx="1">
                  <c:v>105196</c:v>
                </c:pt>
                <c:pt idx="2">
                  <c:v>53962</c:v>
                </c:pt>
                <c:pt idx="3">
                  <c:v>136586</c:v>
                </c:pt>
                <c:pt idx="4">
                  <c:v>85059</c:v>
                </c:pt>
                <c:pt idx="5">
                  <c:v>155687</c:v>
                </c:pt>
                <c:pt idx="6">
                  <c:v>84660</c:v>
                </c:pt>
                <c:pt idx="7">
                  <c:v>140763</c:v>
                </c:pt>
                <c:pt idx="8">
                  <c:v>371608</c:v>
                </c:pt>
                <c:pt idx="9">
                  <c:v>121477</c:v>
                </c:pt>
                <c:pt idx="10">
                  <c:v>155957</c:v>
                </c:pt>
                <c:pt idx="11">
                  <c:v>77892</c:v>
                </c:pt>
                <c:pt idx="12">
                  <c:v>286681</c:v>
                </c:pt>
                <c:pt idx="13">
                  <c:v>70859</c:v>
                </c:pt>
                <c:pt idx="14">
                  <c:v>942634</c:v>
                </c:pt>
                <c:pt idx="15">
                  <c:v>270463</c:v>
                </c:pt>
                <c:pt idx="16">
                  <c:v>177388</c:v>
                </c:pt>
                <c:pt idx="17">
                  <c:v>287311</c:v>
                </c:pt>
                <c:pt idx="18">
                  <c:v>189590</c:v>
                </c:pt>
                <c:pt idx="19">
                  <c:v>169193</c:v>
                </c:pt>
                <c:pt idx="20">
                  <c:v>3765191</c:v>
                </c:pt>
                <c:pt idx="21">
                  <c:v>308339</c:v>
                </c:pt>
                <c:pt idx="22">
                  <c:v>562336</c:v>
                </c:pt>
                <c:pt idx="23">
                  <c:v>215518</c:v>
                </c:pt>
                <c:pt idx="24">
                  <c:v>177519</c:v>
                </c:pt>
                <c:pt idx="25">
                  <c:v>886613</c:v>
                </c:pt>
                <c:pt idx="26">
                  <c:v>964427</c:v>
                </c:pt>
                <c:pt idx="27">
                  <c:v>302163</c:v>
                </c:pt>
                <c:pt idx="28">
                  <c:v>952680</c:v>
                </c:pt>
                <c:pt idx="29">
                  <c:v>1209907</c:v>
                </c:pt>
                <c:pt idx="30">
                  <c:v>965146</c:v>
                </c:pt>
                <c:pt idx="31">
                  <c:v>337013</c:v>
                </c:pt>
                <c:pt idx="32">
                  <c:v>303370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A-4953-9F06-2EEAAC5C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13488"/>
        <c:axId val="1396603216"/>
      </c:lineChart>
      <c:catAx>
        <c:axId val="140660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06607248"/>
        <c:crosses val="autoZero"/>
        <c:auto val="1"/>
        <c:lblAlgn val="ctr"/>
        <c:lblOffset val="100"/>
        <c:noMultiLvlLbl val="0"/>
      </c:catAx>
      <c:valAx>
        <c:axId val="14066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06606416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sv-SE"/>
                    <a:t>Antal</a:t>
                  </a:r>
                  <a:r>
                    <a:rPr lang="sv-SE" baseline="0"/>
                    <a:t> skador i t</a:t>
                  </a:r>
                  <a:r>
                    <a:rPr lang="sv-SE"/>
                    <a:t>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valAx>
        <c:axId val="1396603216"/>
        <c:scaling>
          <c:orientation val="minMax"/>
          <c:max val="5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282313488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r>
                    <a:rPr lang="en-US"/>
                    <a:t>Skadebelopp i miljoner kronor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</c:dispUnitsLbl>
        </c:dispUnits>
      </c:valAx>
      <c:catAx>
        <c:axId val="128231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660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0.83018</cdr:x>
      <cdr:y>0.95342</cdr:y>
    </cdr:from>
    <cdr:to>
      <cdr:x>1</cdr:x>
      <cdr:y>0.99095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7719191" y="5773127"/>
          <a:ext cx="1579023" cy="22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Källa: Svensk Försäkring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0.78515</cdr:x>
      <cdr:y>0.96126</cdr:y>
    </cdr:from>
    <cdr:to>
      <cdr:x>0.98341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282963" y="5817577"/>
          <a:ext cx="1839056" cy="234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</a:t>
          </a:r>
        </a:p>
      </cdr:txBody>
    </cdr:sp>
  </cdr:relSizeAnchor>
  <cdr:relSizeAnchor xmlns:cdr="http://schemas.openxmlformats.org/drawingml/2006/chartDrawing">
    <cdr:from>
      <cdr:x>0.03555</cdr:x>
      <cdr:y>0.96126</cdr:y>
    </cdr:from>
    <cdr:to>
      <cdr:x>0.7891</cdr:x>
      <cdr:y>0.99031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29712" y="5817577"/>
          <a:ext cx="6989884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0.44136</cdr:x>
      <cdr:y>0.96126</cdr:y>
    </cdr:from>
    <cdr:to>
      <cdr:x>0.79542</cdr:x>
      <cdr:y>0.99637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4100593" y="5811733"/>
          <a:ext cx="3289583" cy="212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Anm.: Skadebeloppen avläses på höger axel.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0.82385</cdr:x>
      <cdr:y>0.95521</cdr:y>
    </cdr:from>
    <cdr:to>
      <cdr:x>0.99131</cdr:x>
      <cdr:y>0.99395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641981" y="5780942"/>
          <a:ext cx="1553306" cy="23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Källa: Svensk Försäkring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0.81122</cdr:x>
      <cdr:y>0.95036</cdr:y>
    </cdr:from>
    <cdr:to>
      <cdr:x>0.98104</cdr:x>
      <cdr:y>0.98789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524750" y="5751635"/>
          <a:ext cx="1575288" cy="227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Källa: Svensk Försäkring</a:t>
          </a:r>
        </a:p>
      </cdr:txBody>
    </cdr:sp>
  </cdr:relSizeAnchor>
  <cdr:relSizeAnchor xmlns:cdr="http://schemas.openxmlformats.org/drawingml/2006/chartDrawing">
    <cdr:from>
      <cdr:x>0.05924</cdr:x>
      <cdr:y>0.96852</cdr:y>
    </cdr:from>
    <cdr:to>
      <cdr:x>0.78278</cdr:x>
      <cdr:y>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49519" y="5861538"/>
          <a:ext cx="671146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A2" t="str">
            <v>Stockholm</v>
          </cell>
        </row>
        <row r="3">
          <cell r="A3" t="str">
            <v>Uppsala</v>
          </cell>
        </row>
        <row r="4">
          <cell r="A4" t="str">
            <v>Södermanland</v>
          </cell>
        </row>
        <row r="5">
          <cell r="A5" t="str">
            <v>Östergötland</v>
          </cell>
        </row>
        <row r="6">
          <cell r="A6" t="str">
            <v>Jönköping</v>
          </cell>
        </row>
        <row r="7">
          <cell r="A7" t="str">
            <v>Kronoberg</v>
          </cell>
        </row>
        <row r="8">
          <cell r="A8" t="str">
            <v>Kalmar</v>
          </cell>
        </row>
        <row r="9">
          <cell r="A9" t="str">
            <v>Gotland</v>
          </cell>
        </row>
        <row r="10">
          <cell r="A10" t="str">
            <v>Blekinge</v>
          </cell>
        </row>
        <row r="11">
          <cell r="A11" t="str">
            <v>Skåne</v>
          </cell>
        </row>
        <row r="12">
          <cell r="A12" t="str">
            <v>Halland</v>
          </cell>
        </row>
        <row r="13">
          <cell r="A13" t="str">
            <v>Västra Götaland</v>
          </cell>
        </row>
        <row r="14">
          <cell r="A14" t="str">
            <v>Värmland</v>
          </cell>
        </row>
        <row r="15">
          <cell r="A15" t="str">
            <v>Örebro</v>
          </cell>
        </row>
        <row r="16">
          <cell r="A16" t="str">
            <v>Västmanland</v>
          </cell>
        </row>
        <row r="17">
          <cell r="A17" t="str">
            <v>Dalarna</v>
          </cell>
        </row>
        <row r="18">
          <cell r="A18" t="str">
            <v>Gävleborg</v>
          </cell>
        </row>
        <row r="19">
          <cell r="A19" t="str">
            <v>Västernorrland</v>
          </cell>
        </row>
        <row r="20">
          <cell r="A20" t="str">
            <v>Jämtland</v>
          </cell>
        </row>
        <row r="21">
          <cell r="A21" t="str">
            <v>Västerbotten</v>
          </cell>
        </row>
        <row r="22">
          <cell r="A22" t="str">
            <v>Norrbotten</v>
          </cell>
        </row>
        <row r="23">
          <cell r="A23" t="str">
            <v>Okänt län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A40"/>
  <sheetViews>
    <sheetView showGridLines="0" tabSelected="1" topLeftCell="AD1" workbookViewId="0">
      <selection activeCell="AO36" sqref="AO36"/>
    </sheetView>
  </sheetViews>
  <sheetFormatPr defaultRowHeight="12.75" x14ac:dyDescent="0.2"/>
  <cols>
    <col min="1" max="1" width="5.5703125" style="4" customWidth="1"/>
    <col min="2" max="10" width="9.7109375" style="4" customWidth="1"/>
    <col min="11" max="11" width="10.42578125" style="4" bestFit="1" customWidth="1"/>
    <col min="12" max="36" width="9.7109375" style="4" customWidth="1"/>
    <col min="37" max="37" width="10.42578125" style="4" bestFit="1" customWidth="1"/>
    <col min="38" max="38" width="9.7109375" style="4" customWidth="1"/>
    <col min="39" max="39" width="5.5703125" style="4" customWidth="1"/>
    <col min="40" max="40" width="9.7109375" style="4" customWidth="1"/>
    <col min="41" max="41" width="10.42578125" style="4" bestFit="1" customWidth="1"/>
    <col min="42" max="46" width="9.7109375" style="4" customWidth="1"/>
    <col min="47" max="47" width="5.5703125" style="4" customWidth="1"/>
    <col min="48" max="50" width="9.7109375" style="4" customWidth="1"/>
    <col min="51" max="51" width="10.42578125" style="4" bestFit="1" customWidth="1"/>
    <col min="52" max="58" width="9.7109375" style="4" customWidth="1"/>
    <col min="59" max="16384" width="9.140625" style="4"/>
  </cols>
  <sheetData>
    <row r="1" spans="1:53" ht="18" x14ac:dyDescent="0.25">
      <c r="A1" s="6" t="s">
        <v>69</v>
      </c>
      <c r="AM1" s="6" t="s">
        <v>69</v>
      </c>
      <c r="AU1" s="6" t="s">
        <v>69</v>
      </c>
    </row>
    <row r="3" spans="1:53" s="7" customFormat="1" ht="15" x14ac:dyDescent="0.2">
      <c r="A3" s="25" t="s">
        <v>47</v>
      </c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 t="s">
        <v>1</v>
      </c>
      <c r="O3" s="31"/>
      <c r="P3" s="31"/>
      <c r="Q3" s="31"/>
      <c r="R3" s="31"/>
      <c r="S3" s="31"/>
      <c r="T3" s="31"/>
      <c r="U3" s="31"/>
      <c r="V3" s="31"/>
      <c r="W3" s="31"/>
      <c r="X3" s="30" t="s">
        <v>11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8"/>
      <c r="AK3" s="8"/>
      <c r="AM3" s="25" t="s">
        <v>47</v>
      </c>
      <c r="AN3" s="27" t="s">
        <v>0</v>
      </c>
      <c r="AO3" s="28"/>
      <c r="AP3" s="27" t="s">
        <v>1</v>
      </c>
      <c r="AQ3" s="28"/>
      <c r="AR3" s="27" t="s">
        <v>11</v>
      </c>
      <c r="AS3" s="28"/>
      <c r="AT3" s="12"/>
      <c r="AU3" s="25" t="s">
        <v>47</v>
      </c>
      <c r="AV3" s="27" t="s">
        <v>46</v>
      </c>
      <c r="AW3" s="28"/>
      <c r="AX3" s="27" t="s">
        <v>5</v>
      </c>
      <c r="AY3" s="28"/>
      <c r="AZ3" s="27" t="s">
        <v>4</v>
      </c>
      <c r="BA3" s="28"/>
    </row>
    <row r="4" spans="1:53" s="7" customFormat="1" ht="15" x14ac:dyDescent="0.2">
      <c r="A4" s="26"/>
      <c r="B4" s="30" t="s">
        <v>9</v>
      </c>
      <c r="C4" s="31"/>
      <c r="D4" s="30" t="s">
        <v>8</v>
      </c>
      <c r="E4" s="31"/>
      <c r="F4" s="30" t="s">
        <v>7</v>
      </c>
      <c r="G4" s="31"/>
      <c r="H4" s="30" t="s">
        <v>6</v>
      </c>
      <c r="I4" s="31"/>
      <c r="J4" s="30" t="s">
        <v>5</v>
      </c>
      <c r="K4" s="31"/>
      <c r="L4" s="30" t="s">
        <v>4</v>
      </c>
      <c r="M4" s="31"/>
      <c r="N4" s="30" t="s">
        <v>9</v>
      </c>
      <c r="O4" s="31"/>
      <c r="P4" s="30" t="s">
        <v>8</v>
      </c>
      <c r="Q4" s="31"/>
      <c r="R4" s="30" t="s">
        <v>7</v>
      </c>
      <c r="S4" s="31"/>
      <c r="T4" s="30" t="s">
        <v>5</v>
      </c>
      <c r="U4" s="31"/>
      <c r="V4" s="30" t="s">
        <v>4</v>
      </c>
      <c r="W4" s="31"/>
      <c r="X4" s="30" t="s">
        <v>9</v>
      </c>
      <c r="Y4" s="31"/>
      <c r="Z4" s="30" t="s">
        <v>8</v>
      </c>
      <c r="AA4" s="31"/>
      <c r="AB4" s="30" t="s">
        <v>7</v>
      </c>
      <c r="AC4" s="31"/>
      <c r="AD4" s="30" t="s">
        <v>6</v>
      </c>
      <c r="AE4" s="31"/>
      <c r="AF4" s="30" t="s">
        <v>5</v>
      </c>
      <c r="AG4" s="31"/>
      <c r="AH4" s="30" t="s">
        <v>4</v>
      </c>
      <c r="AI4" s="31"/>
      <c r="AJ4" s="8" t="s">
        <v>12</v>
      </c>
      <c r="AK4" s="8"/>
      <c r="AM4" s="26"/>
      <c r="AN4" s="29"/>
      <c r="AO4" s="29"/>
      <c r="AP4" s="29"/>
      <c r="AQ4" s="29"/>
      <c r="AR4" s="29"/>
      <c r="AS4" s="29"/>
      <c r="AT4" s="12"/>
      <c r="AU4" s="26"/>
      <c r="AV4" s="29"/>
      <c r="AW4" s="29"/>
      <c r="AX4" s="29"/>
      <c r="AY4" s="29"/>
      <c r="AZ4" s="29"/>
      <c r="BA4" s="29"/>
    </row>
    <row r="5" spans="1:53" s="7" customFormat="1" ht="38.25" x14ac:dyDescent="0.2">
      <c r="A5" s="26"/>
      <c r="B5" s="9" t="s">
        <v>10</v>
      </c>
      <c r="C5" s="9" t="s">
        <v>70</v>
      </c>
      <c r="D5" s="9" t="s">
        <v>10</v>
      </c>
      <c r="E5" s="9" t="s">
        <v>70</v>
      </c>
      <c r="F5" s="9" t="s">
        <v>10</v>
      </c>
      <c r="G5" s="9" t="s">
        <v>70</v>
      </c>
      <c r="H5" s="9" t="s">
        <v>10</v>
      </c>
      <c r="I5" s="9" t="s">
        <v>70</v>
      </c>
      <c r="J5" s="9" t="s">
        <v>10</v>
      </c>
      <c r="K5" s="9" t="s">
        <v>70</v>
      </c>
      <c r="L5" s="9" t="s">
        <v>10</v>
      </c>
      <c r="M5" s="9" t="s">
        <v>70</v>
      </c>
      <c r="N5" s="9" t="s">
        <v>10</v>
      </c>
      <c r="O5" s="9" t="s">
        <v>70</v>
      </c>
      <c r="P5" s="9" t="s">
        <v>10</v>
      </c>
      <c r="Q5" s="9" t="s">
        <v>70</v>
      </c>
      <c r="R5" s="9" t="s">
        <v>10</v>
      </c>
      <c r="S5" s="9" t="s">
        <v>70</v>
      </c>
      <c r="T5" s="9" t="s">
        <v>10</v>
      </c>
      <c r="U5" s="9" t="s">
        <v>70</v>
      </c>
      <c r="V5" s="9" t="s">
        <v>10</v>
      </c>
      <c r="W5" s="9" t="s">
        <v>70</v>
      </c>
      <c r="X5" s="9" t="s">
        <v>10</v>
      </c>
      <c r="Y5" s="9" t="s">
        <v>70</v>
      </c>
      <c r="Z5" s="9" t="s">
        <v>10</v>
      </c>
      <c r="AA5" s="9" t="s">
        <v>70</v>
      </c>
      <c r="AB5" s="9" t="s">
        <v>10</v>
      </c>
      <c r="AC5" s="9" t="s">
        <v>70</v>
      </c>
      <c r="AD5" s="9" t="s">
        <v>10</v>
      </c>
      <c r="AE5" s="9" t="s">
        <v>70</v>
      </c>
      <c r="AF5" s="9" t="s">
        <v>10</v>
      </c>
      <c r="AG5" s="9" t="s">
        <v>70</v>
      </c>
      <c r="AH5" s="9" t="s">
        <v>10</v>
      </c>
      <c r="AI5" s="9" t="s">
        <v>70</v>
      </c>
      <c r="AJ5" s="9" t="s">
        <v>10</v>
      </c>
      <c r="AK5" s="9" t="s">
        <v>70</v>
      </c>
      <c r="AM5" s="26"/>
      <c r="AN5" s="9" t="s">
        <v>10</v>
      </c>
      <c r="AO5" s="9" t="s">
        <v>70</v>
      </c>
      <c r="AP5" s="9" t="s">
        <v>10</v>
      </c>
      <c r="AQ5" s="9" t="s">
        <v>70</v>
      </c>
      <c r="AR5" s="9" t="s">
        <v>10</v>
      </c>
      <c r="AS5" s="9" t="s">
        <v>70</v>
      </c>
      <c r="AT5" s="13"/>
      <c r="AU5" s="26"/>
      <c r="AV5" s="9" t="s">
        <v>10</v>
      </c>
      <c r="AW5" s="9" t="s">
        <v>70</v>
      </c>
      <c r="AX5" s="9" t="s">
        <v>10</v>
      </c>
      <c r="AY5" s="9" t="s">
        <v>70</v>
      </c>
      <c r="AZ5" s="9" t="s">
        <v>10</v>
      </c>
      <c r="BA5" s="9" t="s">
        <v>70</v>
      </c>
    </row>
    <row r="6" spans="1:53" s="5" customFormat="1" x14ac:dyDescent="0.2">
      <c r="A6" s="10" t="s">
        <v>13</v>
      </c>
      <c r="B6" s="11">
        <v>538</v>
      </c>
      <c r="C6" s="11">
        <v>2303</v>
      </c>
      <c r="D6" s="11">
        <v>4510</v>
      </c>
      <c r="E6" s="11">
        <v>31620</v>
      </c>
      <c r="F6" s="11">
        <v>1014</v>
      </c>
      <c r="G6" s="11">
        <v>11025</v>
      </c>
      <c r="H6" s="11"/>
      <c r="I6" s="11"/>
      <c r="J6" s="11">
        <v>2847</v>
      </c>
      <c r="K6" s="11">
        <v>83740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>
        <f>B6+D6+F6+H6+J6+L6+N6+P6+R6+T6+V6+X6+Z6+AB6+AD6+AF6+AH6</f>
        <v>8909</v>
      </c>
      <c r="AK6" s="11">
        <f>C6+E6+G6+I6+K6+M6+O6+Q6+S6+U6+W6+Y6+AA6+AC6+AE6+AG6+AI6</f>
        <v>128688</v>
      </c>
      <c r="AM6" s="10" t="s">
        <v>13</v>
      </c>
      <c r="AN6" s="11">
        <f>B6+D6+F6+H6+J6+L6</f>
        <v>8909</v>
      </c>
      <c r="AO6" s="11">
        <f>C6+E6+G6+I6+K6+M6</f>
        <v>128688</v>
      </c>
      <c r="AP6" s="11">
        <f>N6+P6+R6+T6+V6</f>
        <v>0</v>
      </c>
      <c r="AQ6" s="11">
        <f>O6+Q6+S6+U6+W6</f>
        <v>0</v>
      </c>
      <c r="AR6" s="11">
        <f>X6+Z6+AB6+AD6+AF6+AH6</f>
        <v>0</v>
      </c>
      <c r="AS6" s="11">
        <f>Y6+AA6+AC6+AE6+AG6+AI6</f>
        <v>0</v>
      </c>
      <c r="AT6" s="14"/>
      <c r="AU6" s="10" t="s">
        <v>13</v>
      </c>
      <c r="AV6" s="11">
        <f t="shared" ref="AV6:AV28" si="0">B6+D6+F6+H6+N6+P6+R6+X6+Z6+AB6+AD6</f>
        <v>6062</v>
      </c>
      <c r="AW6" s="11">
        <f t="shared" ref="AW6:AW28" si="1">C6+E6+G6+I6+O6+Q6+S6+Y6+AA6+AC6+AE6</f>
        <v>44948</v>
      </c>
      <c r="AX6" s="11">
        <f t="shared" ref="AX6:AX28" si="2">J6+T6+AF6</f>
        <v>2847</v>
      </c>
      <c r="AY6" s="11">
        <f t="shared" ref="AY6:AY28" si="3">K6+U6+AG6</f>
        <v>83740</v>
      </c>
      <c r="AZ6" s="11">
        <f t="shared" ref="AZ6:AZ28" si="4">L6+V6+AH6</f>
        <v>0</v>
      </c>
      <c r="BA6" s="11">
        <f t="shared" ref="BA6:BA28" si="5">M6+W6+AI6</f>
        <v>0</v>
      </c>
    </row>
    <row r="7" spans="1:53" s="5" customFormat="1" x14ac:dyDescent="0.2">
      <c r="A7" s="10" t="s">
        <v>14</v>
      </c>
      <c r="B7" s="11">
        <v>492</v>
      </c>
      <c r="C7" s="11">
        <v>1573</v>
      </c>
      <c r="D7" s="11">
        <v>4970</v>
      </c>
      <c r="E7" s="11">
        <v>43184</v>
      </c>
      <c r="F7" s="11">
        <v>1301</v>
      </c>
      <c r="G7" s="11">
        <v>14723</v>
      </c>
      <c r="H7" s="11"/>
      <c r="I7" s="11"/>
      <c r="J7" s="11">
        <v>3143</v>
      </c>
      <c r="K7" s="11">
        <v>45716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>
        <f t="shared" ref="AJ7:AJ38" si="6">B7+D7+F7+H7+J7+L7+N7+P7+R7+T7+V7+X7+Z7+AB7+AD7+AF7+AH7</f>
        <v>9906</v>
      </c>
      <c r="AK7" s="11">
        <f t="shared" ref="AK7:AK38" si="7">C7+E7+G7+I7+K7+M7+O7+Q7+S7+U7+W7+Y7+AA7+AC7+AE7+AG7+AI7</f>
        <v>105196</v>
      </c>
      <c r="AM7" s="10" t="s">
        <v>14</v>
      </c>
      <c r="AN7" s="11">
        <f t="shared" ref="AN7:AN38" si="8">B7+D7+F7+H7+J7+L7</f>
        <v>9906</v>
      </c>
      <c r="AO7" s="11">
        <f t="shared" ref="AO7:AO38" si="9">C7+E7+G7+I7+K7+M7</f>
        <v>105196</v>
      </c>
      <c r="AP7" s="11">
        <f t="shared" ref="AP7:AP38" si="10">N7+P7+R7+T7+V7</f>
        <v>0</v>
      </c>
      <c r="AQ7" s="11">
        <f t="shared" ref="AQ7:AQ38" si="11">O7+Q7+S7+U7+W7</f>
        <v>0</v>
      </c>
      <c r="AR7" s="11">
        <f t="shared" ref="AR7:AR38" si="12">X7+Z7+AB7+AD7+AF7+AH7</f>
        <v>0</v>
      </c>
      <c r="AS7" s="11">
        <f t="shared" ref="AS7:AS38" si="13">Y7+AA7+AC7+AE7+AG7+AI7</f>
        <v>0</v>
      </c>
      <c r="AT7" s="14"/>
      <c r="AU7" s="10" t="s">
        <v>14</v>
      </c>
      <c r="AV7" s="11">
        <f t="shared" si="0"/>
        <v>6763</v>
      </c>
      <c r="AW7" s="11">
        <f t="shared" si="1"/>
        <v>59480</v>
      </c>
      <c r="AX7" s="11">
        <f t="shared" si="2"/>
        <v>3143</v>
      </c>
      <c r="AY7" s="11">
        <f t="shared" si="3"/>
        <v>45716</v>
      </c>
      <c r="AZ7" s="11">
        <f t="shared" si="4"/>
        <v>0</v>
      </c>
      <c r="BA7" s="11">
        <f t="shared" si="5"/>
        <v>0</v>
      </c>
    </row>
    <row r="8" spans="1:53" s="5" customFormat="1" x14ac:dyDescent="0.2">
      <c r="A8" s="10" t="s">
        <v>15</v>
      </c>
      <c r="B8" s="11">
        <v>336</v>
      </c>
      <c r="C8" s="11">
        <v>1277</v>
      </c>
      <c r="D8" s="11">
        <v>2694</v>
      </c>
      <c r="E8" s="11">
        <v>23567</v>
      </c>
      <c r="F8" s="11">
        <v>603</v>
      </c>
      <c r="G8" s="11">
        <v>4520</v>
      </c>
      <c r="H8" s="11"/>
      <c r="I8" s="11"/>
      <c r="J8" s="11">
        <v>1433</v>
      </c>
      <c r="K8" s="11">
        <v>24598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>
        <f t="shared" si="6"/>
        <v>5066</v>
      </c>
      <c r="AK8" s="11">
        <f t="shared" si="7"/>
        <v>53962</v>
      </c>
      <c r="AM8" s="10" t="s">
        <v>15</v>
      </c>
      <c r="AN8" s="11">
        <f t="shared" si="8"/>
        <v>5066</v>
      </c>
      <c r="AO8" s="11">
        <f t="shared" si="9"/>
        <v>53962</v>
      </c>
      <c r="AP8" s="11">
        <f t="shared" si="10"/>
        <v>0</v>
      </c>
      <c r="AQ8" s="11">
        <f t="shared" si="11"/>
        <v>0</v>
      </c>
      <c r="AR8" s="11">
        <f t="shared" si="12"/>
        <v>0</v>
      </c>
      <c r="AS8" s="11">
        <f t="shared" si="13"/>
        <v>0</v>
      </c>
      <c r="AT8" s="14"/>
      <c r="AU8" s="10" t="s">
        <v>15</v>
      </c>
      <c r="AV8" s="11">
        <f t="shared" si="0"/>
        <v>3633</v>
      </c>
      <c r="AW8" s="11">
        <f t="shared" si="1"/>
        <v>29364</v>
      </c>
      <c r="AX8" s="11">
        <f t="shared" si="2"/>
        <v>1433</v>
      </c>
      <c r="AY8" s="11">
        <f t="shared" si="3"/>
        <v>24598</v>
      </c>
      <c r="AZ8" s="11">
        <f t="shared" si="4"/>
        <v>0</v>
      </c>
      <c r="BA8" s="11">
        <f t="shared" si="5"/>
        <v>0</v>
      </c>
    </row>
    <row r="9" spans="1:53" s="5" customFormat="1" x14ac:dyDescent="0.2">
      <c r="A9" s="10" t="s">
        <v>16</v>
      </c>
      <c r="B9" s="11">
        <v>1002</v>
      </c>
      <c r="C9" s="11">
        <v>4324</v>
      </c>
      <c r="D9" s="11">
        <v>6385</v>
      </c>
      <c r="E9" s="11">
        <v>54768</v>
      </c>
      <c r="F9" s="11">
        <v>1247</v>
      </c>
      <c r="G9" s="11">
        <v>9086</v>
      </c>
      <c r="H9" s="11"/>
      <c r="I9" s="11"/>
      <c r="J9" s="11">
        <v>3805</v>
      </c>
      <c r="K9" s="11">
        <v>68408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f t="shared" si="6"/>
        <v>12439</v>
      </c>
      <c r="AK9" s="11">
        <f t="shared" si="7"/>
        <v>136586</v>
      </c>
      <c r="AM9" s="10" t="s">
        <v>16</v>
      </c>
      <c r="AN9" s="11">
        <f t="shared" si="8"/>
        <v>12439</v>
      </c>
      <c r="AO9" s="11">
        <f t="shared" si="9"/>
        <v>136586</v>
      </c>
      <c r="AP9" s="11">
        <f t="shared" si="10"/>
        <v>0</v>
      </c>
      <c r="AQ9" s="11">
        <f t="shared" si="11"/>
        <v>0</v>
      </c>
      <c r="AR9" s="11">
        <f t="shared" si="12"/>
        <v>0</v>
      </c>
      <c r="AS9" s="11">
        <f t="shared" si="13"/>
        <v>0</v>
      </c>
      <c r="AT9" s="14"/>
      <c r="AU9" s="10" t="s">
        <v>16</v>
      </c>
      <c r="AV9" s="11">
        <f t="shared" si="0"/>
        <v>8634</v>
      </c>
      <c r="AW9" s="11">
        <f t="shared" si="1"/>
        <v>68178</v>
      </c>
      <c r="AX9" s="11">
        <f t="shared" si="2"/>
        <v>3805</v>
      </c>
      <c r="AY9" s="11">
        <f t="shared" si="3"/>
        <v>68408</v>
      </c>
      <c r="AZ9" s="11">
        <f t="shared" si="4"/>
        <v>0</v>
      </c>
      <c r="BA9" s="11">
        <f t="shared" si="5"/>
        <v>0</v>
      </c>
    </row>
    <row r="10" spans="1:53" s="5" customFormat="1" x14ac:dyDescent="0.2">
      <c r="A10" s="10" t="s">
        <v>17</v>
      </c>
      <c r="B10" s="11">
        <v>322</v>
      </c>
      <c r="C10" s="11">
        <v>1184</v>
      </c>
      <c r="D10" s="11">
        <v>3081</v>
      </c>
      <c r="E10" s="11">
        <v>18417</v>
      </c>
      <c r="F10" s="11">
        <v>922</v>
      </c>
      <c r="G10" s="11">
        <v>6685</v>
      </c>
      <c r="H10" s="11"/>
      <c r="I10" s="11"/>
      <c r="J10" s="11">
        <v>2760</v>
      </c>
      <c r="K10" s="11">
        <v>58773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f t="shared" si="6"/>
        <v>7085</v>
      </c>
      <c r="AK10" s="11">
        <f t="shared" si="7"/>
        <v>85059</v>
      </c>
      <c r="AM10" s="10" t="s">
        <v>17</v>
      </c>
      <c r="AN10" s="11">
        <f t="shared" si="8"/>
        <v>7085</v>
      </c>
      <c r="AO10" s="11">
        <f t="shared" si="9"/>
        <v>85059</v>
      </c>
      <c r="AP10" s="11">
        <f t="shared" si="10"/>
        <v>0</v>
      </c>
      <c r="AQ10" s="11">
        <f t="shared" si="11"/>
        <v>0</v>
      </c>
      <c r="AR10" s="11">
        <f t="shared" si="12"/>
        <v>0</v>
      </c>
      <c r="AS10" s="11">
        <f t="shared" si="13"/>
        <v>0</v>
      </c>
      <c r="AT10" s="14"/>
      <c r="AU10" s="10" t="s">
        <v>17</v>
      </c>
      <c r="AV10" s="11">
        <f t="shared" si="0"/>
        <v>4325</v>
      </c>
      <c r="AW10" s="11">
        <f t="shared" si="1"/>
        <v>26286</v>
      </c>
      <c r="AX10" s="11">
        <f t="shared" si="2"/>
        <v>2760</v>
      </c>
      <c r="AY10" s="11">
        <f t="shared" si="3"/>
        <v>58773</v>
      </c>
      <c r="AZ10" s="11">
        <f t="shared" si="4"/>
        <v>0</v>
      </c>
      <c r="BA10" s="11">
        <f t="shared" si="5"/>
        <v>0</v>
      </c>
    </row>
    <row r="11" spans="1:53" s="5" customFormat="1" x14ac:dyDescent="0.2">
      <c r="A11" s="10" t="s">
        <v>18</v>
      </c>
      <c r="B11" s="11">
        <v>473</v>
      </c>
      <c r="C11" s="11">
        <v>1928</v>
      </c>
      <c r="D11" s="11">
        <v>4719</v>
      </c>
      <c r="E11" s="11">
        <v>37387</v>
      </c>
      <c r="F11" s="11">
        <v>1084</v>
      </c>
      <c r="G11" s="11">
        <v>14560</v>
      </c>
      <c r="H11" s="11"/>
      <c r="I11" s="11"/>
      <c r="J11" s="11">
        <v>4258</v>
      </c>
      <c r="K11" s="11">
        <v>101812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f t="shared" si="6"/>
        <v>10534</v>
      </c>
      <c r="AK11" s="11">
        <f t="shared" si="7"/>
        <v>155687</v>
      </c>
      <c r="AM11" s="10" t="s">
        <v>18</v>
      </c>
      <c r="AN11" s="11">
        <f t="shared" si="8"/>
        <v>10534</v>
      </c>
      <c r="AO11" s="11">
        <f t="shared" si="9"/>
        <v>155687</v>
      </c>
      <c r="AP11" s="11">
        <f t="shared" si="10"/>
        <v>0</v>
      </c>
      <c r="AQ11" s="11">
        <f t="shared" si="11"/>
        <v>0</v>
      </c>
      <c r="AR11" s="11">
        <f t="shared" si="12"/>
        <v>0</v>
      </c>
      <c r="AS11" s="11">
        <f t="shared" si="13"/>
        <v>0</v>
      </c>
      <c r="AT11" s="14"/>
      <c r="AU11" s="10" t="s">
        <v>18</v>
      </c>
      <c r="AV11" s="11">
        <f t="shared" si="0"/>
        <v>6276</v>
      </c>
      <c r="AW11" s="11">
        <f t="shared" si="1"/>
        <v>53875</v>
      </c>
      <c r="AX11" s="11">
        <f t="shared" si="2"/>
        <v>4258</v>
      </c>
      <c r="AY11" s="11">
        <f t="shared" si="3"/>
        <v>101812</v>
      </c>
      <c r="AZ11" s="11">
        <f t="shared" si="4"/>
        <v>0</v>
      </c>
      <c r="BA11" s="11">
        <f t="shared" si="5"/>
        <v>0</v>
      </c>
    </row>
    <row r="12" spans="1:53" s="5" customFormat="1" x14ac:dyDescent="0.2">
      <c r="A12" s="10" t="s">
        <v>19</v>
      </c>
      <c r="B12" s="11">
        <v>347</v>
      </c>
      <c r="C12" s="11">
        <v>2237</v>
      </c>
      <c r="D12" s="11">
        <v>2619</v>
      </c>
      <c r="E12" s="11">
        <v>25406</v>
      </c>
      <c r="F12" s="11">
        <v>595</v>
      </c>
      <c r="G12" s="11">
        <v>6825</v>
      </c>
      <c r="H12" s="11"/>
      <c r="I12" s="11"/>
      <c r="J12" s="11">
        <v>1531</v>
      </c>
      <c r="K12" s="11">
        <v>50192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f t="shared" si="6"/>
        <v>5092</v>
      </c>
      <c r="AK12" s="11">
        <f t="shared" si="7"/>
        <v>84660</v>
      </c>
      <c r="AM12" s="10" t="s">
        <v>19</v>
      </c>
      <c r="AN12" s="11">
        <f t="shared" si="8"/>
        <v>5092</v>
      </c>
      <c r="AO12" s="11">
        <f t="shared" si="9"/>
        <v>84660</v>
      </c>
      <c r="AP12" s="11">
        <f t="shared" si="10"/>
        <v>0</v>
      </c>
      <c r="AQ12" s="11">
        <f t="shared" si="11"/>
        <v>0</v>
      </c>
      <c r="AR12" s="11">
        <f t="shared" si="12"/>
        <v>0</v>
      </c>
      <c r="AS12" s="11">
        <f t="shared" si="13"/>
        <v>0</v>
      </c>
      <c r="AT12" s="14"/>
      <c r="AU12" s="10" t="s">
        <v>19</v>
      </c>
      <c r="AV12" s="11">
        <f t="shared" si="0"/>
        <v>3561</v>
      </c>
      <c r="AW12" s="11">
        <f t="shared" si="1"/>
        <v>34468</v>
      </c>
      <c r="AX12" s="11">
        <f t="shared" si="2"/>
        <v>1531</v>
      </c>
      <c r="AY12" s="11">
        <f t="shared" si="3"/>
        <v>50192</v>
      </c>
      <c r="AZ12" s="11">
        <f t="shared" si="4"/>
        <v>0</v>
      </c>
      <c r="BA12" s="11">
        <f t="shared" si="5"/>
        <v>0</v>
      </c>
    </row>
    <row r="13" spans="1:53" s="5" customFormat="1" x14ac:dyDescent="0.2">
      <c r="A13" s="10" t="s">
        <v>20</v>
      </c>
      <c r="B13" s="11">
        <v>264</v>
      </c>
      <c r="C13" s="11">
        <v>1495</v>
      </c>
      <c r="D13" s="11">
        <v>3625</v>
      </c>
      <c r="E13" s="11">
        <v>34175</v>
      </c>
      <c r="F13" s="11">
        <v>1303</v>
      </c>
      <c r="G13" s="11">
        <v>11731</v>
      </c>
      <c r="H13" s="11"/>
      <c r="I13" s="11"/>
      <c r="J13" s="11">
        <v>3267</v>
      </c>
      <c r="K13" s="11">
        <v>93362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>
        <f t="shared" si="6"/>
        <v>8459</v>
      </c>
      <c r="AK13" s="11">
        <f t="shared" si="7"/>
        <v>140763</v>
      </c>
      <c r="AM13" s="10" t="s">
        <v>20</v>
      </c>
      <c r="AN13" s="11">
        <f t="shared" si="8"/>
        <v>8459</v>
      </c>
      <c r="AO13" s="11">
        <f t="shared" si="9"/>
        <v>140763</v>
      </c>
      <c r="AP13" s="11">
        <f t="shared" si="10"/>
        <v>0</v>
      </c>
      <c r="AQ13" s="11">
        <f t="shared" si="11"/>
        <v>0</v>
      </c>
      <c r="AR13" s="11">
        <f t="shared" si="12"/>
        <v>0</v>
      </c>
      <c r="AS13" s="11">
        <f t="shared" si="13"/>
        <v>0</v>
      </c>
      <c r="AT13" s="14"/>
      <c r="AU13" s="10" t="s">
        <v>20</v>
      </c>
      <c r="AV13" s="11">
        <f t="shared" si="0"/>
        <v>5192</v>
      </c>
      <c r="AW13" s="11">
        <f t="shared" si="1"/>
        <v>47401</v>
      </c>
      <c r="AX13" s="11">
        <f t="shared" si="2"/>
        <v>3267</v>
      </c>
      <c r="AY13" s="11">
        <f t="shared" si="3"/>
        <v>93362</v>
      </c>
      <c r="AZ13" s="11">
        <f t="shared" si="4"/>
        <v>0</v>
      </c>
      <c r="BA13" s="11">
        <f t="shared" si="5"/>
        <v>0</v>
      </c>
    </row>
    <row r="14" spans="1:53" s="5" customFormat="1" x14ac:dyDescent="0.2">
      <c r="A14" s="10" t="s">
        <v>21</v>
      </c>
      <c r="B14" s="11">
        <v>564</v>
      </c>
      <c r="C14" s="11">
        <v>2011</v>
      </c>
      <c r="D14" s="11">
        <v>8400</v>
      </c>
      <c r="E14" s="11">
        <v>73290</v>
      </c>
      <c r="F14" s="11">
        <v>1976</v>
      </c>
      <c r="G14" s="11">
        <v>23111</v>
      </c>
      <c r="H14" s="11"/>
      <c r="I14" s="11"/>
      <c r="J14" s="11">
        <v>8639</v>
      </c>
      <c r="K14" s="11">
        <v>273196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>
        <f t="shared" si="6"/>
        <v>19579</v>
      </c>
      <c r="AK14" s="11">
        <f t="shared" si="7"/>
        <v>371608</v>
      </c>
      <c r="AM14" s="10" t="s">
        <v>21</v>
      </c>
      <c r="AN14" s="11">
        <f t="shared" si="8"/>
        <v>19579</v>
      </c>
      <c r="AO14" s="11">
        <f t="shared" si="9"/>
        <v>371608</v>
      </c>
      <c r="AP14" s="11">
        <f t="shared" si="10"/>
        <v>0</v>
      </c>
      <c r="AQ14" s="11">
        <f t="shared" si="11"/>
        <v>0</v>
      </c>
      <c r="AR14" s="11">
        <f t="shared" si="12"/>
        <v>0</v>
      </c>
      <c r="AS14" s="11">
        <f t="shared" si="13"/>
        <v>0</v>
      </c>
      <c r="AT14" s="14"/>
      <c r="AU14" s="10" t="s">
        <v>21</v>
      </c>
      <c r="AV14" s="11">
        <f t="shared" si="0"/>
        <v>10940</v>
      </c>
      <c r="AW14" s="11">
        <f t="shared" si="1"/>
        <v>98412</v>
      </c>
      <c r="AX14" s="11">
        <f t="shared" si="2"/>
        <v>8639</v>
      </c>
      <c r="AY14" s="11">
        <f t="shared" si="3"/>
        <v>273196</v>
      </c>
      <c r="AZ14" s="11">
        <f t="shared" si="4"/>
        <v>0</v>
      </c>
      <c r="BA14" s="11">
        <f t="shared" si="5"/>
        <v>0</v>
      </c>
    </row>
    <row r="15" spans="1:53" s="5" customFormat="1" x14ac:dyDescent="0.2">
      <c r="A15" s="10" t="s">
        <v>22</v>
      </c>
      <c r="B15" s="11">
        <v>781</v>
      </c>
      <c r="C15" s="11">
        <v>5968</v>
      </c>
      <c r="D15" s="11">
        <v>3766</v>
      </c>
      <c r="E15" s="11">
        <v>44779</v>
      </c>
      <c r="F15" s="11">
        <v>657</v>
      </c>
      <c r="G15" s="11">
        <v>7245</v>
      </c>
      <c r="H15" s="11"/>
      <c r="I15" s="11"/>
      <c r="J15" s="11">
        <v>1952</v>
      </c>
      <c r="K15" s="11">
        <v>63485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>
        <f t="shared" si="6"/>
        <v>7156</v>
      </c>
      <c r="AK15" s="11">
        <f t="shared" si="7"/>
        <v>121477</v>
      </c>
      <c r="AM15" s="10" t="s">
        <v>22</v>
      </c>
      <c r="AN15" s="11">
        <f t="shared" si="8"/>
        <v>7156</v>
      </c>
      <c r="AO15" s="11">
        <f t="shared" si="9"/>
        <v>121477</v>
      </c>
      <c r="AP15" s="11">
        <f t="shared" si="10"/>
        <v>0</v>
      </c>
      <c r="AQ15" s="11">
        <f t="shared" si="11"/>
        <v>0</v>
      </c>
      <c r="AR15" s="11">
        <f t="shared" si="12"/>
        <v>0</v>
      </c>
      <c r="AS15" s="11">
        <f t="shared" si="13"/>
        <v>0</v>
      </c>
      <c r="AT15" s="14"/>
      <c r="AU15" s="10" t="s">
        <v>22</v>
      </c>
      <c r="AV15" s="11">
        <f t="shared" si="0"/>
        <v>5204</v>
      </c>
      <c r="AW15" s="11">
        <f t="shared" si="1"/>
        <v>57992</v>
      </c>
      <c r="AX15" s="11">
        <f t="shared" si="2"/>
        <v>1952</v>
      </c>
      <c r="AY15" s="11">
        <f t="shared" si="3"/>
        <v>63485</v>
      </c>
      <c r="AZ15" s="11">
        <f t="shared" si="4"/>
        <v>0</v>
      </c>
      <c r="BA15" s="11">
        <f t="shared" si="5"/>
        <v>0</v>
      </c>
    </row>
    <row r="16" spans="1:53" s="5" customFormat="1" x14ac:dyDescent="0.2">
      <c r="A16" s="10" t="s">
        <v>23</v>
      </c>
      <c r="B16" s="11">
        <v>721</v>
      </c>
      <c r="C16" s="11">
        <v>5855</v>
      </c>
      <c r="D16" s="11">
        <v>2710</v>
      </c>
      <c r="E16" s="11">
        <v>51520</v>
      </c>
      <c r="F16" s="11">
        <v>1413</v>
      </c>
      <c r="G16" s="11">
        <v>42390</v>
      </c>
      <c r="H16" s="11"/>
      <c r="I16" s="11"/>
      <c r="J16" s="11">
        <v>1675</v>
      </c>
      <c r="K16" s="11">
        <v>56192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>
        <f t="shared" si="6"/>
        <v>6519</v>
      </c>
      <c r="AK16" s="11">
        <f t="shared" si="7"/>
        <v>155957</v>
      </c>
      <c r="AM16" s="10" t="s">
        <v>23</v>
      </c>
      <c r="AN16" s="11">
        <f t="shared" si="8"/>
        <v>6519</v>
      </c>
      <c r="AO16" s="11">
        <f t="shared" si="9"/>
        <v>155957</v>
      </c>
      <c r="AP16" s="11">
        <f t="shared" si="10"/>
        <v>0</v>
      </c>
      <c r="AQ16" s="11">
        <f t="shared" si="11"/>
        <v>0</v>
      </c>
      <c r="AR16" s="11">
        <f t="shared" si="12"/>
        <v>0</v>
      </c>
      <c r="AS16" s="11">
        <f t="shared" si="13"/>
        <v>0</v>
      </c>
      <c r="AT16" s="14"/>
      <c r="AU16" s="10" t="s">
        <v>23</v>
      </c>
      <c r="AV16" s="11">
        <f t="shared" si="0"/>
        <v>4844</v>
      </c>
      <c r="AW16" s="11">
        <f t="shared" si="1"/>
        <v>99765</v>
      </c>
      <c r="AX16" s="11">
        <f t="shared" si="2"/>
        <v>1675</v>
      </c>
      <c r="AY16" s="11">
        <f t="shared" si="3"/>
        <v>56192</v>
      </c>
      <c r="AZ16" s="11">
        <f t="shared" si="4"/>
        <v>0</v>
      </c>
      <c r="BA16" s="11">
        <f t="shared" si="5"/>
        <v>0</v>
      </c>
    </row>
    <row r="17" spans="1:53" s="5" customFormat="1" x14ac:dyDescent="0.2">
      <c r="A17" s="10" t="s">
        <v>24</v>
      </c>
      <c r="B17" s="11">
        <v>717</v>
      </c>
      <c r="C17" s="11">
        <v>5757</v>
      </c>
      <c r="D17" s="11">
        <v>2466</v>
      </c>
      <c r="E17" s="11">
        <v>39113</v>
      </c>
      <c r="F17" s="11">
        <v>326</v>
      </c>
      <c r="G17" s="11">
        <v>5625</v>
      </c>
      <c r="H17" s="11"/>
      <c r="I17" s="11"/>
      <c r="J17" s="11">
        <v>985</v>
      </c>
      <c r="K17" s="11">
        <v>27397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>
        <f t="shared" si="6"/>
        <v>4494</v>
      </c>
      <c r="AK17" s="11">
        <f t="shared" si="7"/>
        <v>77892</v>
      </c>
      <c r="AM17" s="10" t="s">
        <v>24</v>
      </c>
      <c r="AN17" s="11">
        <f t="shared" si="8"/>
        <v>4494</v>
      </c>
      <c r="AO17" s="11">
        <f t="shared" si="9"/>
        <v>77892</v>
      </c>
      <c r="AP17" s="11">
        <f t="shared" si="10"/>
        <v>0</v>
      </c>
      <c r="AQ17" s="11">
        <f t="shared" si="11"/>
        <v>0</v>
      </c>
      <c r="AR17" s="11">
        <f t="shared" si="12"/>
        <v>0</v>
      </c>
      <c r="AS17" s="11">
        <f t="shared" si="13"/>
        <v>0</v>
      </c>
      <c r="AT17" s="14"/>
      <c r="AU17" s="10" t="s">
        <v>24</v>
      </c>
      <c r="AV17" s="11">
        <f t="shared" si="0"/>
        <v>3509</v>
      </c>
      <c r="AW17" s="11">
        <f t="shared" si="1"/>
        <v>50495</v>
      </c>
      <c r="AX17" s="11">
        <f t="shared" si="2"/>
        <v>985</v>
      </c>
      <c r="AY17" s="11">
        <f t="shared" si="3"/>
        <v>27397</v>
      </c>
      <c r="AZ17" s="11">
        <f t="shared" si="4"/>
        <v>0</v>
      </c>
      <c r="BA17" s="11">
        <f t="shared" si="5"/>
        <v>0</v>
      </c>
    </row>
    <row r="18" spans="1:53" s="5" customFormat="1" x14ac:dyDescent="0.2">
      <c r="A18" s="10" t="s">
        <v>25</v>
      </c>
      <c r="B18" s="11">
        <v>1898</v>
      </c>
      <c r="C18" s="11">
        <v>18511</v>
      </c>
      <c r="D18" s="11">
        <v>6277</v>
      </c>
      <c r="E18" s="11">
        <v>162745</v>
      </c>
      <c r="F18" s="11">
        <v>1057</v>
      </c>
      <c r="G18" s="11">
        <v>14920</v>
      </c>
      <c r="H18" s="11"/>
      <c r="I18" s="11"/>
      <c r="J18" s="11">
        <v>2997</v>
      </c>
      <c r="K18" s="11">
        <v>90505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>
        <f t="shared" si="6"/>
        <v>12229</v>
      </c>
      <c r="AK18" s="11">
        <f t="shared" si="7"/>
        <v>286681</v>
      </c>
      <c r="AM18" s="10" t="s">
        <v>25</v>
      </c>
      <c r="AN18" s="11">
        <f t="shared" si="8"/>
        <v>12229</v>
      </c>
      <c r="AO18" s="11">
        <f t="shared" si="9"/>
        <v>286681</v>
      </c>
      <c r="AP18" s="11">
        <f t="shared" si="10"/>
        <v>0</v>
      </c>
      <c r="AQ18" s="11">
        <f t="shared" si="11"/>
        <v>0</v>
      </c>
      <c r="AR18" s="11">
        <f t="shared" si="12"/>
        <v>0</v>
      </c>
      <c r="AS18" s="11">
        <f t="shared" si="13"/>
        <v>0</v>
      </c>
      <c r="AT18" s="14"/>
      <c r="AU18" s="10" t="s">
        <v>25</v>
      </c>
      <c r="AV18" s="11">
        <f t="shared" si="0"/>
        <v>9232</v>
      </c>
      <c r="AW18" s="11">
        <f t="shared" si="1"/>
        <v>196176</v>
      </c>
      <c r="AX18" s="11">
        <f t="shared" si="2"/>
        <v>2997</v>
      </c>
      <c r="AY18" s="11">
        <f t="shared" si="3"/>
        <v>90505</v>
      </c>
      <c r="AZ18" s="11">
        <f t="shared" si="4"/>
        <v>0</v>
      </c>
      <c r="BA18" s="11">
        <f t="shared" si="5"/>
        <v>0</v>
      </c>
    </row>
    <row r="19" spans="1:53" s="5" customFormat="1" x14ac:dyDescent="0.2">
      <c r="A19" s="10" t="s">
        <v>26</v>
      </c>
      <c r="B19" s="11">
        <v>495</v>
      </c>
      <c r="C19" s="11">
        <v>3923</v>
      </c>
      <c r="D19" s="11">
        <v>1949</v>
      </c>
      <c r="E19" s="11">
        <v>26915</v>
      </c>
      <c r="F19" s="11">
        <v>424</v>
      </c>
      <c r="G19" s="11">
        <v>5253</v>
      </c>
      <c r="H19" s="11"/>
      <c r="I19" s="11"/>
      <c r="J19" s="11">
        <v>1121</v>
      </c>
      <c r="K19" s="11">
        <v>34768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>
        <f t="shared" si="6"/>
        <v>3989</v>
      </c>
      <c r="AK19" s="11">
        <f t="shared" si="7"/>
        <v>70859</v>
      </c>
      <c r="AM19" s="10" t="s">
        <v>26</v>
      </c>
      <c r="AN19" s="11">
        <f t="shared" si="8"/>
        <v>3989</v>
      </c>
      <c r="AO19" s="11">
        <f t="shared" si="9"/>
        <v>70859</v>
      </c>
      <c r="AP19" s="11">
        <f t="shared" si="10"/>
        <v>0</v>
      </c>
      <c r="AQ19" s="11">
        <f t="shared" si="11"/>
        <v>0</v>
      </c>
      <c r="AR19" s="11">
        <f t="shared" si="12"/>
        <v>0</v>
      </c>
      <c r="AS19" s="11">
        <f t="shared" si="13"/>
        <v>0</v>
      </c>
      <c r="AT19" s="14"/>
      <c r="AU19" s="10" t="s">
        <v>26</v>
      </c>
      <c r="AV19" s="11">
        <f t="shared" si="0"/>
        <v>2868</v>
      </c>
      <c r="AW19" s="11">
        <f t="shared" si="1"/>
        <v>36091</v>
      </c>
      <c r="AX19" s="11">
        <f t="shared" si="2"/>
        <v>1121</v>
      </c>
      <c r="AY19" s="11">
        <f t="shared" si="3"/>
        <v>34768</v>
      </c>
      <c r="AZ19" s="11">
        <f t="shared" si="4"/>
        <v>0</v>
      </c>
      <c r="BA19" s="11">
        <f t="shared" si="5"/>
        <v>0</v>
      </c>
    </row>
    <row r="20" spans="1:53" s="5" customFormat="1" x14ac:dyDescent="0.2">
      <c r="A20" s="10" t="s">
        <v>27</v>
      </c>
      <c r="B20" s="11">
        <v>1949</v>
      </c>
      <c r="C20" s="11">
        <v>16214</v>
      </c>
      <c r="D20" s="11">
        <v>20581</v>
      </c>
      <c r="E20" s="11">
        <v>246163</v>
      </c>
      <c r="F20" s="11">
        <v>3511</v>
      </c>
      <c r="G20" s="11">
        <v>40952</v>
      </c>
      <c r="H20" s="11"/>
      <c r="I20" s="11"/>
      <c r="J20" s="11">
        <v>16507</v>
      </c>
      <c r="K20" s="11">
        <v>639305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>
        <f t="shared" si="6"/>
        <v>42548</v>
      </c>
      <c r="AK20" s="11">
        <f t="shared" si="7"/>
        <v>942634</v>
      </c>
      <c r="AM20" s="10" t="s">
        <v>27</v>
      </c>
      <c r="AN20" s="11">
        <f t="shared" si="8"/>
        <v>42548</v>
      </c>
      <c r="AO20" s="11">
        <f t="shared" si="9"/>
        <v>942634</v>
      </c>
      <c r="AP20" s="11">
        <f t="shared" si="10"/>
        <v>0</v>
      </c>
      <c r="AQ20" s="11">
        <f t="shared" si="11"/>
        <v>0</v>
      </c>
      <c r="AR20" s="11">
        <f t="shared" si="12"/>
        <v>0</v>
      </c>
      <c r="AS20" s="11">
        <f t="shared" si="13"/>
        <v>0</v>
      </c>
      <c r="AT20" s="14"/>
      <c r="AU20" s="10" t="s">
        <v>27</v>
      </c>
      <c r="AV20" s="11">
        <f t="shared" si="0"/>
        <v>26041</v>
      </c>
      <c r="AW20" s="11">
        <f t="shared" si="1"/>
        <v>303329</v>
      </c>
      <c r="AX20" s="11">
        <f t="shared" si="2"/>
        <v>16507</v>
      </c>
      <c r="AY20" s="11">
        <f t="shared" si="3"/>
        <v>639305</v>
      </c>
      <c r="AZ20" s="11">
        <f t="shared" si="4"/>
        <v>0</v>
      </c>
      <c r="BA20" s="11">
        <f t="shared" si="5"/>
        <v>0</v>
      </c>
    </row>
    <row r="21" spans="1:53" s="5" customFormat="1" x14ac:dyDescent="0.2">
      <c r="A21" s="10" t="s">
        <v>28</v>
      </c>
      <c r="B21" s="11">
        <v>987</v>
      </c>
      <c r="C21" s="11">
        <v>13126</v>
      </c>
      <c r="D21" s="11">
        <v>4720</v>
      </c>
      <c r="E21" s="11">
        <v>123682</v>
      </c>
      <c r="F21" s="11">
        <v>1342</v>
      </c>
      <c r="G21" s="11">
        <v>37939</v>
      </c>
      <c r="H21" s="11"/>
      <c r="I21" s="11"/>
      <c r="J21" s="11">
        <v>1654</v>
      </c>
      <c r="K21" s="11">
        <v>95716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>
        <f t="shared" si="6"/>
        <v>8703</v>
      </c>
      <c r="AK21" s="11">
        <f t="shared" si="7"/>
        <v>270463</v>
      </c>
      <c r="AM21" s="10" t="s">
        <v>28</v>
      </c>
      <c r="AN21" s="11">
        <f t="shared" si="8"/>
        <v>8703</v>
      </c>
      <c r="AO21" s="11">
        <f t="shared" si="9"/>
        <v>270463</v>
      </c>
      <c r="AP21" s="11">
        <f t="shared" si="10"/>
        <v>0</v>
      </c>
      <c r="AQ21" s="11">
        <f t="shared" si="11"/>
        <v>0</v>
      </c>
      <c r="AR21" s="11">
        <f t="shared" si="12"/>
        <v>0</v>
      </c>
      <c r="AS21" s="11">
        <f t="shared" si="13"/>
        <v>0</v>
      </c>
      <c r="AT21" s="14"/>
      <c r="AU21" s="10" t="s">
        <v>28</v>
      </c>
      <c r="AV21" s="11">
        <f t="shared" si="0"/>
        <v>7049</v>
      </c>
      <c r="AW21" s="11">
        <f t="shared" si="1"/>
        <v>174747</v>
      </c>
      <c r="AX21" s="11">
        <f t="shared" si="2"/>
        <v>1654</v>
      </c>
      <c r="AY21" s="11">
        <f t="shared" si="3"/>
        <v>95716</v>
      </c>
      <c r="AZ21" s="11">
        <f t="shared" si="4"/>
        <v>0</v>
      </c>
      <c r="BA21" s="11">
        <f t="shared" si="5"/>
        <v>0</v>
      </c>
    </row>
    <row r="22" spans="1:53" s="5" customFormat="1" x14ac:dyDescent="0.2">
      <c r="A22" s="10" t="s">
        <v>29</v>
      </c>
      <c r="B22" s="11">
        <v>701</v>
      </c>
      <c r="C22" s="11">
        <v>8863</v>
      </c>
      <c r="D22" s="11">
        <v>3075</v>
      </c>
      <c r="E22" s="11">
        <v>70755</v>
      </c>
      <c r="F22" s="11">
        <v>1089</v>
      </c>
      <c r="G22" s="11">
        <v>23702</v>
      </c>
      <c r="H22" s="11"/>
      <c r="I22" s="11"/>
      <c r="J22" s="11">
        <v>1463</v>
      </c>
      <c r="K22" s="11">
        <v>74068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f t="shared" si="6"/>
        <v>6328</v>
      </c>
      <c r="AK22" s="11">
        <f t="shared" si="7"/>
        <v>177388</v>
      </c>
      <c r="AM22" s="10" t="s">
        <v>29</v>
      </c>
      <c r="AN22" s="11">
        <f t="shared" si="8"/>
        <v>6328</v>
      </c>
      <c r="AO22" s="11">
        <f t="shared" si="9"/>
        <v>177388</v>
      </c>
      <c r="AP22" s="11">
        <f t="shared" si="10"/>
        <v>0</v>
      </c>
      <c r="AQ22" s="11">
        <f t="shared" si="11"/>
        <v>0</v>
      </c>
      <c r="AR22" s="11">
        <f t="shared" si="12"/>
        <v>0</v>
      </c>
      <c r="AS22" s="11">
        <f t="shared" si="13"/>
        <v>0</v>
      </c>
      <c r="AT22" s="14"/>
      <c r="AU22" s="10" t="s">
        <v>29</v>
      </c>
      <c r="AV22" s="11">
        <f t="shared" si="0"/>
        <v>4865</v>
      </c>
      <c r="AW22" s="11">
        <f t="shared" si="1"/>
        <v>103320</v>
      </c>
      <c r="AX22" s="11">
        <f t="shared" si="2"/>
        <v>1463</v>
      </c>
      <c r="AY22" s="11">
        <f t="shared" si="3"/>
        <v>74068</v>
      </c>
      <c r="AZ22" s="11">
        <f t="shared" si="4"/>
        <v>0</v>
      </c>
      <c r="BA22" s="11">
        <f t="shared" si="5"/>
        <v>0</v>
      </c>
    </row>
    <row r="23" spans="1:53" s="5" customFormat="1" x14ac:dyDescent="0.2">
      <c r="A23" s="10" t="s">
        <v>30</v>
      </c>
      <c r="B23" s="11">
        <v>1035</v>
      </c>
      <c r="C23" s="11">
        <v>12903</v>
      </c>
      <c r="D23" s="11">
        <v>6520</v>
      </c>
      <c r="E23" s="11">
        <v>135650</v>
      </c>
      <c r="F23" s="11">
        <v>1634</v>
      </c>
      <c r="G23" s="11">
        <v>36274</v>
      </c>
      <c r="H23" s="11"/>
      <c r="I23" s="11"/>
      <c r="J23" s="11">
        <v>2906</v>
      </c>
      <c r="K23" s="11">
        <v>102484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>
        <f t="shared" si="6"/>
        <v>12095</v>
      </c>
      <c r="AK23" s="11">
        <f t="shared" si="7"/>
        <v>287311</v>
      </c>
      <c r="AM23" s="10" t="s">
        <v>30</v>
      </c>
      <c r="AN23" s="11">
        <f t="shared" si="8"/>
        <v>12095</v>
      </c>
      <c r="AO23" s="11">
        <f t="shared" si="9"/>
        <v>287311</v>
      </c>
      <c r="AP23" s="11">
        <f t="shared" si="10"/>
        <v>0</v>
      </c>
      <c r="AQ23" s="11">
        <f t="shared" si="11"/>
        <v>0</v>
      </c>
      <c r="AR23" s="11">
        <f t="shared" si="12"/>
        <v>0</v>
      </c>
      <c r="AS23" s="11">
        <f t="shared" si="13"/>
        <v>0</v>
      </c>
      <c r="AT23" s="14"/>
      <c r="AU23" s="10" t="s">
        <v>30</v>
      </c>
      <c r="AV23" s="11">
        <f t="shared" si="0"/>
        <v>9189</v>
      </c>
      <c r="AW23" s="11">
        <f t="shared" si="1"/>
        <v>184827</v>
      </c>
      <c r="AX23" s="11">
        <f t="shared" si="2"/>
        <v>2906</v>
      </c>
      <c r="AY23" s="11">
        <f t="shared" si="3"/>
        <v>102484</v>
      </c>
      <c r="AZ23" s="11">
        <f t="shared" si="4"/>
        <v>0</v>
      </c>
      <c r="BA23" s="11">
        <f t="shared" si="5"/>
        <v>0</v>
      </c>
    </row>
    <row r="24" spans="1:53" s="5" customFormat="1" x14ac:dyDescent="0.2">
      <c r="A24" s="10" t="s">
        <v>31</v>
      </c>
      <c r="B24" s="11">
        <v>850</v>
      </c>
      <c r="C24" s="11">
        <v>8950</v>
      </c>
      <c r="D24" s="11">
        <v>3759</v>
      </c>
      <c r="E24" s="11">
        <v>96918</v>
      </c>
      <c r="F24" s="11">
        <v>851</v>
      </c>
      <c r="G24" s="11">
        <v>13774</v>
      </c>
      <c r="H24" s="11"/>
      <c r="I24" s="11"/>
      <c r="J24" s="11">
        <v>1615</v>
      </c>
      <c r="K24" s="11">
        <v>69948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>
        <f t="shared" si="6"/>
        <v>7075</v>
      </c>
      <c r="AK24" s="11">
        <f t="shared" si="7"/>
        <v>189590</v>
      </c>
      <c r="AM24" s="10" t="s">
        <v>31</v>
      </c>
      <c r="AN24" s="11">
        <f t="shared" si="8"/>
        <v>7075</v>
      </c>
      <c r="AO24" s="11">
        <f t="shared" si="9"/>
        <v>189590</v>
      </c>
      <c r="AP24" s="11">
        <f t="shared" si="10"/>
        <v>0</v>
      </c>
      <c r="AQ24" s="11">
        <f t="shared" si="11"/>
        <v>0</v>
      </c>
      <c r="AR24" s="11">
        <f t="shared" si="12"/>
        <v>0</v>
      </c>
      <c r="AS24" s="11">
        <f t="shared" si="13"/>
        <v>0</v>
      </c>
      <c r="AT24" s="14"/>
      <c r="AU24" s="10" t="s">
        <v>31</v>
      </c>
      <c r="AV24" s="11">
        <f t="shared" si="0"/>
        <v>5460</v>
      </c>
      <c r="AW24" s="11">
        <f t="shared" si="1"/>
        <v>119642</v>
      </c>
      <c r="AX24" s="11">
        <f t="shared" si="2"/>
        <v>1615</v>
      </c>
      <c r="AY24" s="11">
        <f t="shared" si="3"/>
        <v>69948</v>
      </c>
      <c r="AZ24" s="11">
        <f t="shared" si="4"/>
        <v>0</v>
      </c>
      <c r="BA24" s="11">
        <f t="shared" si="5"/>
        <v>0</v>
      </c>
    </row>
    <row r="25" spans="1:53" s="5" customFormat="1" x14ac:dyDescent="0.2">
      <c r="A25" s="10" t="s">
        <v>32</v>
      </c>
      <c r="B25" s="11">
        <v>1609</v>
      </c>
      <c r="C25" s="11">
        <v>21704</v>
      </c>
      <c r="D25" s="11">
        <v>3693</v>
      </c>
      <c r="E25" s="11">
        <v>86353</v>
      </c>
      <c r="F25" s="11">
        <v>500</v>
      </c>
      <c r="G25" s="11">
        <v>11182</v>
      </c>
      <c r="H25" s="11"/>
      <c r="I25" s="11"/>
      <c r="J25" s="11">
        <v>1166</v>
      </c>
      <c r="K25" s="11">
        <v>49954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>
        <f t="shared" si="6"/>
        <v>6968</v>
      </c>
      <c r="AK25" s="11">
        <f t="shared" si="7"/>
        <v>169193</v>
      </c>
      <c r="AM25" s="10" t="s">
        <v>32</v>
      </c>
      <c r="AN25" s="11">
        <f t="shared" si="8"/>
        <v>6968</v>
      </c>
      <c r="AO25" s="11">
        <f t="shared" si="9"/>
        <v>169193</v>
      </c>
      <c r="AP25" s="11">
        <f t="shared" si="10"/>
        <v>0</v>
      </c>
      <c r="AQ25" s="11">
        <f t="shared" si="11"/>
        <v>0</v>
      </c>
      <c r="AR25" s="11">
        <f t="shared" si="12"/>
        <v>0</v>
      </c>
      <c r="AS25" s="11">
        <f t="shared" si="13"/>
        <v>0</v>
      </c>
      <c r="AT25" s="14"/>
      <c r="AU25" s="10" t="s">
        <v>32</v>
      </c>
      <c r="AV25" s="11">
        <f t="shared" si="0"/>
        <v>5802</v>
      </c>
      <c r="AW25" s="11">
        <f t="shared" si="1"/>
        <v>119239</v>
      </c>
      <c r="AX25" s="11">
        <f t="shared" si="2"/>
        <v>1166</v>
      </c>
      <c r="AY25" s="11">
        <f t="shared" si="3"/>
        <v>49954</v>
      </c>
      <c r="AZ25" s="11">
        <f t="shared" si="4"/>
        <v>0</v>
      </c>
      <c r="BA25" s="11">
        <f t="shared" si="5"/>
        <v>0</v>
      </c>
    </row>
    <row r="26" spans="1:53" s="5" customFormat="1" x14ac:dyDescent="0.2">
      <c r="A26" s="10" t="s">
        <v>33</v>
      </c>
      <c r="B26" s="11">
        <v>3256</v>
      </c>
      <c r="C26" s="11">
        <v>47698</v>
      </c>
      <c r="D26" s="11">
        <v>33924</v>
      </c>
      <c r="E26" s="11">
        <v>361509</v>
      </c>
      <c r="F26" s="11">
        <v>8434</v>
      </c>
      <c r="G26" s="11">
        <v>133363</v>
      </c>
      <c r="H26" s="11"/>
      <c r="I26" s="11"/>
      <c r="J26" s="11">
        <v>47208</v>
      </c>
      <c r="K26" s="11">
        <v>3222621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>
        <f t="shared" si="6"/>
        <v>92822</v>
      </c>
      <c r="AK26" s="11">
        <f t="shared" si="7"/>
        <v>3765191</v>
      </c>
      <c r="AM26" s="10" t="s">
        <v>33</v>
      </c>
      <c r="AN26" s="11">
        <f t="shared" si="8"/>
        <v>92822</v>
      </c>
      <c r="AO26" s="11">
        <f t="shared" si="9"/>
        <v>3765191</v>
      </c>
      <c r="AP26" s="11">
        <f t="shared" si="10"/>
        <v>0</v>
      </c>
      <c r="AQ26" s="11">
        <f t="shared" si="11"/>
        <v>0</v>
      </c>
      <c r="AR26" s="11">
        <f t="shared" si="12"/>
        <v>0</v>
      </c>
      <c r="AS26" s="11">
        <f t="shared" si="13"/>
        <v>0</v>
      </c>
      <c r="AT26" s="14"/>
      <c r="AU26" s="10" t="s">
        <v>33</v>
      </c>
      <c r="AV26" s="11">
        <f t="shared" si="0"/>
        <v>45614</v>
      </c>
      <c r="AW26" s="11">
        <f t="shared" si="1"/>
        <v>542570</v>
      </c>
      <c r="AX26" s="11">
        <f t="shared" si="2"/>
        <v>47208</v>
      </c>
      <c r="AY26" s="11">
        <f t="shared" si="3"/>
        <v>3222621</v>
      </c>
      <c r="AZ26" s="11">
        <f t="shared" si="4"/>
        <v>0</v>
      </c>
      <c r="BA26" s="11">
        <f t="shared" si="5"/>
        <v>0</v>
      </c>
    </row>
    <row r="27" spans="1:53" s="5" customFormat="1" x14ac:dyDescent="0.2">
      <c r="A27" s="10" t="s">
        <v>34</v>
      </c>
      <c r="B27" s="11">
        <v>1313</v>
      </c>
      <c r="C27" s="11">
        <v>12792</v>
      </c>
      <c r="D27" s="11">
        <v>5090</v>
      </c>
      <c r="E27" s="11">
        <v>134972</v>
      </c>
      <c r="F27" s="11">
        <v>675</v>
      </c>
      <c r="G27" s="11">
        <v>11793</v>
      </c>
      <c r="H27" s="11"/>
      <c r="I27" s="11"/>
      <c r="J27" s="11">
        <v>1970</v>
      </c>
      <c r="K27" s="11">
        <v>148782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>
        <f t="shared" si="6"/>
        <v>9048</v>
      </c>
      <c r="AK27" s="11">
        <f t="shared" si="7"/>
        <v>308339</v>
      </c>
      <c r="AM27" s="10" t="s">
        <v>34</v>
      </c>
      <c r="AN27" s="11">
        <f t="shared" si="8"/>
        <v>9048</v>
      </c>
      <c r="AO27" s="11">
        <f t="shared" si="9"/>
        <v>308339</v>
      </c>
      <c r="AP27" s="11">
        <f t="shared" si="10"/>
        <v>0</v>
      </c>
      <c r="AQ27" s="11">
        <f t="shared" si="11"/>
        <v>0</v>
      </c>
      <c r="AR27" s="11">
        <f t="shared" si="12"/>
        <v>0</v>
      </c>
      <c r="AS27" s="11">
        <f t="shared" si="13"/>
        <v>0</v>
      </c>
      <c r="AT27" s="14"/>
      <c r="AU27" s="10" t="s">
        <v>34</v>
      </c>
      <c r="AV27" s="11">
        <f t="shared" si="0"/>
        <v>7078</v>
      </c>
      <c r="AW27" s="11">
        <f t="shared" si="1"/>
        <v>159557</v>
      </c>
      <c r="AX27" s="11">
        <f t="shared" si="2"/>
        <v>1970</v>
      </c>
      <c r="AY27" s="11">
        <f t="shared" si="3"/>
        <v>148782</v>
      </c>
      <c r="AZ27" s="11">
        <f t="shared" si="4"/>
        <v>0</v>
      </c>
      <c r="BA27" s="11">
        <f t="shared" si="5"/>
        <v>0</v>
      </c>
    </row>
    <row r="28" spans="1:53" s="5" customFormat="1" x14ac:dyDescent="0.2">
      <c r="A28" s="10" t="s">
        <v>35</v>
      </c>
      <c r="B28" s="11">
        <v>1549</v>
      </c>
      <c r="C28" s="11">
        <v>17054</v>
      </c>
      <c r="D28" s="11">
        <v>11448</v>
      </c>
      <c r="E28" s="11">
        <v>186661</v>
      </c>
      <c r="F28" s="11">
        <v>2930</v>
      </c>
      <c r="G28" s="11">
        <v>51988</v>
      </c>
      <c r="H28" s="11"/>
      <c r="I28" s="11"/>
      <c r="J28" s="11">
        <v>8108</v>
      </c>
      <c r="K28" s="11">
        <v>306633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>
        <f t="shared" si="6"/>
        <v>24035</v>
      </c>
      <c r="AK28" s="11">
        <f t="shared" si="7"/>
        <v>562336</v>
      </c>
      <c r="AM28" s="10" t="s">
        <v>35</v>
      </c>
      <c r="AN28" s="11">
        <f t="shared" si="8"/>
        <v>24035</v>
      </c>
      <c r="AO28" s="11">
        <f t="shared" si="9"/>
        <v>562336</v>
      </c>
      <c r="AP28" s="11">
        <f t="shared" si="10"/>
        <v>0</v>
      </c>
      <c r="AQ28" s="11">
        <f t="shared" si="11"/>
        <v>0</v>
      </c>
      <c r="AR28" s="11">
        <f t="shared" si="12"/>
        <v>0</v>
      </c>
      <c r="AS28" s="11">
        <f t="shared" si="13"/>
        <v>0</v>
      </c>
      <c r="AT28" s="14"/>
      <c r="AU28" s="10" t="s">
        <v>35</v>
      </c>
      <c r="AV28" s="11">
        <f t="shared" si="0"/>
        <v>15927</v>
      </c>
      <c r="AW28" s="11">
        <f t="shared" si="1"/>
        <v>255703</v>
      </c>
      <c r="AX28" s="11">
        <f t="shared" si="2"/>
        <v>8108</v>
      </c>
      <c r="AY28" s="11">
        <f t="shared" si="3"/>
        <v>306633</v>
      </c>
      <c r="AZ28" s="11">
        <f t="shared" si="4"/>
        <v>0</v>
      </c>
      <c r="BA28" s="11">
        <f t="shared" si="5"/>
        <v>0</v>
      </c>
    </row>
    <row r="29" spans="1:53" s="5" customFormat="1" x14ac:dyDescent="0.2">
      <c r="A29" s="10" t="s">
        <v>36</v>
      </c>
      <c r="B29" s="11">
        <v>668</v>
      </c>
      <c r="C29" s="11">
        <v>8552</v>
      </c>
      <c r="D29" s="11">
        <v>6111</v>
      </c>
      <c r="E29" s="11">
        <v>77157</v>
      </c>
      <c r="F29" s="11">
        <v>1146</v>
      </c>
      <c r="G29" s="11">
        <v>19653</v>
      </c>
      <c r="H29" s="11"/>
      <c r="I29" s="11"/>
      <c r="J29" s="11">
        <v>2826</v>
      </c>
      <c r="K29" s="11">
        <v>110156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>
        <f t="shared" si="6"/>
        <v>10751</v>
      </c>
      <c r="AK29" s="11">
        <f t="shared" si="7"/>
        <v>215518</v>
      </c>
      <c r="AM29" s="10" t="s">
        <v>36</v>
      </c>
      <c r="AN29" s="11">
        <f t="shared" si="8"/>
        <v>10751</v>
      </c>
      <c r="AO29" s="11">
        <f t="shared" si="9"/>
        <v>215518</v>
      </c>
      <c r="AP29" s="11">
        <f t="shared" si="10"/>
        <v>0</v>
      </c>
      <c r="AQ29" s="11">
        <f t="shared" si="11"/>
        <v>0</v>
      </c>
      <c r="AR29" s="11">
        <f t="shared" si="12"/>
        <v>0</v>
      </c>
      <c r="AS29" s="11">
        <f t="shared" si="13"/>
        <v>0</v>
      </c>
      <c r="AT29" s="14"/>
      <c r="AU29" s="10" t="s">
        <v>36</v>
      </c>
      <c r="AV29" s="11">
        <f>B29+D29+F29+H29+N29+P29+R29+X29+Z29+AB29+AD29</f>
        <v>7925</v>
      </c>
      <c r="AW29" s="11">
        <f>C29+E29+G29+I29+O29+Q29+S29+Y29+AA29+AC29+AE29</f>
        <v>105362</v>
      </c>
      <c r="AX29" s="11">
        <f>J29+T29+AF29</f>
        <v>2826</v>
      </c>
      <c r="AY29" s="11">
        <f>K29+U29+AG29</f>
        <v>110156</v>
      </c>
      <c r="AZ29" s="11">
        <f>L29+V29+AH29</f>
        <v>0</v>
      </c>
      <c r="BA29" s="11">
        <f>M29+W29+AI29</f>
        <v>0</v>
      </c>
    </row>
    <row r="30" spans="1:53" s="5" customFormat="1" x14ac:dyDescent="0.2">
      <c r="A30" s="10" t="s">
        <v>37</v>
      </c>
      <c r="B30" s="11">
        <v>791</v>
      </c>
      <c r="C30" s="11">
        <v>9760</v>
      </c>
      <c r="D30" s="11">
        <v>4209</v>
      </c>
      <c r="E30" s="11">
        <v>89588</v>
      </c>
      <c r="F30" s="11">
        <v>549</v>
      </c>
      <c r="G30" s="11">
        <v>10753</v>
      </c>
      <c r="H30" s="11"/>
      <c r="I30" s="11"/>
      <c r="J30" s="11">
        <v>1475</v>
      </c>
      <c r="K30" s="11">
        <v>67418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f t="shared" si="6"/>
        <v>7024</v>
      </c>
      <c r="AK30" s="11">
        <f t="shared" si="7"/>
        <v>177519</v>
      </c>
      <c r="AM30" s="10" t="s">
        <v>37</v>
      </c>
      <c r="AN30" s="11">
        <f t="shared" si="8"/>
        <v>7024</v>
      </c>
      <c r="AO30" s="11">
        <f t="shared" si="9"/>
        <v>177519</v>
      </c>
      <c r="AP30" s="11">
        <f t="shared" si="10"/>
        <v>0</v>
      </c>
      <c r="AQ30" s="11">
        <f t="shared" si="11"/>
        <v>0</v>
      </c>
      <c r="AR30" s="11">
        <f t="shared" si="12"/>
        <v>0</v>
      </c>
      <c r="AS30" s="11">
        <f t="shared" si="13"/>
        <v>0</v>
      </c>
      <c r="AT30" s="14"/>
      <c r="AU30" s="10" t="s">
        <v>37</v>
      </c>
      <c r="AV30" s="11">
        <f t="shared" ref="AV30:AW38" si="14">B30+D30+F30+H30+N30+P30+R30+X30+Z30+AB30+AD30</f>
        <v>5549</v>
      </c>
      <c r="AW30" s="11">
        <f t="shared" si="14"/>
        <v>110101</v>
      </c>
      <c r="AX30" s="11">
        <f t="shared" ref="AX30:AY38" si="15">J30+T30+AF30</f>
        <v>1475</v>
      </c>
      <c r="AY30" s="11">
        <f t="shared" si="15"/>
        <v>67418</v>
      </c>
      <c r="AZ30" s="11">
        <f t="shared" ref="AZ30:BA38" si="16">L30+V30+AH30</f>
        <v>0</v>
      </c>
      <c r="BA30" s="11">
        <f t="shared" si="16"/>
        <v>0</v>
      </c>
    </row>
    <row r="31" spans="1:53" s="5" customFormat="1" x14ac:dyDescent="0.2">
      <c r="A31" s="10" t="s">
        <v>38</v>
      </c>
      <c r="B31" s="11">
        <v>1570</v>
      </c>
      <c r="C31" s="11">
        <v>22530</v>
      </c>
      <c r="D31" s="11">
        <v>8131</v>
      </c>
      <c r="E31" s="11">
        <v>219563</v>
      </c>
      <c r="F31" s="11">
        <v>1348</v>
      </c>
      <c r="G31" s="11">
        <v>28126</v>
      </c>
      <c r="H31" s="11"/>
      <c r="I31" s="11"/>
      <c r="J31" s="11">
        <v>5359</v>
      </c>
      <c r="K31" s="11">
        <v>616394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>
        <f t="shared" si="6"/>
        <v>16408</v>
      </c>
      <c r="AK31" s="11">
        <f t="shared" si="7"/>
        <v>886613</v>
      </c>
      <c r="AM31" s="10" t="s">
        <v>38</v>
      </c>
      <c r="AN31" s="11">
        <f t="shared" si="8"/>
        <v>16408</v>
      </c>
      <c r="AO31" s="11">
        <f t="shared" si="9"/>
        <v>886613</v>
      </c>
      <c r="AP31" s="11">
        <f t="shared" si="10"/>
        <v>0</v>
      </c>
      <c r="AQ31" s="11">
        <f t="shared" si="11"/>
        <v>0</v>
      </c>
      <c r="AR31" s="11">
        <f t="shared" si="12"/>
        <v>0</v>
      </c>
      <c r="AS31" s="11">
        <f t="shared" si="13"/>
        <v>0</v>
      </c>
      <c r="AT31" s="14"/>
      <c r="AU31" s="10" t="s">
        <v>38</v>
      </c>
      <c r="AV31" s="11">
        <f t="shared" si="14"/>
        <v>11049</v>
      </c>
      <c r="AW31" s="11">
        <f t="shared" si="14"/>
        <v>270219</v>
      </c>
      <c r="AX31" s="11">
        <f t="shared" si="15"/>
        <v>5359</v>
      </c>
      <c r="AY31" s="11">
        <f t="shared" si="15"/>
        <v>616394</v>
      </c>
      <c r="AZ31" s="11">
        <f t="shared" si="16"/>
        <v>0</v>
      </c>
      <c r="BA31" s="11">
        <f t="shared" si="16"/>
        <v>0</v>
      </c>
    </row>
    <row r="32" spans="1:53" s="5" customFormat="1" x14ac:dyDescent="0.2">
      <c r="A32" s="10" t="s">
        <v>39</v>
      </c>
      <c r="B32" s="11">
        <v>612</v>
      </c>
      <c r="C32" s="11">
        <v>6940</v>
      </c>
      <c r="D32" s="11">
        <v>11675</v>
      </c>
      <c r="E32" s="11">
        <v>185606</v>
      </c>
      <c r="F32" s="11">
        <v>3311</v>
      </c>
      <c r="G32" s="11">
        <v>62303</v>
      </c>
      <c r="H32" s="11"/>
      <c r="I32" s="11"/>
      <c r="J32" s="11">
        <v>7534</v>
      </c>
      <c r="K32" s="11">
        <v>397981</v>
      </c>
      <c r="L32" s="11"/>
      <c r="M32" s="11"/>
      <c r="N32" s="11">
        <v>1060</v>
      </c>
      <c r="O32" s="11">
        <v>15754</v>
      </c>
      <c r="P32" s="11">
        <v>4405</v>
      </c>
      <c r="Q32" s="11">
        <v>213837</v>
      </c>
      <c r="R32" s="11">
        <v>330</v>
      </c>
      <c r="S32" s="11">
        <v>14213</v>
      </c>
      <c r="T32" s="11">
        <v>1014</v>
      </c>
      <c r="U32" s="11">
        <v>67793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>
        <f t="shared" si="6"/>
        <v>29941</v>
      </c>
      <c r="AK32" s="11">
        <f t="shared" si="7"/>
        <v>964427</v>
      </c>
      <c r="AM32" s="10" t="s">
        <v>39</v>
      </c>
      <c r="AN32" s="11">
        <f t="shared" si="8"/>
        <v>23132</v>
      </c>
      <c r="AO32" s="11">
        <f t="shared" si="9"/>
        <v>652830</v>
      </c>
      <c r="AP32" s="11">
        <f t="shared" si="10"/>
        <v>6809</v>
      </c>
      <c r="AQ32" s="11">
        <f t="shared" si="11"/>
        <v>311597</v>
      </c>
      <c r="AR32" s="11">
        <f t="shared" si="12"/>
        <v>0</v>
      </c>
      <c r="AS32" s="11">
        <f t="shared" si="13"/>
        <v>0</v>
      </c>
      <c r="AT32" s="14"/>
      <c r="AU32" s="10" t="s">
        <v>39</v>
      </c>
      <c r="AV32" s="11">
        <f t="shared" si="14"/>
        <v>21393</v>
      </c>
      <c r="AW32" s="11">
        <f t="shared" si="14"/>
        <v>498653</v>
      </c>
      <c r="AX32" s="11">
        <f t="shared" si="15"/>
        <v>8548</v>
      </c>
      <c r="AY32" s="11">
        <f t="shared" si="15"/>
        <v>465774</v>
      </c>
      <c r="AZ32" s="11">
        <f t="shared" si="16"/>
        <v>0</v>
      </c>
      <c r="BA32" s="11">
        <f t="shared" si="16"/>
        <v>0</v>
      </c>
    </row>
    <row r="33" spans="1:53" s="5" customFormat="1" x14ac:dyDescent="0.2">
      <c r="A33" s="10" t="s">
        <v>40</v>
      </c>
      <c r="B33" s="11">
        <v>282</v>
      </c>
      <c r="C33" s="11">
        <v>2472</v>
      </c>
      <c r="D33" s="11">
        <v>3113</v>
      </c>
      <c r="E33" s="11">
        <v>47376</v>
      </c>
      <c r="F33" s="11">
        <v>1038</v>
      </c>
      <c r="G33" s="11">
        <v>21267</v>
      </c>
      <c r="H33" s="11"/>
      <c r="I33" s="11"/>
      <c r="J33" s="11">
        <v>1349</v>
      </c>
      <c r="K33" s="11">
        <v>57095</v>
      </c>
      <c r="L33" s="11"/>
      <c r="M33" s="11"/>
      <c r="N33" s="11">
        <v>503</v>
      </c>
      <c r="O33" s="11">
        <v>6050</v>
      </c>
      <c r="P33" s="11">
        <v>2279</v>
      </c>
      <c r="Q33" s="11">
        <v>119499</v>
      </c>
      <c r="R33" s="11">
        <v>211</v>
      </c>
      <c r="S33" s="11">
        <v>8710</v>
      </c>
      <c r="T33" s="11">
        <v>636</v>
      </c>
      <c r="U33" s="11">
        <v>39694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>
        <f t="shared" si="6"/>
        <v>9411</v>
      </c>
      <c r="AK33" s="11">
        <f t="shared" si="7"/>
        <v>302163</v>
      </c>
      <c r="AM33" s="10" t="s">
        <v>40</v>
      </c>
      <c r="AN33" s="11">
        <f t="shared" si="8"/>
        <v>5782</v>
      </c>
      <c r="AO33" s="11">
        <f t="shared" si="9"/>
        <v>128210</v>
      </c>
      <c r="AP33" s="11">
        <f t="shared" si="10"/>
        <v>3629</v>
      </c>
      <c r="AQ33" s="11">
        <f t="shared" si="11"/>
        <v>173953</v>
      </c>
      <c r="AR33" s="11">
        <f t="shared" si="12"/>
        <v>0</v>
      </c>
      <c r="AS33" s="11">
        <f t="shared" si="13"/>
        <v>0</v>
      </c>
      <c r="AT33" s="14"/>
      <c r="AU33" s="10" t="s">
        <v>40</v>
      </c>
      <c r="AV33" s="11">
        <f t="shared" si="14"/>
        <v>7426</v>
      </c>
      <c r="AW33" s="11">
        <f t="shared" si="14"/>
        <v>205374</v>
      </c>
      <c r="AX33" s="11">
        <f t="shared" si="15"/>
        <v>1985</v>
      </c>
      <c r="AY33" s="11">
        <f t="shared" si="15"/>
        <v>96789</v>
      </c>
      <c r="AZ33" s="11">
        <f t="shared" si="16"/>
        <v>0</v>
      </c>
      <c r="BA33" s="11">
        <f t="shared" si="16"/>
        <v>0</v>
      </c>
    </row>
    <row r="34" spans="1:53" s="5" customFormat="1" x14ac:dyDescent="0.2">
      <c r="A34" s="10" t="s">
        <v>41</v>
      </c>
      <c r="B34" s="11">
        <v>741</v>
      </c>
      <c r="C34" s="11">
        <v>8108</v>
      </c>
      <c r="D34" s="11">
        <v>17013</v>
      </c>
      <c r="E34" s="11">
        <v>239677</v>
      </c>
      <c r="F34" s="11">
        <v>4018</v>
      </c>
      <c r="G34" s="11">
        <v>80281</v>
      </c>
      <c r="H34" s="11"/>
      <c r="I34" s="11"/>
      <c r="J34" s="11">
        <v>8646</v>
      </c>
      <c r="K34" s="11">
        <v>444489</v>
      </c>
      <c r="L34" s="11"/>
      <c r="M34" s="11"/>
      <c r="N34" s="11">
        <v>627</v>
      </c>
      <c r="O34" s="11">
        <v>9862</v>
      </c>
      <c r="P34" s="11">
        <v>2067</v>
      </c>
      <c r="Q34" s="11">
        <v>89468</v>
      </c>
      <c r="R34" s="11">
        <v>217</v>
      </c>
      <c r="S34" s="11">
        <v>8073</v>
      </c>
      <c r="T34" s="11">
        <v>575</v>
      </c>
      <c r="U34" s="11">
        <v>72722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>
        <f t="shared" si="6"/>
        <v>33904</v>
      </c>
      <c r="AK34" s="11">
        <f t="shared" si="7"/>
        <v>952680</v>
      </c>
      <c r="AM34" s="10" t="s">
        <v>41</v>
      </c>
      <c r="AN34" s="11">
        <f t="shared" si="8"/>
        <v>30418</v>
      </c>
      <c r="AO34" s="11">
        <f t="shared" si="9"/>
        <v>772555</v>
      </c>
      <c r="AP34" s="11">
        <f t="shared" si="10"/>
        <v>3486</v>
      </c>
      <c r="AQ34" s="11">
        <f t="shared" si="11"/>
        <v>180125</v>
      </c>
      <c r="AR34" s="11">
        <f t="shared" si="12"/>
        <v>0</v>
      </c>
      <c r="AS34" s="11">
        <f t="shared" si="13"/>
        <v>0</v>
      </c>
      <c r="AT34" s="14"/>
      <c r="AU34" s="10" t="s">
        <v>41</v>
      </c>
      <c r="AV34" s="11">
        <f t="shared" si="14"/>
        <v>24683</v>
      </c>
      <c r="AW34" s="11">
        <f t="shared" si="14"/>
        <v>435469</v>
      </c>
      <c r="AX34" s="11">
        <f t="shared" si="15"/>
        <v>9221</v>
      </c>
      <c r="AY34" s="11">
        <f t="shared" si="15"/>
        <v>517211</v>
      </c>
      <c r="AZ34" s="11">
        <f t="shared" si="16"/>
        <v>0</v>
      </c>
      <c r="BA34" s="11">
        <f t="shared" si="16"/>
        <v>0</v>
      </c>
    </row>
    <row r="35" spans="1:53" s="5" customFormat="1" x14ac:dyDescent="0.2">
      <c r="A35" s="10" t="s">
        <v>42</v>
      </c>
      <c r="B35" s="11">
        <v>1112</v>
      </c>
      <c r="C35" s="11">
        <v>8939</v>
      </c>
      <c r="D35" s="11">
        <v>5519</v>
      </c>
      <c r="E35" s="11">
        <v>80819</v>
      </c>
      <c r="F35" s="11">
        <v>1260</v>
      </c>
      <c r="G35" s="11">
        <v>28243</v>
      </c>
      <c r="H35" s="11"/>
      <c r="I35" s="11"/>
      <c r="J35" s="11">
        <v>1831</v>
      </c>
      <c r="K35" s="11">
        <v>222402</v>
      </c>
      <c r="L35" s="11"/>
      <c r="M35" s="11"/>
      <c r="N35" s="11">
        <v>6777</v>
      </c>
      <c r="O35" s="11">
        <v>96002</v>
      </c>
      <c r="P35" s="11">
        <v>8009</v>
      </c>
      <c r="Q35" s="11">
        <v>417759</v>
      </c>
      <c r="R35" s="11">
        <v>286</v>
      </c>
      <c r="S35" s="11">
        <v>8390</v>
      </c>
      <c r="T35" s="11">
        <v>2595</v>
      </c>
      <c r="U35" s="11">
        <v>347353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>
        <f t="shared" si="6"/>
        <v>27389</v>
      </c>
      <c r="AK35" s="11">
        <f t="shared" si="7"/>
        <v>1209907</v>
      </c>
      <c r="AM35" s="10" t="s">
        <v>42</v>
      </c>
      <c r="AN35" s="11">
        <f t="shared" si="8"/>
        <v>9722</v>
      </c>
      <c r="AO35" s="11">
        <f t="shared" si="9"/>
        <v>340403</v>
      </c>
      <c r="AP35" s="11">
        <f t="shared" si="10"/>
        <v>17667</v>
      </c>
      <c r="AQ35" s="11">
        <f t="shared" si="11"/>
        <v>869504</v>
      </c>
      <c r="AR35" s="11">
        <f t="shared" si="12"/>
        <v>0</v>
      </c>
      <c r="AS35" s="11">
        <f t="shared" si="13"/>
        <v>0</v>
      </c>
      <c r="AT35" s="14"/>
      <c r="AU35" s="10" t="s">
        <v>42</v>
      </c>
      <c r="AV35" s="11">
        <f t="shared" si="14"/>
        <v>22963</v>
      </c>
      <c r="AW35" s="11">
        <f t="shared" si="14"/>
        <v>640152</v>
      </c>
      <c r="AX35" s="11">
        <f t="shared" si="15"/>
        <v>4426</v>
      </c>
      <c r="AY35" s="11">
        <f t="shared" si="15"/>
        <v>569755</v>
      </c>
      <c r="AZ35" s="11">
        <f t="shared" si="16"/>
        <v>0</v>
      </c>
      <c r="BA35" s="11">
        <f t="shared" si="16"/>
        <v>0</v>
      </c>
    </row>
    <row r="36" spans="1:53" s="5" customFormat="1" x14ac:dyDescent="0.2">
      <c r="A36" s="10" t="s">
        <v>43</v>
      </c>
      <c r="B36" s="11">
        <v>431</v>
      </c>
      <c r="C36" s="11">
        <v>4007</v>
      </c>
      <c r="D36" s="11">
        <v>12537</v>
      </c>
      <c r="E36" s="11">
        <v>203247</v>
      </c>
      <c r="F36" s="11">
        <v>2488</v>
      </c>
      <c r="G36" s="11">
        <v>49794</v>
      </c>
      <c r="H36" s="11">
        <v>255</v>
      </c>
      <c r="I36" s="11">
        <v>15326</v>
      </c>
      <c r="J36" s="11">
        <v>8521</v>
      </c>
      <c r="K36" s="11">
        <v>476793</v>
      </c>
      <c r="L36" s="11">
        <v>5</v>
      </c>
      <c r="M36" s="11">
        <v>140</v>
      </c>
      <c r="N36" s="11">
        <v>550</v>
      </c>
      <c r="O36" s="11">
        <v>6752</v>
      </c>
      <c r="P36" s="11">
        <v>1832</v>
      </c>
      <c r="Q36" s="11">
        <v>130627</v>
      </c>
      <c r="R36" s="11">
        <v>150</v>
      </c>
      <c r="S36" s="11">
        <v>9573</v>
      </c>
      <c r="T36" s="11">
        <v>324</v>
      </c>
      <c r="U36" s="11">
        <v>42315</v>
      </c>
      <c r="V36" s="11"/>
      <c r="W36" s="11">
        <v>0</v>
      </c>
      <c r="X36" s="11">
        <v>59</v>
      </c>
      <c r="Y36" s="11">
        <v>457</v>
      </c>
      <c r="Z36" s="11">
        <v>498</v>
      </c>
      <c r="AA36" s="11">
        <v>18314</v>
      </c>
      <c r="AB36" s="11">
        <v>114</v>
      </c>
      <c r="AC36" s="11">
        <v>2604</v>
      </c>
      <c r="AD36" s="11">
        <v>0</v>
      </c>
      <c r="AE36" s="11">
        <v>0</v>
      </c>
      <c r="AF36" s="11">
        <v>37</v>
      </c>
      <c r="AG36" s="11">
        <v>5195</v>
      </c>
      <c r="AH36" s="11">
        <v>2</v>
      </c>
      <c r="AI36" s="11">
        <v>2</v>
      </c>
      <c r="AJ36" s="11">
        <f t="shared" si="6"/>
        <v>27803</v>
      </c>
      <c r="AK36" s="11">
        <f t="shared" si="7"/>
        <v>965146</v>
      </c>
      <c r="AM36" s="10" t="s">
        <v>43</v>
      </c>
      <c r="AN36" s="11">
        <f t="shared" si="8"/>
        <v>24237</v>
      </c>
      <c r="AO36" s="11">
        <f t="shared" si="9"/>
        <v>749307</v>
      </c>
      <c r="AP36" s="11">
        <f t="shared" si="10"/>
        <v>2856</v>
      </c>
      <c r="AQ36" s="11">
        <f t="shared" si="11"/>
        <v>189267</v>
      </c>
      <c r="AR36" s="11">
        <f>X36+Z36+AB36+AD36+AF36+AH36</f>
        <v>710</v>
      </c>
      <c r="AS36" s="11">
        <f t="shared" si="13"/>
        <v>26572</v>
      </c>
      <c r="AT36" s="14"/>
      <c r="AU36" s="10" t="s">
        <v>43</v>
      </c>
      <c r="AV36" s="11">
        <f t="shared" si="14"/>
        <v>18914</v>
      </c>
      <c r="AW36" s="11">
        <f t="shared" si="14"/>
        <v>440701</v>
      </c>
      <c r="AX36" s="11">
        <f t="shared" si="15"/>
        <v>8882</v>
      </c>
      <c r="AY36" s="11">
        <f t="shared" si="15"/>
        <v>524303</v>
      </c>
      <c r="AZ36" s="11">
        <f t="shared" si="16"/>
        <v>7</v>
      </c>
      <c r="BA36" s="11">
        <f t="shared" si="16"/>
        <v>142</v>
      </c>
    </row>
    <row r="37" spans="1:53" s="5" customFormat="1" x14ac:dyDescent="0.2">
      <c r="A37" s="10" t="s">
        <v>44</v>
      </c>
      <c r="B37" s="11">
        <v>99</v>
      </c>
      <c r="C37" s="11">
        <v>742</v>
      </c>
      <c r="D37" s="11">
        <v>1890</v>
      </c>
      <c r="E37" s="11">
        <v>29141</v>
      </c>
      <c r="F37" s="11">
        <v>599</v>
      </c>
      <c r="G37" s="11">
        <v>12324</v>
      </c>
      <c r="H37" s="11">
        <v>97</v>
      </c>
      <c r="I37" s="11">
        <v>6299</v>
      </c>
      <c r="J37" s="11">
        <v>1022</v>
      </c>
      <c r="K37" s="11">
        <v>46143</v>
      </c>
      <c r="L37" s="11">
        <v>1</v>
      </c>
      <c r="M37" s="11">
        <v>14</v>
      </c>
      <c r="N37" s="11">
        <v>538</v>
      </c>
      <c r="O37" s="11">
        <v>8881</v>
      </c>
      <c r="P37" s="11">
        <v>2149</v>
      </c>
      <c r="Q37" s="11">
        <v>167851</v>
      </c>
      <c r="R37" s="11">
        <v>82</v>
      </c>
      <c r="S37" s="11">
        <v>3563</v>
      </c>
      <c r="T37" s="11">
        <v>284</v>
      </c>
      <c r="U37" s="11">
        <v>34152</v>
      </c>
      <c r="V37" s="11">
        <v>3</v>
      </c>
      <c r="W37" s="11">
        <v>45</v>
      </c>
      <c r="X37" s="11">
        <v>142</v>
      </c>
      <c r="Y37" s="11">
        <v>1219</v>
      </c>
      <c r="Z37" s="11">
        <v>444</v>
      </c>
      <c r="AA37" s="11">
        <v>16616</v>
      </c>
      <c r="AB37" s="11">
        <v>104</v>
      </c>
      <c r="AC37" s="11">
        <v>1989</v>
      </c>
      <c r="AD37" s="11">
        <v>0</v>
      </c>
      <c r="AE37" s="11">
        <v>0</v>
      </c>
      <c r="AF37" s="11">
        <v>73</v>
      </c>
      <c r="AG37" s="11">
        <v>8034</v>
      </c>
      <c r="AH37" s="11">
        <v>0</v>
      </c>
      <c r="AI37" s="11">
        <v>0</v>
      </c>
      <c r="AJ37" s="11">
        <f t="shared" si="6"/>
        <v>7527</v>
      </c>
      <c r="AK37" s="11">
        <f t="shared" si="7"/>
        <v>337013</v>
      </c>
      <c r="AM37" s="10" t="s">
        <v>44</v>
      </c>
      <c r="AN37" s="11">
        <f t="shared" si="8"/>
        <v>3708</v>
      </c>
      <c r="AO37" s="11">
        <f t="shared" si="9"/>
        <v>94663</v>
      </c>
      <c r="AP37" s="11">
        <f t="shared" si="10"/>
        <v>3056</v>
      </c>
      <c r="AQ37" s="11">
        <f t="shared" si="11"/>
        <v>214492</v>
      </c>
      <c r="AR37" s="11">
        <f t="shared" si="12"/>
        <v>763</v>
      </c>
      <c r="AS37" s="11">
        <f t="shared" si="13"/>
        <v>27858</v>
      </c>
      <c r="AT37" s="14"/>
      <c r="AU37" s="10" t="s">
        <v>44</v>
      </c>
      <c r="AV37" s="11">
        <f t="shared" si="14"/>
        <v>6144</v>
      </c>
      <c r="AW37" s="11">
        <f t="shared" si="14"/>
        <v>248625</v>
      </c>
      <c r="AX37" s="11">
        <f t="shared" si="15"/>
        <v>1379</v>
      </c>
      <c r="AY37" s="11">
        <f t="shared" si="15"/>
        <v>88329</v>
      </c>
      <c r="AZ37" s="11">
        <f t="shared" si="16"/>
        <v>4</v>
      </c>
      <c r="BA37" s="11">
        <f t="shared" si="16"/>
        <v>59</v>
      </c>
    </row>
    <row r="38" spans="1:53" s="5" customFormat="1" x14ac:dyDescent="0.2">
      <c r="A38" s="10" t="s">
        <v>45</v>
      </c>
      <c r="B38" s="11">
        <v>77</v>
      </c>
      <c r="C38" s="11">
        <v>588</v>
      </c>
      <c r="D38" s="11">
        <v>1405</v>
      </c>
      <c r="E38" s="11">
        <v>21499</v>
      </c>
      <c r="F38" s="11">
        <v>413</v>
      </c>
      <c r="G38" s="11">
        <v>11796</v>
      </c>
      <c r="H38" s="11">
        <v>76</v>
      </c>
      <c r="I38" s="11">
        <v>2043</v>
      </c>
      <c r="J38" s="11">
        <v>453</v>
      </c>
      <c r="K38" s="11">
        <v>21397</v>
      </c>
      <c r="L38" s="11">
        <v>2</v>
      </c>
      <c r="M38" s="11">
        <v>3</v>
      </c>
      <c r="N38" s="11">
        <v>516</v>
      </c>
      <c r="O38" s="11">
        <v>7395</v>
      </c>
      <c r="P38" s="11">
        <v>2364</v>
      </c>
      <c r="Q38" s="11">
        <v>123160</v>
      </c>
      <c r="R38" s="11">
        <v>402</v>
      </c>
      <c r="S38" s="11">
        <v>26847</v>
      </c>
      <c r="T38" s="11">
        <v>462</v>
      </c>
      <c r="U38" s="11">
        <v>48437</v>
      </c>
      <c r="V38" s="11">
        <v>0</v>
      </c>
      <c r="W38" s="11">
        <v>0</v>
      </c>
      <c r="X38" s="11">
        <v>138</v>
      </c>
      <c r="Y38" s="11">
        <v>13629</v>
      </c>
      <c r="Z38" s="11">
        <v>346</v>
      </c>
      <c r="AA38" s="11">
        <v>10205</v>
      </c>
      <c r="AB38" s="11">
        <v>110</v>
      </c>
      <c r="AC38" s="11">
        <v>2846</v>
      </c>
      <c r="AD38" s="11">
        <v>0</v>
      </c>
      <c r="AE38" s="11">
        <v>0</v>
      </c>
      <c r="AF38" s="11">
        <v>185</v>
      </c>
      <c r="AG38" s="11">
        <v>13520</v>
      </c>
      <c r="AH38" s="11">
        <v>2</v>
      </c>
      <c r="AI38" s="11">
        <v>5</v>
      </c>
      <c r="AJ38" s="11">
        <f t="shared" si="6"/>
        <v>6951</v>
      </c>
      <c r="AK38" s="11">
        <f t="shared" si="7"/>
        <v>303370</v>
      </c>
      <c r="AM38" s="10" t="s">
        <v>45</v>
      </c>
      <c r="AN38" s="11">
        <f t="shared" si="8"/>
        <v>2426</v>
      </c>
      <c r="AO38" s="11">
        <f t="shared" si="9"/>
        <v>57326</v>
      </c>
      <c r="AP38" s="11">
        <f t="shared" si="10"/>
        <v>3744</v>
      </c>
      <c r="AQ38" s="11">
        <f t="shared" si="11"/>
        <v>205839</v>
      </c>
      <c r="AR38" s="11">
        <f t="shared" si="12"/>
        <v>781</v>
      </c>
      <c r="AS38" s="11">
        <f t="shared" si="13"/>
        <v>40205</v>
      </c>
      <c r="AT38" s="14"/>
      <c r="AU38" s="10" t="s">
        <v>45</v>
      </c>
      <c r="AV38" s="11">
        <f t="shared" si="14"/>
        <v>5847</v>
      </c>
      <c r="AW38" s="11">
        <f t="shared" si="14"/>
        <v>220008</v>
      </c>
      <c r="AX38" s="11">
        <f t="shared" si="15"/>
        <v>1100</v>
      </c>
      <c r="AY38" s="11">
        <f t="shared" si="15"/>
        <v>83354</v>
      </c>
      <c r="AZ38" s="11">
        <f t="shared" si="16"/>
        <v>4</v>
      </c>
      <c r="BA38" s="11">
        <f t="shared" si="16"/>
        <v>8</v>
      </c>
    </row>
    <row r="39" spans="1:53" x14ac:dyDescent="0.2">
      <c r="A39" s="5"/>
      <c r="AM39" s="5"/>
      <c r="AU39" s="5"/>
    </row>
    <row r="40" spans="1:53" x14ac:dyDescent="0.2">
      <c r="A40" s="4" t="s">
        <v>71</v>
      </c>
      <c r="AM40" s="4" t="s">
        <v>71</v>
      </c>
      <c r="AU40" s="4" t="s">
        <v>71</v>
      </c>
    </row>
  </sheetData>
  <mergeCells count="29">
    <mergeCell ref="B3:M3"/>
    <mergeCell ref="P4:Q4"/>
    <mergeCell ref="N4:O4"/>
    <mergeCell ref="B4:C4"/>
    <mergeCell ref="D4:E4"/>
    <mergeCell ref="F4:G4"/>
    <mergeCell ref="H4:I4"/>
    <mergeCell ref="J4:K4"/>
    <mergeCell ref="Z4:AA4"/>
    <mergeCell ref="X4:Y4"/>
    <mergeCell ref="V4:W4"/>
    <mergeCell ref="T4:U4"/>
    <mergeCell ref="R4:S4"/>
    <mergeCell ref="AU3:AU5"/>
    <mergeCell ref="AV3:AW4"/>
    <mergeCell ref="AX3:AY4"/>
    <mergeCell ref="AZ3:BA4"/>
    <mergeCell ref="A3:A5"/>
    <mergeCell ref="AM3:AM5"/>
    <mergeCell ref="AN3:AO4"/>
    <mergeCell ref="AP3:AQ4"/>
    <mergeCell ref="AR3:AS4"/>
    <mergeCell ref="L4:M4"/>
    <mergeCell ref="N3:W3"/>
    <mergeCell ref="X3:AI3"/>
    <mergeCell ref="AH4:AI4"/>
    <mergeCell ref="AF4:AG4"/>
    <mergeCell ref="AD4:AE4"/>
    <mergeCell ref="AB4:A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&amp;CFF Superblankett Årlig</oddHeader>
    <oddFooter>&amp;LCell 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T39"/>
  <sheetViews>
    <sheetView showGridLines="0" workbookViewId="0">
      <selection activeCell="P14" sqref="P14"/>
    </sheetView>
  </sheetViews>
  <sheetFormatPr defaultRowHeight="15" x14ac:dyDescent="0.25"/>
  <cols>
    <col min="1" max="1" width="17.85546875" style="1" customWidth="1"/>
    <col min="2" max="15" width="9.140625" style="1"/>
  </cols>
  <sheetData>
    <row r="1" spans="1:46" s="4" customFormat="1" ht="18" x14ac:dyDescent="0.25">
      <c r="A1" s="6" t="s">
        <v>72</v>
      </c>
      <c r="AL1" s="6" t="s">
        <v>69</v>
      </c>
      <c r="AT1" s="6" t="s">
        <v>69</v>
      </c>
    </row>
    <row r="2" spans="1:46" s="4" customFormat="1" ht="12.75" x14ac:dyDescent="0.2"/>
    <row r="3" spans="1:46" ht="15" customHeight="1" x14ac:dyDescent="0.25">
      <c r="A3" s="19" t="s">
        <v>2</v>
      </c>
      <c r="B3" s="32" t="s">
        <v>43</v>
      </c>
      <c r="C3" s="33"/>
      <c r="D3" s="32" t="s">
        <v>44</v>
      </c>
      <c r="E3" s="33"/>
      <c r="F3" s="32" t="s">
        <v>45</v>
      </c>
      <c r="G3" s="33"/>
      <c r="H3" s="32" t="s">
        <v>73</v>
      </c>
      <c r="I3" s="33"/>
    </row>
    <row r="4" spans="1:46" s="18" customFormat="1" ht="45" x14ac:dyDescent="0.25">
      <c r="A4" s="20"/>
      <c r="B4" s="21" t="s">
        <v>10</v>
      </c>
      <c r="C4" s="21" t="s">
        <v>70</v>
      </c>
      <c r="D4" s="21" t="s">
        <v>10</v>
      </c>
      <c r="E4" s="21" t="s">
        <v>70</v>
      </c>
      <c r="F4" s="21" t="s">
        <v>10</v>
      </c>
      <c r="G4" s="21" t="s">
        <v>70</v>
      </c>
      <c r="H4" s="21" t="s">
        <v>10</v>
      </c>
      <c r="I4" s="21" t="s">
        <v>70</v>
      </c>
      <c r="J4" s="17"/>
      <c r="K4" s="17"/>
      <c r="L4" s="17"/>
      <c r="M4" s="17"/>
      <c r="N4" s="17"/>
      <c r="O4" s="17"/>
    </row>
    <row r="5" spans="1:46" x14ac:dyDescent="0.25">
      <c r="A5" s="19" t="s">
        <v>57</v>
      </c>
      <c r="B5" s="22">
        <v>6273</v>
      </c>
      <c r="C5" s="22">
        <v>209496</v>
      </c>
      <c r="D5" s="22">
        <v>2105</v>
      </c>
      <c r="E5" s="22">
        <v>136851</v>
      </c>
      <c r="F5" s="22">
        <v>1106</v>
      </c>
      <c r="G5" s="22">
        <v>32398</v>
      </c>
      <c r="H5" s="22">
        <f t="shared" ref="H5:H27" si="0">B5+D5+F5</f>
        <v>9484</v>
      </c>
      <c r="I5" s="22">
        <f t="shared" ref="I5:I27" si="1">C5+E5+G5</f>
        <v>378745</v>
      </c>
    </row>
    <row r="6" spans="1:46" x14ac:dyDescent="0.25">
      <c r="A6" s="19" t="s">
        <v>59</v>
      </c>
      <c r="B6" s="22">
        <v>5556</v>
      </c>
      <c r="C6" s="22">
        <v>167558</v>
      </c>
      <c r="D6" s="22">
        <v>831</v>
      </c>
      <c r="E6" s="22">
        <v>24052</v>
      </c>
      <c r="F6" s="22">
        <v>1395</v>
      </c>
      <c r="G6" s="22">
        <v>76994</v>
      </c>
      <c r="H6" s="22">
        <f t="shared" si="0"/>
        <v>7782</v>
      </c>
      <c r="I6" s="22">
        <f t="shared" si="1"/>
        <v>268604</v>
      </c>
    </row>
    <row r="7" spans="1:46" x14ac:dyDescent="0.25">
      <c r="A7" s="19" t="s">
        <v>58</v>
      </c>
      <c r="B7" s="22">
        <v>3540</v>
      </c>
      <c r="C7" s="22">
        <v>145288</v>
      </c>
      <c r="D7" s="22">
        <v>317</v>
      </c>
      <c r="E7" s="22">
        <v>10796</v>
      </c>
      <c r="F7" s="22">
        <v>453</v>
      </c>
      <c r="G7" s="22">
        <v>12279</v>
      </c>
      <c r="H7" s="22">
        <f t="shared" si="0"/>
        <v>4310</v>
      </c>
      <c r="I7" s="22">
        <f t="shared" si="1"/>
        <v>168363</v>
      </c>
    </row>
    <row r="8" spans="1:46" x14ac:dyDescent="0.25">
      <c r="A8" s="19" t="s">
        <v>48</v>
      </c>
      <c r="B8" s="22">
        <v>1132</v>
      </c>
      <c r="C8" s="22">
        <v>57200</v>
      </c>
      <c r="D8" s="22">
        <v>796</v>
      </c>
      <c r="E8" s="22">
        <v>44104</v>
      </c>
      <c r="F8" s="22">
        <v>941</v>
      </c>
      <c r="G8" s="22">
        <v>47295</v>
      </c>
      <c r="H8" s="22">
        <f t="shared" si="0"/>
        <v>2869</v>
      </c>
      <c r="I8" s="22">
        <f t="shared" si="1"/>
        <v>148599</v>
      </c>
    </row>
    <row r="9" spans="1:46" ht="15" customHeight="1" x14ac:dyDescent="0.25">
      <c r="A9" s="23" t="s">
        <v>53</v>
      </c>
      <c r="B9" s="24">
        <v>2100</v>
      </c>
      <c r="C9" s="24">
        <v>47676</v>
      </c>
      <c r="D9" s="24">
        <v>120</v>
      </c>
      <c r="E9" s="24">
        <v>2470</v>
      </c>
      <c r="F9" s="22">
        <v>124</v>
      </c>
      <c r="G9" s="22">
        <v>3252</v>
      </c>
      <c r="H9" s="22">
        <f t="shared" si="0"/>
        <v>2344</v>
      </c>
      <c r="I9" s="22">
        <f t="shared" si="1"/>
        <v>53398</v>
      </c>
    </row>
    <row r="10" spans="1:46" x14ac:dyDescent="0.25">
      <c r="A10" s="23" t="s">
        <v>54</v>
      </c>
      <c r="B10" s="24">
        <v>1524</v>
      </c>
      <c r="C10" s="24">
        <v>44889</v>
      </c>
      <c r="D10" s="24">
        <v>318</v>
      </c>
      <c r="E10" s="24">
        <v>11893</v>
      </c>
      <c r="F10" s="24">
        <v>394</v>
      </c>
      <c r="G10" s="22">
        <v>28857</v>
      </c>
      <c r="H10" s="22">
        <f t="shared" si="0"/>
        <v>2236</v>
      </c>
      <c r="I10" s="22">
        <f t="shared" si="1"/>
        <v>85639</v>
      </c>
      <c r="P10" s="1"/>
      <c r="Q10" s="1"/>
      <c r="R10" s="1"/>
      <c r="S10" s="1"/>
      <c r="T10" s="1"/>
    </row>
    <row r="11" spans="1:46" x14ac:dyDescent="0.25">
      <c r="A11" s="19" t="s">
        <v>51</v>
      </c>
      <c r="B11" s="22">
        <v>1227</v>
      </c>
      <c r="C11" s="22">
        <v>29223</v>
      </c>
      <c r="D11" s="22">
        <v>279</v>
      </c>
      <c r="E11" s="22">
        <v>9998</v>
      </c>
      <c r="F11" s="22">
        <v>182</v>
      </c>
      <c r="G11" s="22">
        <v>7636</v>
      </c>
      <c r="H11" s="22">
        <f t="shared" si="0"/>
        <v>1688</v>
      </c>
      <c r="I11" s="22">
        <f t="shared" si="1"/>
        <v>46857</v>
      </c>
      <c r="P11" s="1"/>
      <c r="Q11" s="1"/>
      <c r="R11" s="1"/>
      <c r="S11" s="1"/>
      <c r="T11" s="1"/>
    </row>
    <row r="12" spans="1:46" x14ac:dyDescent="0.25">
      <c r="A12" s="19" t="s">
        <v>52</v>
      </c>
      <c r="B12" s="22">
        <v>1178</v>
      </c>
      <c r="C12" s="22">
        <v>33912</v>
      </c>
      <c r="D12" s="22">
        <v>226</v>
      </c>
      <c r="E12" s="22">
        <v>5087</v>
      </c>
      <c r="F12" s="22">
        <v>216</v>
      </c>
      <c r="G12" s="22">
        <v>10232</v>
      </c>
      <c r="H12" s="22">
        <f t="shared" si="0"/>
        <v>1620</v>
      </c>
      <c r="I12" s="22">
        <f t="shared" si="1"/>
        <v>49231</v>
      </c>
      <c r="J12" s="2"/>
      <c r="K12" s="2"/>
      <c r="L12" s="2"/>
      <c r="M12" s="2"/>
      <c r="P12" s="1"/>
      <c r="Q12" s="1"/>
      <c r="R12" s="1"/>
      <c r="S12" s="1"/>
      <c r="T12" s="1"/>
    </row>
    <row r="13" spans="1:46" x14ac:dyDescent="0.25">
      <c r="A13" s="19" t="s">
        <v>61</v>
      </c>
      <c r="B13" s="22">
        <v>1060</v>
      </c>
      <c r="C13" s="22">
        <v>86736</v>
      </c>
      <c r="D13" s="22">
        <v>157</v>
      </c>
      <c r="E13" s="22">
        <v>4933</v>
      </c>
      <c r="F13" s="22">
        <v>214</v>
      </c>
      <c r="G13" s="22">
        <v>14225</v>
      </c>
      <c r="H13" s="22">
        <f t="shared" si="0"/>
        <v>1431</v>
      </c>
      <c r="I13" s="22">
        <f t="shared" si="1"/>
        <v>105894</v>
      </c>
      <c r="J13" s="2"/>
      <c r="K13" s="2"/>
      <c r="L13" s="2"/>
      <c r="M13" s="2"/>
      <c r="P13" s="1"/>
      <c r="Q13" s="1"/>
      <c r="R13" s="1"/>
      <c r="S13" s="1"/>
      <c r="T13" s="1"/>
    </row>
    <row r="14" spans="1:46" x14ac:dyDescent="0.25">
      <c r="A14" s="19" t="s">
        <v>56</v>
      </c>
      <c r="B14" s="22">
        <v>1066</v>
      </c>
      <c r="C14" s="22">
        <v>19834</v>
      </c>
      <c r="D14" s="22">
        <v>109</v>
      </c>
      <c r="E14" s="22">
        <v>2333</v>
      </c>
      <c r="F14" s="22">
        <v>173</v>
      </c>
      <c r="G14" s="22">
        <v>5329</v>
      </c>
      <c r="H14" s="22">
        <f t="shared" si="0"/>
        <v>1348</v>
      </c>
      <c r="I14" s="22">
        <f t="shared" si="1"/>
        <v>27496</v>
      </c>
      <c r="J14" s="2"/>
      <c r="K14" s="2"/>
      <c r="L14" s="2"/>
      <c r="M14" s="2"/>
      <c r="P14" s="1"/>
      <c r="Q14" s="1"/>
      <c r="R14" s="1"/>
      <c r="S14" s="1"/>
      <c r="T14" s="1"/>
    </row>
    <row r="15" spans="1:46" x14ac:dyDescent="0.25">
      <c r="A15" s="19" t="s">
        <v>68</v>
      </c>
      <c r="B15" s="22">
        <v>227</v>
      </c>
      <c r="C15" s="22">
        <v>14167</v>
      </c>
      <c r="D15" s="22">
        <v>660</v>
      </c>
      <c r="E15" s="22">
        <v>30978</v>
      </c>
      <c r="F15" s="22">
        <v>171</v>
      </c>
      <c r="G15" s="22">
        <v>10631</v>
      </c>
      <c r="H15" s="22">
        <f t="shared" si="0"/>
        <v>1058</v>
      </c>
      <c r="I15" s="22">
        <f t="shared" si="1"/>
        <v>55776</v>
      </c>
      <c r="J15" s="2"/>
      <c r="K15" s="2"/>
      <c r="L15" s="2"/>
      <c r="M15" s="2"/>
      <c r="P15" s="1"/>
      <c r="Q15" s="1"/>
      <c r="R15" s="1"/>
      <c r="S15" s="1"/>
      <c r="T15" s="1"/>
    </row>
    <row r="16" spans="1:46" x14ac:dyDescent="0.25">
      <c r="A16" s="19" t="s">
        <v>50</v>
      </c>
      <c r="B16" s="22">
        <v>542</v>
      </c>
      <c r="C16" s="22">
        <v>24973</v>
      </c>
      <c r="D16" s="22">
        <v>139</v>
      </c>
      <c r="E16" s="22">
        <v>5648</v>
      </c>
      <c r="F16" s="22">
        <v>120</v>
      </c>
      <c r="G16" s="22">
        <v>4854</v>
      </c>
      <c r="H16" s="22">
        <f t="shared" si="0"/>
        <v>801</v>
      </c>
      <c r="I16" s="22">
        <f t="shared" si="1"/>
        <v>35475</v>
      </c>
      <c r="J16" s="2"/>
      <c r="K16" s="2"/>
      <c r="L16" s="2"/>
      <c r="M16" s="2"/>
      <c r="P16" s="1"/>
      <c r="Q16" s="1"/>
      <c r="R16" s="1"/>
      <c r="S16" s="1"/>
      <c r="T16" s="1"/>
    </row>
    <row r="17" spans="1:20" x14ac:dyDescent="0.25">
      <c r="A17" s="19" t="s">
        <v>65</v>
      </c>
      <c r="B17" s="22">
        <v>188</v>
      </c>
      <c r="C17" s="22">
        <v>6055</v>
      </c>
      <c r="D17" s="22">
        <v>255</v>
      </c>
      <c r="E17" s="22">
        <v>5801</v>
      </c>
      <c r="F17" s="22">
        <v>281</v>
      </c>
      <c r="G17" s="22">
        <v>6986</v>
      </c>
      <c r="H17" s="22">
        <f t="shared" si="0"/>
        <v>724</v>
      </c>
      <c r="I17" s="22">
        <f t="shared" si="1"/>
        <v>18842</v>
      </c>
      <c r="J17" s="2"/>
      <c r="K17" s="2"/>
      <c r="L17" s="2"/>
      <c r="M17" s="2"/>
      <c r="P17" s="1"/>
      <c r="Q17" s="1"/>
      <c r="R17" s="1"/>
      <c r="S17" s="1"/>
      <c r="T17" s="1"/>
    </row>
    <row r="18" spans="1:20" x14ac:dyDescent="0.25">
      <c r="A18" s="19" t="s">
        <v>63</v>
      </c>
      <c r="B18" s="22">
        <v>245</v>
      </c>
      <c r="C18" s="22">
        <v>11497</v>
      </c>
      <c r="D18" s="22">
        <v>231</v>
      </c>
      <c r="E18" s="22">
        <v>7399</v>
      </c>
      <c r="F18" s="22">
        <v>235</v>
      </c>
      <c r="G18" s="22">
        <v>6955</v>
      </c>
      <c r="H18" s="22">
        <f t="shared" si="0"/>
        <v>711</v>
      </c>
      <c r="I18" s="22">
        <f t="shared" si="1"/>
        <v>25851</v>
      </c>
      <c r="J18" s="2"/>
      <c r="K18" s="2"/>
      <c r="L18" s="2"/>
      <c r="M18" s="2"/>
      <c r="P18" s="1"/>
      <c r="Q18" s="1"/>
      <c r="R18" s="1"/>
      <c r="S18" s="1"/>
      <c r="T18" s="1"/>
    </row>
    <row r="19" spans="1:20" x14ac:dyDescent="0.25">
      <c r="A19" s="19" t="s">
        <v>64</v>
      </c>
      <c r="B19" s="22">
        <v>133</v>
      </c>
      <c r="C19" s="22">
        <v>2163</v>
      </c>
      <c r="D19" s="22">
        <v>202</v>
      </c>
      <c r="E19" s="22">
        <v>7602</v>
      </c>
      <c r="F19" s="22">
        <v>298</v>
      </c>
      <c r="G19" s="22">
        <v>12284</v>
      </c>
      <c r="H19" s="22">
        <f t="shared" si="0"/>
        <v>633</v>
      </c>
      <c r="I19" s="22">
        <f t="shared" si="1"/>
        <v>22049</v>
      </c>
      <c r="J19" s="2"/>
      <c r="K19" s="2"/>
      <c r="L19" s="2"/>
      <c r="M19" s="2"/>
      <c r="P19" s="1"/>
      <c r="Q19" s="1"/>
      <c r="R19" s="1"/>
      <c r="S19" s="1"/>
      <c r="T19" s="1"/>
    </row>
    <row r="20" spans="1:20" x14ac:dyDescent="0.25">
      <c r="A20" s="19" t="s">
        <v>60</v>
      </c>
      <c r="B20" s="22">
        <v>231</v>
      </c>
      <c r="C20" s="22">
        <v>9171</v>
      </c>
      <c r="D20" s="22">
        <v>150</v>
      </c>
      <c r="E20" s="22">
        <v>5812</v>
      </c>
      <c r="F20" s="22">
        <v>178</v>
      </c>
      <c r="G20" s="22">
        <v>10514</v>
      </c>
      <c r="H20" s="22">
        <f t="shared" si="0"/>
        <v>559</v>
      </c>
      <c r="I20" s="22">
        <f t="shared" si="1"/>
        <v>25497</v>
      </c>
      <c r="J20" s="2"/>
      <c r="K20" s="2"/>
      <c r="L20" s="2"/>
      <c r="M20" s="2"/>
      <c r="P20" s="1"/>
      <c r="Q20" s="1"/>
      <c r="R20" s="1"/>
      <c r="S20" s="1"/>
      <c r="T20" s="1"/>
    </row>
    <row r="21" spans="1:20" x14ac:dyDescent="0.25">
      <c r="A21" s="19" t="s">
        <v>49</v>
      </c>
      <c r="B21" s="22">
        <v>235</v>
      </c>
      <c r="C21" s="22">
        <v>4329</v>
      </c>
      <c r="D21" s="22">
        <v>138</v>
      </c>
      <c r="E21" s="22">
        <v>6093</v>
      </c>
      <c r="F21" s="22">
        <v>131</v>
      </c>
      <c r="G21" s="22">
        <v>4034</v>
      </c>
      <c r="H21" s="22">
        <f t="shared" si="0"/>
        <v>504</v>
      </c>
      <c r="I21" s="22">
        <f t="shared" si="1"/>
        <v>14456</v>
      </c>
      <c r="J21" s="2"/>
      <c r="K21" s="2"/>
      <c r="L21" s="2"/>
      <c r="M21" s="2"/>
      <c r="P21" s="1"/>
      <c r="Q21" s="1"/>
      <c r="R21" s="1"/>
      <c r="S21" s="1"/>
      <c r="T21" s="1"/>
    </row>
    <row r="22" spans="1:20" x14ac:dyDescent="0.25">
      <c r="A22" s="19" t="s">
        <v>67</v>
      </c>
      <c r="B22" s="22">
        <v>149</v>
      </c>
      <c r="C22" s="22">
        <v>4739</v>
      </c>
      <c r="D22" s="22">
        <v>145</v>
      </c>
      <c r="E22" s="22">
        <v>3899</v>
      </c>
      <c r="F22" s="22">
        <v>187</v>
      </c>
      <c r="G22" s="22">
        <v>4628</v>
      </c>
      <c r="H22" s="22">
        <f t="shared" si="0"/>
        <v>481</v>
      </c>
      <c r="I22" s="22">
        <f t="shared" si="1"/>
        <v>13266</v>
      </c>
      <c r="J22" s="2"/>
      <c r="K22" s="2"/>
      <c r="L22" s="2"/>
      <c r="M22" s="2"/>
      <c r="P22" s="1"/>
      <c r="Q22" s="1"/>
      <c r="R22" s="1"/>
      <c r="S22" s="1"/>
      <c r="T22" s="1"/>
    </row>
    <row r="23" spans="1:20" x14ac:dyDescent="0.25">
      <c r="A23" s="19" t="s">
        <v>55</v>
      </c>
      <c r="B23" s="22">
        <v>280</v>
      </c>
      <c r="C23" s="22">
        <v>5006</v>
      </c>
      <c r="D23" s="22">
        <v>66</v>
      </c>
      <c r="E23" s="22">
        <v>1363</v>
      </c>
      <c r="F23" s="22">
        <v>70</v>
      </c>
      <c r="G23" s="22">
        <v>1260</v>
      </c>
      <c r="H23" s="22">
        <f t="shared" si="0"/>
        <v>416</v>
      </c>
      <c r="I23" s="22">
        <f t="shared" si="1"/>
        <v>7629</v>
      </c>
      <c r="J23" s="2"/>
      <c r="K23" s="2"/>
      <c r="L23" s="2"/>
      <c r="M23" s="2"/>
      <c r="P23" s="1"/>
      <c r="Q23" s="1"/>
      <c r="R23" s="1"/>
      <c r="S23" s="1"/>
      <c r="T23" s="1"/>
    </row>
    <row r="24" spans="1:20" x14ac:dyDescent="0.25">
      <c r="A24" s="19" t="s">
        <v>62</v>
      </c>
      <c r="B24" s="22">
        <v>112</v>
      </c>
      <c r="C24" s="22">
        <v>4913</v>
      </c>
      <c r="D24" s="22">
        <v>104</v>
      </c>
      <c r="E24" s="22">
        <v>4340</v>
      </c>
      <c r="F24" s="22">
        <v>77</v>
      </c>
      <c r="G24" s="22">
        <v>3075</v>
      </c>
      <c r="H24" s="22">
        <f t="shared" si="0"/>
        <v>293</v>
      </c>
      <c r="I24" s="22">
        <f t="shared" si="1"/>
        <v>12328</v>
      </c>
      <c r="J24" s="2"/>
      <c r="K24" s="2"/>
      <c r="L24" s="2"/>
      <c r="M24" s="2"/>
      <c r="P24" s="1"/>
      <c r="Q24" s="1"/>
      <c r="R24" s="1"/>
      <c r="S24" s="1"/>
      <c r="T24" s="1"/>
    </row>
    <row r="25" spans="1:20" x14ac:dyDescent="0.25">
      <c r="A25" s="19" t="s">
        <v>66</v>
      </c>
      <c r="B25" s="22">
        <v>91</v>
      </c>
      <c r="C25" s="22">
        <v>1947</v>
      </c>
      <c r="D25" s="22">
        <v>77</v>
      </c>
      <c r="E25" s="22">
        <v>4507</v>
      </c>
      <c r="F25" s="22">
        <v>71</v>
      </c>
      <c r="G25" s="22">
        <v>2199</v>
      </c>
      <c r="H25" s="22">
        <f t="shared" si="0"/>
        <v>239</v>
      </c>
      <c r="I25" s="22">
        <f t="shared" si="1"/>
        <v>8653</v>
      </c>
      <c r="J25" s="2"/>
      <c r="K25" s="2"/>
      <c r="L25" s="2"/>
      <c r="M25" s="2"/>
      <c r="P25" s="1"/>
      <c r="Q25" s="1"/>
      <c r="R25" s="1"/>
      <c r="S25" s="1"/>
      <c r="T25" s="1"/>
    </row>
    <row r="26" spans="1:20" x14ac:dyDescent="0.25">
      <c r="A26" s="19" t="s">
        <v>3</v>
      </c>
      <c r="B26" s="22">
        <v>244</v>
      </c>
      <c r="C26" s="22">
        <v>11790</v>
      </c>
      <c r="D26" s="22">
        <v>625</v>
      </c>
      <c r="E26" s="22">
        <v>47830</v>
      </c>
      <c r="F26" s="22">
        <v>575</v>
      </c>
      <c r="G26" s="22">
        <v>33309</v>
      </c>
      <c r="H26" s="22">
        <f t="shared" si="0"/>
        <v>1444</v>
      </c>
      <c r="I26" s="22">
        <f t="shared" si="1"/>
        <v>92929</v>
      </c>
      <c r="J26" s="2"/>
      <c r="K26" s="2"/>
      <c r="L26" s="2"/>
      <c r="M26" s="2"/>
      <c r="P26" s="1"/>
      <c r="Q26" s="1"/>
      <c r="R26" s="1"/>
      <c r="S26" s="1"/>
      <c r="T26" s="1"/>
    </row>
    <row r="27" spans="1:20" x14ac:dyDescent="0.25">
      <c r="A27" s="19" t="s">
        <v>12</v>
      </c>
      <c r="B27" s="22">
        <v>27333</v>
      </c>
      <c r="C27" s="22">
        <v>942562</v>
      </c>
      <c r="D27" s="22">
        <v>8050</v>
      </c>
      <c r="E27" s="22">
        <v>383789</v>
      </c>
      <c r="F27" s="22">
        <v>7228</v>
      </c>
      <c r="G27" s="22">
        <v>327252</v>
      </c>
      <c r="H27" s="22">
        <f t="shared" si="0"/>
        <v>42611</v>
      </c>
      <c r="I27" s="22">
        <f t="shared" si="1"/>
        <v>1653603</v>
      </c>
      <c r="J27" s="2"/>
      <c r="K27" s="2"/>
      <c r="L27" s="2"/>
      <c r="M27" s="2"/>
      <c r="P27" s="1"/>
      <c r="Q27" s="1"/>
      <c r="R27" s="1"/>
      <c r="S27" s="1"/>
      <c r="T27" s="1"/>
    </row>
    <row r="28" spans="1:20" x14ac:dyDescent="0.25">
      <c r="H28" s="2"/>
      <c r="I28" s="2"/>
      <c r="J28" s="2"/>
      <c r="K28" s="2"/>
      <c r="L28" s="2"/>
      <c r="M28" s="2"/>
      <c r="P28" s="1"/>
      <c r="Q28" s="1"/>
      <c r="R28" s="1"/>
      <c r="S28" s="1"/>
      <c r="T28" s="1"/>
    </row>
    <row r="29" spans="1:20" x14ac:dyDescent="0.25">
      <c r="A29" s="15" t="s">
        <v>71</v>
      </c>
      <c r="H29" s="2"/>
      <c r="I29" s="2"/>
      <c r="J29" s="2"/>
      <c r="K29" s="2"/>
      <c r="L29" s="2"/>
      <c r="M29" s="2"/>
      <c r="P29" s="1"/>
      <c r="Q29" s="1"/>
      <c r="R29" s="1"/>
      <c r="S29" s="1"/>
      <c r="T29" s="1"/>
    </row>
    <row r="30" spans="1:20" x14ac:dyDescent="0.25">
      <c r="B30" s="3"/>
      <c r="C30" s="3"/>
      <c r="D30" s="3"/>
      <c r="E30" s="3"/>
      <c r="F30" s="3"/>
      <c r="G30" s="3"/>
      <c r="H30" s="2"/>
      <c r="I30" s="2"/>
      <c r="J30" s="2"/>
      <c r="K30" s="2"/>
      <c r="L30" s="2"/>
      <c r="M30" s="2"/>
      <c r="P30" s="1"/>
      <c r="Q30" s="1"/>
      <c r="R30" s="1"/>
      <c r="S30" s="1"/>
      <c r="T30" s="1"/>
    </row>
    <row r="31" spans="1:20" x14ac:dyDescent="0.25">
      <c r="H31" s="2"/>
      <c r="I31" s="2"/>
      <c r="J31" s="2"/>
      <c r="K31" s="2"/>
      <c r="L31" s="2"/>
      <c r="M31" s="2"/>
      <c r="P31" s="1"/>
      <c r="Q31" s="1"/>
      <c r="R31" s="1"/>
      <c r="S31" s="1"/>
      <c r="T31" s="1"/>
    </row>
    <row r="32" spans="1:20" x14ac:dyDescent="0.25">
      <c r="H32" s="2"/>
      <c r="I32" s="2"/>
      <c r="J32" s="2"/>
      <c r="K32" s="2"/>
      <c r="L32" s="2"/>
      <c r="M32" s="2"/>
      <c r="P32" s="1"/>
      <c r="Q32" s="1"/>
      <c r="R32" s="1"/>
      <c r="S32" s="1"/>
      <c r="T32" s="1"/>
    </row>
    <row r="33" spans="1:20" x14ac:dyDescent="0.25">
      <c r="H33" s="2"/>
      <c r="I33" s="2"/>
      <c r="J33" s="2"/>
      <c r="K33" s="2"/>
      <c r="L33" s="2"/>
      <c r="M33" s="2"/>
      <c r="P33" s="1"/>
      <c r="Q33" s="1"/>
      <c r="R33" s="1"/>
      <c r="S33" s="1"/>
      <c r="T33" s="1"/>
    </row>
    <row r="34" spans="1:20" x14ac:dyDescent="0.25">
      <c r="A34" s="16"/>
      <c r="B34" s="16"/>
      <c r="C34" s="16"/>
      <c r="D34" s="16"/>
      <c r="E34" s="16"/>
      <c r="F34" s="16"/>
      <c r="H34" s="2"/>
      <c r="I34" s="2"/>
      <c r="J34" s="2"/>
      <c r="K34" s="2"/>
      <c r="L34" s="2"/>
      <c r="M34" s="2"/>
      <c r="P34" s="1"/>
      <c r="Q34" s="1"/>
      <c r="R34" s="1"/>
      <c r="S34" s="1"/>
      <c r="T34" s="1"/>
    </row>
    <row r="35" spans="1:20" x14ac:dyDescent="0.25">
      <c r="B35" s="2"/>
      <c r="C35" s="2"/>
      <c r="D35" s="2"/>
      <c r="E35" s="2"/>
      <c r="F35" s="2"/>
      <c r="G35" s="2"/>
      <c r="P35" s="1"/>
      <c r="Q35" s="1"/>
      <c r="R35" s="1"/>
      <c r="S35" s="1"/>
      <c r="T35" s="1"/>
    </row>
    <row r="36" spans="1:20" x14ac:dyDescent="0.25">
      <c r="P36" s="1"/>
      <c r="Q36" s="1"/>
      <c r="R36" s="1"/>
      <c r="S36" s="1"/>
      <c r="T36" s="1"/>
    </row>
    <row r="37" spans="1:20" x14ac:dyDescent="0.25">
      <c r="P37" s="1"/>
      <c r="Q37" s="1"/>
      <c r="R37" s="1"/>
      <c r="S37" s="1"/>
      <c r="T37" s="1"/>
    </row>
    <row r="38" spans="1:20" x14ac:dyDescent="0.25">
      <c r="P38" s="1"/>
      <c r="Q38" s="1"/>
      <c r="R38" s="1"/>
      <c r="S38" s="1"/>
      <c r="T38" s="1"/>
    </row>
    <row r="39" spans="1:20" x14ac:dyDescent="0.25">
      <c r="P39" s="1"/>
      <c r="Q39" s="1"/>
      <c r="R39" s="1"/>
      <c r="S39" s="1"/>
      <c r="T39" s="1"/>
    </row>
  </sheetData>
  <sortState ref="A31:J52">
    <sortCondition descending="1" ref="H31:H52"/>
  </sortState>
  <mergeCells count="4">
    <mergeCell ref="B3:C3"/>
    <mergeCell ref="D3:E3"/>
    <mergeCell ref="F3:G3"/>
    <mergeCell ref="H3:I3"/>
  </mergeCells>
  <pageMargins left="0.7" right="0.7" top="0.75" bottom="0.75" header="0.3" footer="0.3"/>
  <ignoredErrors>
    <ignoredError sqref="B3:G3 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4</vt:i4>
      </vt:variant>
    </vt:vector>
  </HeadingPairs>
  <TitlesOfParts>
    <vt:vector size="6" baseType="lpstr">
      <vt:lpstr>Naturskador per år</vt:lpstr>
      <vt:lpstr>Naturskador per län</vt:lpstr>
      <vt:lpstr>Diagram 1</vt:lpstr>
      <vt:lpstr>Diagram 2</vt:lpstr>
      <vt:lpstr>Diagram 3</vt:lpstr>
      <vt:lpstr>Diagram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Lindell, Kajsa</dc:creator>
  <cp:lastModifiedBy>Lindell, Kajsa</cp:lastModifiedBy>
  <cp:lastPrinted>2018-06-30T10:02:57Z</cp:lastPrinted>
  <dcterms:created xsi:type="dcterms:W3CDTF">2010-12-10T10:40:27Z</dcterms:created>
  <dcterms:modified xsi:type="dcterms:W3CDTF">2018-07-09T09:01:59Z</dcterms:modified>
</cp:coreProperties>
</file>